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S:\MPGTEST\F-Drive\dataProcessing\findacar\epaDataFiles\"/>
    </mc:Choice>
  </mc:AlternateContent>
  <xr:revisionPtr revIDLastSave="0" documentId="13_ncr:1_{01B30F55-0A0E-4B56-ABEB-DAAB591D5A85}" xr6:coauthVersionLast="45" xr6:coauthVersionMax="45" xr10:uidLastSave="{00000000-0000-0000-0000-000000000000}"/>
  <bookViews>
    <workbookView xWindow="435" yWindow="1920" windowWidth="27555" windowHeight="12765" xr2:uid="{00000000-000D-0000-FFFF-FFFF00000000}"/>
  </bookViews>
  <sheets>
    <sheet name="20" sheetId="1" r:id="rId1"/>
    <sheet name="20 PHEV" sheetId="11" r:id="rId2"/>
    <sheet name="20 EV" sheetId="12" r:id="rId3"/>
    <sheet name="20 FCV" sheetId="13" r:id="rId4"/>
  </sheets>
  <definedNames>
    <definedName name="_xlnm._FilterDatabase" localSheetId="0" hidden="1">'20'!$A$1:$QG$1169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A117" i="12" l="1"/>
  <c r="EL117" i="12"/>
  <c r="DW117" i="12"/>
  <c r="DF117" i="12"/>
  <c r="CO117" i="12"/>
  <c r="BY117" i="12"/>
  <c r="BI117" i="12"/>
  <c r="AT117" i="12"/>
  <c r="AD117" i="12"/>
  <c r="FH115" i="12"/>
  <c r="FG115" i="12"/>
  <c r="FA114" i="12"/>
  <c r="EL114" i="12"/>
  <c r="DW114" i="12"/>
  <c r="DF114" i="12"/>
  <c r="CO114" i="12"/>
  <c r="BY114" i="12"/>
  <c r="BI114" i="12"/>
  <c r="AT114" i="12"/>
  <c r="AD114" i="12"/>
  <c r="FI112" i="12"/>
  <c r="FH112" i="12"/>
  <c r="FG112" i="12"/>
  <c r="FA111" i="12"/>
  <c r="EL111" i="12"/>
  <c r="DW111" i="12"/>
  <c r="DF111" i="12"/>
  <c r="CO111" i="12"/>
  <c r="BY111" i="12"/>
  <c r="BI111" i="12"/>
  <c r="AT111" i="12"/>
  <c r="AD111" i="12"/>
  <c r="FI110" i="12"/>
  <c r="FI109" i="12"/>
  <c r="FA108" i="12"/>
  <c r="EL108" i="12"/>
  <c r="DW108" i="12"/>
  <c r="DF108" i="12"/>
  <c r="CO108" i="12"/>
  <c r="BY108" i="12"/>
  <c r="BI108" i="12"/>
  <c r="AT108" i="12"/>
  <c r="AD108" i="12"/>
  <c r="FI107" i="12"/>
  <c r="FI106" i="12"/>
  <c r="FA105" i="12"/>
  <c r="EL105" i="12"/>
  <c r="DW105" i="12"/>
  <c r="DF105" i="12"/>
  <c r="CO105" i="12"/>
  <c r="BY105" i="12"/>
  <c r="BI105" i="12"/>
  <c r="AT105" i="12"/>
  <c r="AD105" i="12"/>
  <c r="FI104" i="12"/>
  <c r="FI103" i="12"/>
  <c r="FA102" i="12"/>
  <c r="EL102" i="12"/>
  <c r="DW102" i="12"/>
  <c r="DF102" i="12"/>
  <c r="CO102" i="12"/>
  <c r="BY102" i="12"/>
  <c r="BI102" i="12"/>
  <c r="AT102" i="12"/>
  <c r="AD102" i="12"/>
  <c r="FI101" i="12"/>
  <c r="FI100" i="12"/>
  <c r="FA99" i="12"/>
  <c r="EL99" i="12"/>
  <c r="DW99" i="12"/>
  <c r="DF99" i="12"/>
  <c r="CO99" i="12"/>
  <c r="BY99" i="12"/>
  <c r="BI99" i="12"/>
  <c r="AT99" i="12"/>
  <c r="AD99" i="12"/>
  <c r="FI98" i="12"/>
  <c r="FI97" i="12"/>
  <c r="FA96" i="12"/>
  <c r="EL96" i="12"/>
  <c r="DW96" i="12"/>
  <c r="DF96" i="12"/>
  <c r="CO96" i="12"/>
  <c r="BY96" i="12"/>
  <c r="BI96" i="12"/>
  <c r="AT96" i="12"/>
  <c r="AD96" i="12"/>
  <c r="FI95" i="12"/>
  <c r="FI94" i="12"/>
  <c r="FA93" i="12"/>
  <c r="EL93" i="12"/>
  <c r="DW93" i="12"/>
  <c r="DF93" i="12"/>
  <c r="CO93" i="12"/>
  <c r="BY93" i="12"/>
  <c r="BI93" i="12"/>
  <c r="AT93" i="12"/>
  <c r="AD93" i="12"/>
  <c r="FI92" i="12"/>
  <c r="FI91" i="12"/>
  <c r="FA90" i="12"/>
  <c r="EL90" i="12"/>
  <c r="DW90" i="12"/>
  <c r="DF90" i="12"/>
  <c r="CO90" i="12"/>
  <c r="BY90" i="12"/>
  <c r="BI90" i="12"/>
  <c r="AT90" i="12"/>
  <c r="AD90" i="12"/>
  <c r="FI89" i="12"/>
  <c r="FI88" i="12"/>
  <c r="FA87" i="12"/>
  <c r="EL87" i="12"/>
  <c r="DW87" i="12"/>
  <c r="DF87" i="12"/>
  <c r="CO87" i="12"/>
  <c r="BY87" i="12"/>
  <c r="BI87" i="12"/>
  <c r="AT87" i="12"/>
  <c r="AD87" i="12"/>
  <c r="FI86" i="12"/>
  <c r="FI85" i="12"/>
  <c r="FA84" i="12"/>
  <c r="EL84" i="12"/>
  <c r="DW84" i="12"/>
  <c r="DF84" i="12"/>
  <c r="CO84" i="12"/>
  <c r="BY84" i="12"/>
  <c r="BI84" i="12"/>
  <c r="AT84" i="12"/>
  <c r="AD84" i="12"/>
  <c r="FI83" i="12"/>
  <c r="FI82" i="12"/>
  <c r="FA81" i="12"/>
  <c r="EL81" i="12"/>
  <c r="DW81" i="12"/>
  <c r="DF81" i="12"/>
  <c r="CO81" i="12"/>
  <c r="BY81" i="12"/>
  <c r="BI81" i="12"/>
  <c r="AT81" i="12"/>
  <c r="AD81" i="12"/>
  <c r="FI80" i="12"/>
  <c r="FI79" i="12"/>
  <c r="FA78" i="12"/>
  <c r="EL78" i="12"/>
  <c r="DW78" i="12"/>
  <c r="DF78" i="12"/>
  <c r="CO78" i="12"/>
  <c r="BY78" i="12"/>
  <c r="BI78" i="12"/>
  <c r="AT78" i="12"/>
  <c r="AD78" i="12"/>
  <c r="FI77" i="12"/>
  <c r="FI76" i="12"/>
  <c r="FA75" i="12"/>
  <c r="EL75" i="12"/>
  <c r="DW75" i="12"/>
  <c r="DF75" i="12"/>
  <c r="CO75" i="12"/>
  <c r="BY75" i="12"/>
  <c r="BI75" i="12"/>
  <c r="AT75" i="12"/>
  <c r="AD75" i="12"/>
  <c r="FI73" i="12"/>
  <c r="FH73" i="12"/>
  <c r="FG73" i="12"/>
  <c r="FA72" i="12"/>
  <c r="EL72" i="12"/>
  <c r="DW72" i="12"/>
  <c r="DF72" i="12"/>
  <c r="CO72" i="12"/>
  <c r="BY72" i="12"/>
  <c r="BI72" i="12"/>
  <c r="AT72" i="12"/>
  <c r="AD72" i="12"/>
  <c r="FI71" i="12"/>
  <c r="FI70" i="12"/>
  <c r="FA69" i="12"/>
  <c r="EL69" i="12"/>
  <c r="DW69" i="12"/>
  <c r="DF69" i="12"/>
  <c r="CO69" i="12"/>
  <c r="BY69" i="12"/>
  <c r="BI69" i="12"/>
  <c r="AT69" i="12"/>
  <c r="AD69" i="12"/>
  <c r="FI68" i="12"/>
  <c r="FI67" i="12"/>
  <c r="FA66" i="12"/>
  <c r="EL66" i="12"/>
  <c r="DW66" i="12"/>
  <c r="DF66" i="12"/>
  <c r="CO66" i="12"/>
  <c r="BY66" i="12"/>
  <c r="BI66" i="12"/>
  <c r="AT66" i="12"/>
  <c r="AD66" i="12"/>
  <c r="FI65" i="12"/>
  <c r="FI64" i="12"/>
  <c r="FA63" i="12"/>
  <c r="EL63" i="12"/>
  <c r="DW63" i="12"/>
  <c r="DF63" i="12"/>
  <c r="CO63" i="12"/>
  <c r="BY63" i="12"/>
  <c r="BI63" i="12"/>
  <c r="AT63" i="12"/>
  <c r="AD63" i="12"/>
  <c r="FI62" i="12"/>
  <c r="FI61" i="12"/>
  <c r="FA60" i="12"/>
  <c r="EL60" i="12"/>
  <c r="DW60" i="12"/>
  <c r="DF60" i="12"/>
  <c r="CO60" i="12"/>
  <c r="BY60" i="12"/>
  <c r="BI60" i="12"/>
  <c r="AT60" i="12"/>
  <c r="AD60" i="12"/>
  <c r="FI59" i="12"/>
  <c r="FI58" i="12"/>
  <c r="FA57" i="12"/>
  <c r="EL57" i="12"/>
  <c r="DW57" i="12"/>
  <c r="DF57" i="12"/>
  <c r="CO57" i="12"/>
  <c r="BY57" i="12"/>
  <c r="BI57" i="12"/>
  <c r="AT57" i="12"/>
  <c r="AD57" i="12"/>
  <c r="FH55" i="12"/>
  <c r="FG55" i="12"/>
  <c r="FA54" i="12"/>
  <c r="EL54" i="12"/>
  <c r="DW54" i="12"/>
  <c r="DF54" i="12"/>
  <c r="CO54" i="12"/>
  <c r="BY54" i="12"/>
  <c r="BI54" i="12"/>
  <c r="AT54" i="12"/>
  <c r="AD54" i="12"/>
  <c r="FH52" i="12"/>
  <c r="FG52" i="12"/>
  <c r="FA51" i="12"/>
  <c r="EL51" i="12"/>
  <c r="DW51" i="12"/>
  <c r="DF51" i="12"/>
  <c r="CO51" i="12"/>
  <c r="BY51" i="12"/>
  <c r="BI51" i="12"/>
  <c r="AT51" i="12"/>
  <c r="AD51" i="12"/>
  <c r="FH49" i="12"/>
  <c r="FG49" i="12"/>
  <c r="FA48" i="12"/>
  <c r="EL48" i="12"/>
  <c r="DW48" i="12"/>
  <c r="DF48" i="12"/>
  <c r="CO48" i="12"/>
  <c r="BY48" i="12"/>
  <c r="BI48" i="12"/>
  <c r="AT48" i="12"/>
  <c r="AD48" i="12"/>
  <c r="FI47" i="12"/>
  <c r="FI46" i="12"/>
  <c r="FA45" i="12"/>
  <c r="EL45" i="12"/>
  <c r="DW45" i="12"/>
  <c r="DF45" i="12"/>
  <c r="CO45" i="12"/>
  <c r="BY45" i="12"/>
  <c r="BI45" i="12"/>
  <c r="AT45" i="12"/>
  <c r="AD45" i="12"/>
  <c r="FI44" i="12"/>
  <c r="FI43" i="12"/>
  <c r="FA42" i="12"/>
  <c r="EL42" i="12"/>
  <c r="DW42" i="12"/>
  <c r="DF42" i="12"/>
  <c r="CO42" i="12"/>
  <c r="BY42" i="12"/>
  <c r="BI42" i="12"/>
  <c r="AT42" i="12"/>
  <c r="AD42" i="12"/>
  <c r="FI41" i="12"/>
  <c r="FI40" i="12"/>
  <c r="FA39" i="12"/>
  <c r="EL39" i="12"/>
  <c r="DW39" i="12"/>
  <c r="DF39" i="12"/>
  <c r="CO39" i="12"/>
  <c r="BY39" i="12"/>
  <c r="BI39" i="12"/>
  <c r="AT39" i="12"/>
  <c r="AD39" i="12"/>
  <c r="FI38" i="12"/>
  <c r="FI37" i="12"/>
  <c r="FA36" i="12"/>
  <c r="EL36" i="12"/>
  <c r="DW36" i="12"/>
  <c r="DF36" i="12"/>
  <c r="CO36" i="12"/>
  <c r="BY36" i="12"/>
  <c r="BI36" i="12"/>
  <c r="AT36" i="12"/>
  <c r="AD36" i="12"/>
  <c r="FI35" i="12"/>
  <c r="FH35" i="12"/>
  <c r="FG35" i="12"/>
  <c r="FI34" i="12"/>
  <c r="FH34" i="12"/>
  <c r="FG34" i="12"/>
  <c r="FA33" i="12"/>
  <c r="EL33" i="12"/>
  <c r="DW33" i="12"/>
  <c r="DF33" i="12"/>
  <c r="CO33" i="12"/>
  <c r="BY33" i="12"/>
  <c r="BI33" i="12"/>
  <c r="AT33" i="12"/>
  <c r="AD33" i="12"/>
  <c r="FI32" i="12"/>
  <c r="FI31" i="12"/>
  <c r="FA30" i="12"/>
  <c r="EL30" i="12"/>
  <c r="DW30" i="12"/>
  <c r="DF30" i="12"/>
  <c r="CO30" i="12"/>
  <c r="BY30" i="12"/>
  <c r="BI30" i="12"/>
  <c r="AT30" i="12"/>
  <c r="AD30" i="12"/>
  <c r="FI28" i="12"/>
  <c r="FH28" i="12"/>
  <c r="FG28" i="12"/>
  <c r="FA27" i="12"/>
  <c r="EL27" i="12"/>
  <c r="DW27" i="12"/>
  <c r="DF27" i="12"/>
  <c r="CO27" i="12"/>
  <c r="BY27" i="12"/>
  <c r="BI27" i="12"/>
  <c r="AT27" i="12"/>
  <c r="AD27" i="12"/>
  <c r="FI25" i="12"/>
  <c r="FH25" i="12"/>
  <c r="FG25" i="12"/>
  <c r="FA24" i="12"/>
  <c r="EL24" i="12"/>
  <c r="DW24" i="12"/>
  <c r="DF24" i="12"/>
  <c r="CO24" i="12"/>
  <c r="BY24" i="12"/>
  <c r="BI24" i="12"/>
  <c r="AT24" i="12"/>
  <c r="AD24" i="12"/>
  <c r="FI23" i="12"/>
  <c r="FI22" i="12"/>
  <c r="FA21" i="12"/>
  <c r="EL21" i="12"/>
  <c r="DW21" i="12"/>
  <c r="DF21" i="12"/>
  <c r="CO21" i="12"/>
  <c r="BY21" i="12"/>
  <c r="BI21" i="12"/>
  <c r="AT21" i="12"/>
  <c r="AD21" i="12"/>
  <c r="FI20" i="12"/>
  <c r="FI19" i="12"/>
  <c r="FA18" i="12"/>
  <c r="EL18" i="12"/>
  <c r="DW18" i="12"/>
  <c r="DF18" i="12"/>
  <c r="CO18" i="12"/>
  <c r="BY18" i="12"/>
  <c r="BI18" i="12"/>
  <c r="AT18" i="12"/>
  <c r="AD18" i="12"/>
  <c r="FI17" i="12"/>
  <c r="FI16" i="12"/>
  <c r="FA15" i="12"/>
  <c r="EL15" i="12"/>
  <c r="DW15" i="12"/>
  <c r="DF15" i="12"/>
  <c r="CO15" i="12"/>
  <c r="BY15" i="12"/>
  <c r="BI15" i="12"/>
  <c r="AT15" i="12"/>
  <c r="AD15" i="12"/>
  <c r="FA12" i="12"/>
  <c r="EL12" i="12"/>
  <c r="DW12" i="12"/>
  <c r="DF12" i="12"/>
  <c r="CO12" i="12"/>
  <c r="BY12" i="12"/>
  <c r="BI12" i="12"/>
  <c r="AT12" i="12"/>
  <c r="AD12" i="12"/>
  <c r="FA9" i="12"/>
  <c r="EL9" i="12"/>
  <c r="DW9" i="12"/>
  <c r="DF9" i="12"/>
  <c r="CO9" i="12"/>
  <c r="BY9" i="12"/>
  <c r="BI9" i="12"/>
  <c r="AT9" i="12"/>
  <c r="AD9" i="12"/>
  <c r="FI8" i="12"/>
  <c r="FI7" i="12"/>
  <c r="FA6" i="12"/>
  <c r="EL6" i="12"/>
  <c r="DW6" i="12"/>
  <c r="DF6" i="12"/>
  <c r="CO6" i="12"/>
  <c r="BY6" i="12"/>
  <c r="BI6" i="12"/>
  <c r="AT6" i="12"/>
  <c r="AD6" i="12"/>
  <c r="FI152" i="11" l="1"/>
  <c r="FL151" i="11"/>
  <c r="FI151" i="11"/>
  <c r="FM150" i="11"/>
  <c r="FA150" i="11"/>
  <c r="EL150" i="11"/>
  <c r="DW150" i="11"/>
  <c r="DF150" i="11"/>
  <c r="CO150" i="11"/>
  <c r="BY150" i="11"/>
  <c r="BI150" i="11"/>
  <c r="AT150" i="11"/>
  <c r="AD150" i="11"/>
  <c r="FI149" i="11"/>
  <c r="FL148" i="11"/>
  <c r="FI148" i="11"/>
  <c r="FM147" i="11"/>
  <c r="FA147" i="11"/>
  <c r="EL147" i="11"/>
  <c r="DW147" i="11"/>
  <c r="DF147" i="11"/>
  <c r="CO147" i="11"/>
  <c r="BY147" i="11"/>
  <c r="BI147" i="11"/>
  <c r="AT147" i="11"/>
  <c r="AD147" i="11"/>
  <c r="FI146" i="11"/>
  <c r="FL145" i="11"/>
  <c r="FI145" i="11"/>
  <c r="FM144" i="11"/>
  <c r="FA144" i="11"/>
  <c r="EL144" i="11"/>
  <c r="DW144" i="11"/>
  <c r="DF144" i="11"/>
  <c r="CO144" i="11"/>
  <c r="BY144" i="11"/>
  <c r="BI144" i="11"/>
  <c r="AT144" i="11"/>
  <c r="AD144" i="11"/>
  <c r="FI143" i="11"/>
  <c r="FL142" i="11"/>
  <c r="FI142" i="11"/>
  <c r="FM141" i="11"/>
  <c r="FA141" i="11"/>
  <c r="EL141" i="11"/>
  <c r="DW141" i="11"/>
  <c r="DF141" i="11"/>
  <c r="CO141" i="11"/>
  <c r="BY141" i="11"/>
  <c r="BI141" i="11"/>
  <c r="AT141" i="11"/>
  <c r="AD141" i="11"/>
  <c r="FI140" i="11"/>
  <c r="FL139" i="11"/>
  <c r="FI139" i="11"/>
  <c r="FM138" i="11"/>
  <c r="FA138" i="11"/>
  <c r="EL138" i="11"/>
  <c r="DW138" i="11"/>
  <c r="DF138" i="11"/>
  <c r="CO138" i="11"/>
  <c r="BY138" i="11"/>
  <c r="BI138" i="11"/>
  <c r="AT138" i="11"/>
  <c r="AD138" i="11"/>
  <c r="FI137" i="11"/>
  <c r="FL136" i="11"/>
  <c r="FI136" i="11"/>
  <c r="FM135" i="11"/>
  <c r="FA135" i="11"/>
  <c r="EL135" i="11"/>
  <c r="DW135" i="11"/>
  <c r="DF135" i="11"/>
  <c r="CO135" i="11"/>
  <c r="BY135" i="11"/>
  <c r="BI135" i="11"/>
  <c r="AT135" i="11"/>
  <c r="AD135" i="11"/>
  <c r="FI134" i="11"/>
  <c r="FL133" i="11"/>
  <c r="FI133" i="11"/>
  <c r="FM132" i="11"/>
  <c r="FA132" i="11"/>
  <c r="EL132" i="11"/>
  <c r="DW132" i="11"/>
  <c r="DF132" i="11"/>
  <c r="CO132" i="11"/>
  <c r="BY132" i="11"/>
  <c r="BI132" i="11"/>
  <c r="AT132" i="11"/>
  <c r="AD132" i="11"/>
  <c r="FI131" i="11"/>
  <c r="FL130" i="11"/>
  <c r="FI130" i="11"/>
  <c r="FM129" i="11"/>
  <c r="FA129" i="11"/>
  <c r="EL129" i="11"/>
  <c r="DW129" i="11"/>
  <c r="DF129" i="11"/>
  <c r="CO129" i="11"/>
  <c r="BY129" i="11"/>
  <c r="BI129" i="11"/>
  <c r="AT129" i="11"/>
  <c r="AD129" i="11"/>
  <c r="FI128" i="11"/>
  <c r="FL127" i="11"/>
  <c r="FI127" i="11"/>
  <c r="FM126" i="11"/>
  <c r="FA126" i="11"/>
  <c r="EL126" i="11"/>
  <c r="DW126" i="11"/>
  <c r="DF126" i="11"/>
  <c r="CO126" i="11"/>
  <c r="BY126" i="11"/>
  <c r="BI126" i="11"/>
  <c r="AT126" i="11"/>
  <c r="AD126" i="11"/>
  <c r="FI125" i="11"/>
  <c r="FL124" i="11"/>
  <c r="FI124" i="11"/>
  <c r="FM123" i="11"/>
  <c r="FA123" i="11"/>
  <c r="EL123" i="11"/>
  <c r="DW123" i="11"/>
  <c r="DF123" i="11"/>
  <c r="CO123" i="11"/>
  <c r="BY123" i="11"/>
  <c r="BI123" i="11"/>
  <c r="AT123" i="11"/>
  <c r="AD123" i="11"/>
  <c r="FI122" i="11"/>
  <c r="FL121" i="11"/>
  <c r="FI121" i="11"/>
  <c r="FM120" i="11"/>
  <c r="FA120" i="11"/>
  <c r="EL120" i="11"/>
  <c r="DW120" i="11"/>
  <c r="DF120" i="11"/>
  <c r="CO120" i="11"/>
  <c r="BY120" i="11"/>
  <c r="BI120" i="11"/>
  <c r="AT120" i="11"/>
  <c r="AD120" i="11"/>
  <c r="FI119" i="11"/>
  <c r="FL118" i="11"/>
  <c r="FI118" i="11"/>
  <c r="FM117" i="11"/>
  <c r="FA117" i="11"/>
  <c r="EL117" i="11"/>
  <c r="DW117" i="11"/>
  <c r="DF117" i="11"/>
  <c r="CO117" i="11"/>
  <c r="BY117" i="11"/>
  <c r="BI117" i="11"/>
  <c r="AT117" i="11"/>
  <c r="AD117" i="11"/>
  <c r="FI116" i="11"/>
  <c r="FL115" i="11"/>
  <c r="FI115" i="11"/>
  <c r="FM114" i="11"/>
  <c r="FA114" i="11"/>
  <c r="EL114" i="11"/>
  <c r="DW114" i="11"/>
  <c r="DF114" i="11"/>
  <c r="CO114" i="11"/>
  <c r="BY114" i="11"/>
  <c r="BI114" i="11"/>
  <c r="AT114" i="11"/>
  <c r="AD114" i="11"/>
  <c r="FI113" i="11"/>
  <c r="FL112" i="11"/>
  <c r="FI112" i="11"/>
  <c r="FM111" i="11"/>
  <c r="FA111" i="11"/>
  <c r="EL111" i="11"/>
  <c r="DW111" i="11"/>
  <c r="DF111" i="11"/>
  <c r="CO111" i="11"/>
  <c r="BY111" i="11"/>
  <c r="BI111" i="11"/>
  <c r="AT111" i="11"/>
  <c r="AD111" i="11"/>
  <c r="FI110" i="11"/>
  <c r="FL109" i="11"/>
  <c r="FI109" i="11"/>
  <c r="FM108" i="11"/>
  <c r="FA108" i="11"/>
  <c r="EL108" i="11"/>
  <c r="DW108" i="11"/>
  <c r="DF108" i="11"/>
  <c r="CO108" i="11"/>
  <c r="BY108" i="11"/>
  <c r="BI108" i="11"/>
  <c r="AT108" i="11"/>
  <c r="AD108" i="11"/>
  <c r="FI107" i="11"/>
  <c r="FL106" i="11"/>
  <c r="FI106" i="11"/>
  <c r="FM105" i="11"/>
  <c r="FA105" i="11"/>
  <c r="EL105" i="11"/>
  <c r="DW105" i="11"/>
  <c r="DF105" i="11"/>
  <c r="CO105" i="11"/>
  <c r="BY105" i="11"/>
  <c r="BI105" i="11"/>
  <c r="AT105" i="11"/>
  <c r="AD105" i="11"/>
  <c r="FI104" i="11"/>
  <c r="FL103" i="11"/>
  <c r="FI103" i="11"/>
  <c r="FM102" i="11"/>
  <c r="FA102" i="11"/>
  <c r="EL102" i="11"/>
  <c r="DW102" i="11"/>
  <c r="DF102" i="11"/>
  <c r="CO102" i="11"/>
  <c r="BY102" i="11"/>
  <c r="BI102" i="11"/>
  <c r="AT102" i="11"/>
  <c r="AD102" i="11"/>
  <c r="FI101" i="11"/>
  <c r="FI100" i="11"/>
  <c r="FL99" i="11"/>
  <c r="FI99" i="11"/>
  <c r="FM98" i="11"/>
  <c r="FA98" i="11"/>
  <c r="EL98" i="11"/>
  <c r="DW98" i="11"/>
  <c r="DF98" i="11"/>
  <c r="CO98" i="11"/>
  <c r="BY98" i="11"/>
  <c r="BI98" i="11"/>
  <c r="AT98" i="11"/>
  <c r="AD98" i="11"/>
  <c r="FI96" i="11"/>
  <c r="FL95" i="11"/>
  <c r="FI95" i="11"/>
  <c r="FM94" i="11"/>
  <c r="FA94" i="11"/>
  <c r="EL94" i="11"/>
  <c r="DW94" i="11"/>
  <c r="DF94" i="11"/>
  <c r="CO94" i="11"/>
  <c r="BY94" i="11"/>
  <c r="BI94" i="11"/>
  <c r="AT94" i="11"/>
  <c r="AD94" i="11"/>
  <c r="FI93" i="11"/>
  <c r="FL92" i="11"/>
  <c r="FI92" i="11"/>
  <c r="FM91" i="11"/>
  <c r="FA91" i="11"/>
  <c r="EL91" i="11"/>
  <c r="DW91" i="11"/>
  <c r="DF91" i="11"/>
  <c r="CO91" i="11"/>
  <c r="BY91" i="11"/>
  <c r="BI91" i="11"/>
  <c r="AT91" i="11"/>
  <c r="AD91" i="11"/>
  <c r="FI89" i="11"/>
  <c r="FL88" i="11"/>
  <c r="FK88" i="11"/>
  <c r="FJ88" i="11"/>
  <c r="FI88" i="11"/>
  <c r="FM87" i="11"/>
  <c r="FA87" i="11"/>
  <c r="EL87" i="11"/>
  <c r="DW87" i="11"/>
  <c r="DF87" i="11"/>
  <c r="CO87" i="11"/>
  <c r="BY87" i="11"/>
  <c r="BI87" i="11"/>
  <c r="AT87" i="11"/>
  <c r="AD87" i="11"/>
  <c r="FI86" i="11"/>
  <c r="FL85" i="11"/>
  <c r="FI85" i="11"/>
  <c r="FM84" i="11"/>
  <c r="FA84" i="11"/>
  <c r="EL84" i="11"/>
  <c r="DW84" i="11"/>
  <c r="DF84" i="11"/>
  <c r="CO84" i="11"/>
  <c r="BY84" i="11"/>
  <c r="BI84" i="11"/>
  <c r="AT84" i="11"/>
  <c r="AD84" i="11"/>
  <c r="FI83" i="11"/>
  <c r="FL82" i="11"/>
  <c r="FI82" i="11"/>
  <c r="FM81" i="11"/>
  <c r="FA81" i="11"/>
  <c r="EL81" i="11"/>
  <c r="DW81" i="11"/>
  <c r="DF81" i="11"/>
  <c r="CO81" i="11"/>
  <c r="BY81" i="11"/>
  <c r="BI81" i="11"/>
  <c r="AT81" i="11"/>
  <c r="AD81" i="11"/>
  <c r="FI80" i="11"/>
  <c r="FL79" i="11"/>
  <c r="FI79" i="11"/>
  <c r="FM78" i="11"/>
  <c r="FA78" i="11"/>
  <c r="EL78" i="11"/>
  <c r="DW78" i="11"/>
  <c r="DF78" i="11"/>
  <c r="CO78" i="11"/>
  <c r="BY78" i="11"/>
  <c r="BI78" i="11"/>
  <c r="AT78" i="11"/>
  <c r="AD78" i="11"/>
  <c r="FI77" i="11"/>
  <c r="FL76" i="11"/>
  <c r="FI76" i="11"/>
  <c r="FM75" i="11"/>
  <c r="FA75" i="11"/>
  <c r="EL75" i="11"/>
  <c r="DW75" i="11"/>
  <c r="DF75" i="11"/>
  <c r="CO75" i="11"/>
  <c r="BY75" i="11"/>
  <c r="BI75" i="11"/>
  <c r="AT75" i="11"/>
  <c r="AD75" i="11"/>
  <c r="FI74" i="11"/>
  <c r="FL73" i="11"/>
  <c r="FI73" i="11"/>
  <c r="FM72" i="11"/>
  <c r="FA72" i="11"/>
  <c r="EL72" i="11"/>
  <c r="DW72" i="11"/>
  <c r="DF72" i="11"/>
  <c r="CO72" i="11"/>
  <c r="BY72" i="11"/>
  <c r="BI72" i="11"/>
  <c r="AT72" i="11"/>
  <c r="AD72" i="11"/>
  <c r="FI71" i="11"/>
  <c r="FL70" i="11"/>
  <c r="FI70" i="11"/>
  <c r="FM69" i="11"/>
  <c r="FA69" i="11"/>
  <c r="EL69" i="11"/>
  <c r="DW69" i="11"/>
  <c r="DF69" i="11"/>
  <c r="CO69" i="11"/>
  <c r="BY69" i="11"/>
  <c r="BI69" i="11"/>
  <c r="AT69" i="11"/>
  <c r="AD69" i="11"/>
  <c r="FI68" i="11"/>
  <c r="FL67" i="11"/>
  <c r="FI67" i="11"/>
  <c r="FM66" i="11"/>
  <c r="FA66" i="11"/>
  <c r="EL66" i="11"/>
  <c r="DW66" i="11"/>
  <c r="DF66" i="11"/>
  <c r="CO66" i="11"/>
  <c r="BY66" i="11"/>
  <c r="BI66" i="11"/>
  <c r="AT66" i="11"/>
  <c r="AD66" i="11"/>
  <c r="FI65" i="11"/>
  <c r="FL64" i="11"/>
  <c r="FI64" i="11"/>
  <c r="FM63" i="11"/>
  <c r="FA63" i="11"/>
  <c r="EL63" i="11"/>
  <c r="DW63" i="11"/>
  <c r="DF63" i="11"/>
  <c r="CO63" i="11"/>
  <c r="BY63" i="11"/>
  <c r="BI63" i="11"/>
  <c r="AT63" i="11"/>
  <c r="AD63" i="11"/>
  <c r="FI61" i="11"/>
  <c r="FL60" i="11"/>
  <c r="FI60" i="11"/>
  <c r="FM59" i="11"/>
  <c r="FA59" i="11"/>
  <c r="EL59" i="11"/>
  <c r="DW59" i="11"/>
  <c r="DF59" i="11"/>
  <c r="CO59" i="11"/>
  <c r="BY59" i="11"/>
  <c r="BI59" i="11"/>
  <c r="AT59" i="11"/>
  <c r="AD59" i="11"/>
  <c r="FI58" i="11"/>
  <c r="FL57" i="11"/>
  <c r="FI57" i="11"/>
  <c r="FM56" i="11"/>
  <c r="FA56" i="11"/>
  <c r="EL56" i="11"/>
  <c r="DW56" i="11"/>
  <c r="DF56" i="11"/>
  <c r="CO56" i="11"/>
  <c r="BY56" i="11"/>
  <c r="BI56" i="11"/>
  <c r="AT56" i="11"/>
  <c r="AD56" i="11"/>
  <c r="FI55" i="11"/>
  <c r="FL54" i="11"/>
  <c r="FI54" i="11"/>
  <c r="FM53" i="11"/>
  <c r="FA53" i="11"/>
  <c r="EL53" i="11"/>
  <c r="DW53" i="11"/>
  <c r="DF53" i="11"/>
  <c r="CO53" i="11"/>
  <c r="BY53" i="11"/>
  <c r="BI53" i="11"/>
  <c r="AT53" i="11"/>
  <c r="AD53" i="11"/>
  <c r="FI52" i="11"/>
  <c r="FL51" i="11"/>
  <c r="FI51" i="11"/>
  <c r="FM50" i="11"/>
  <c r="FA50" i="11"/>
  <c r="EL50" i="11"/>
  <c r="DW50" i="11"/>
  <c r="DF50" i="11"/>
  <c r="CO50" i="11"/>
  <c r="BY50" i="11"/>
  <c r="BI50" i="11"/>
  <c r="AT50" i="11"/>
  <c r="AD50" i="11"/>
  <c r="FI49" i="11"/>
  <c r="FL48" i="11"/>
  <c r="FI48" i="11"/>
  <c r="FM47" i="11"/>
  <c r="FA47" i="11"/>
  <c r="EL47" i="11"/>
  <c r="DW47" i="11"/>
  <c r="DF47" i="11"/>
  <c r="CO47" i="11"/>
  <c r="BY47" i="11"/>
  <c r="BI47" i="11"/>
  <c r="AT47" i="11"/>
  <c r="AD47" i="11"/>
  <c r="FI46" i="11"/>
  <c r="FL45" i="11"/>
  <c r="FI45" i="11"/>
  <c r="FM44" i="11"/>
  <c r="FA44" i="11"/>
  <c r="EL44" i="11"/>
  <c r="DW44" i="11"/>
  <c r="DF44" i="11"/>
  <c r="CO44" i="11"/>
  <c r="BY44" i="11"/>
  <c r="BI44" i="11"/>
  <c r="AT44" i="11"/>
  <c r="AD44" i="11"/>
  <c r="FI43" i="11"/>
  <c r="FL42" i="11"/>
  <c r="FI42" i="11"/>
  <c r="FM41" i="11"/>
  <c r="FA41" i="11"/>
  <c r="EL41" i="11"/>
  <c r="DW41" i="11"/>
  <c r="DF41" i="11"/>
  <c r="CO41" i="11"/>
  <c r="BY41" i="11"/>
  <c r="BI41" i="11"/>
  <c r="AT41" i="11"/>
  <c r="AD41" i="11"/>
  <c r="FI40" i="11"/>
  <c r="FL39" i="11"/>
  <c r="FI39" i="11"/>
  <c r="FM38" i="11"/>
  <c r="FA38" i="11"/>
  <c r="EL38" i="11"/>
  <c r="DW38" i="11"/>
  <c r="DF38" i="11"/>
  <c r="CO38" i="11"/>
  <c r="BY38" i="11"/>
  <c r="BI38" i="11"/>
  <c r="AT38" i="11"/>
  <c r="AD38" i="11"/>
  <c r="FI37" i="11"/>
  <c r="FL36" i="11"/>
  <c r="FI36" i="11"/>
  <c r="FM35" i="11"/>
  <c r="FA35" i="11"/>
  <c r="EL35" i="11"/>
  <c r="DW35" i="11"/>
  <c r="DF35" i="11"/>
  <c r="CO35" i="11"/>
  <c r="BY35" i="11"/>
  <c r="BI35" i="11"/>
  <c r="AT35" i="11"/>
  <c r="AD35" i="11"/>
  <c r="FI34" i="11"/>
  <c r="FL33" i="11"/>
  <c r="FI33" i="11"/>
  <c r="FM32" i="11"/>
  <c r="FA32" i="11"/>
  <c r="EL32" i="11"/>
  <c r="DW32" i="11"/>
  <c r="DF32" i="11"/>
  <c r="CO32" i="11"/>
  <c r="BY32" i="11"/>
  <c r="BI32" i="11"/>
  <c r="AT32" i="11"/>
  <c r="AD32" i="11"/>
  <c r="FI31" i="11"/>
  <c r="FL30" i="11"/>
  <c r="FI30" i="11"/>
  <c r="FM29" i="11"/>
  <c r="FA29" i="11"/>
  <c r="EL29" i="11"/>
  <c r="DW29" i="11"/>
  <c r="DF29" i="11"/>
  <c r="CO29" i="11"/>
  <c r="BY29" i="11"/>
  <c r="BI29" i="11"/>
  <c r="AT29" i="11"/>
  <c r="AD29" i="11"/>
  <c r="FI28" i="11"/>
  <c r="FL27" i="11"/>
  <c r="FI27" i="11"/>
  <c r="FM26" i="11"/>
  <c r="FA26" i="11"/>
  <c r="EL26" i="11"/>
  <c r="DW26" i="11"/>
  <c r="DF26" i="11"/>
  <c r="CO26" i="11"/>
  <c r="BY26" i="11"/>
  <c r="BI26" i="11"/>
  <c r="AT26" i="11"/>
  <c r="AD26" i="11"/>
  <c r="FI25" i="11"/>
  <c r="FL24" i="11"/>
  <c r="FI24" i="11"/>
  <c r="FM23" i="11"/>
  <c r="FA23" i="11"/>
  <c r="EL23" i="11"/>
  <c r="DW23" i="11"/>
  <c r="DF23" i="11"/>
  <c r="CO23" i="11"/>
  <c r="BY23" i="11"/>
  <c r="BI23" i="11"/>
  <c r="AT23" i="11"/>
  <c r="AD23" i="11"/>
  <c r="FI21" i="11"/>
  <c r="FL20" i="11"/>
  <c r="FI20" i="11"/>
  <c r="FM19" i="11"/>
  <c r="FA19" i="11"/>
  <c r="EL19" i="11"/>
  <c r="DW19" i="11"/>
  <c r="DF19" i="11"/>
  <c r="CO19" i="11"/>
  <c r="BY19" i="11"/>
  <c r="BI19" i="11"/>
  <c r="AT19" i="11"/>
  <c r="AD19" i="11"/>
  <c r="FI17" i="11"/>
  <c r="FL16" i="11"/>
  <c r="FK16" i="11"/>
  <c r="FJ16" i="11"/>
  <c r="FI16" i="11"/>
  <c r="FM15" i="11"/>
  <c r="FA15" i="11"/>
  <c r="EL15" i="11"/>
  <c r="DW15" i="11"/>
  <c r="DF15" i="11"/>
  <c r="CO15" i="11"/>
  <c r="BY15" i="11"/>
  <c r="BI15" i="11"/>
  <c r="AT15" i="11"/>
  <c r="AD15" i="11"/>
  <c r="FI13" i="11"/>
  <c r="FL12" i="11"/>
  <c r="FI12" i="11"/>
  <c r="FM11" i="11"/>
  <c r="FA11" i="11"/>
  <c r="EL11" i="11"/>
  <c r="DW11" i="11"/>
  <c r="DF11" i="11"/>
  <c r="CO11" i="11"/>
  <c r="BY11" i="11"/>
  <c r="BI11" i="11"/>
  <c r="AT11" i="11"/>
  <c r="AD11" i="11"/>
  <c r="FA18" i="13" l="1"/>
  <c r="EL18" i="13"/>
  <c r="DW18" i="13"/>
  <c r="DF18" i="13"/>
  <c r="CO18" i="13"/>
  <c r="BY18" i="13"/>
  <c r="BI18" i="13"/>
  <c r="AT18" i="13"/>
  <c r="AD18" i="13"/>
  <c r="FA9" i="13"/>
  <c r="EL9" i="13"/>
  <c r="DW9" i="13"/>
  <c r="DF9" i="13"/>
  <c r="CO9" i="13"/>
  <c r="BY9" i="13"/>
  <c r="BI9" i="13"/>
  <c r="AT9" i="13"/>
  <c r="AD9"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Good, David</author>
  </authors>
  <commentList>
    <comment ref="FC4" authorId="0" shapeId="0" xr:uid="{BC4C029A-9FC7-4C3A-9430-27ACAB925B7D}">
      <text>
        <r>
          <rPr>
            <sz val="11"/>
            <color indexed="81"/>
            <rFont val="Tahoma"/>
            <family val="2"/>
          </rPr>
          <t>Good, David:  This value should be calculated using any voluntarily decreased charge depleting or charge sustaining driving range values.</t>
        </r>
      </text>
    </comment>
    <comment ref="EZ6" authorId="0" shapeId="0" xr:uid="{D6FF72DA-3A42-4FF4-8610-D3A4BA0BF82E}">
      <text>
        <r>
          <rPr>
            <b/>
            <sz val="9"/>
            <color indexed="81"/>
            <rFont val="Tahoma"/>
            <family val="2"/>
          </rPr>
          <t xml:space="preserve">Good, David: </t>
        </r>
        <r>
          <rPr>
            <sz val="11"/>
            <color indexed="81"/>
            <rFont val="Tahoma"/>
            <family val="2"/>
          </rPr>
          <t>This value should include the effect of any voluntarily increased charge sustaining or charge depleting CO2 values.</t>
        </r>
      </text>
    </comment>
    <comment ref="FD6" authorId="0" shapeId="0" xr:uid="{A338E8AD-84E9-4777-98BA-045EBF4757D8}">
      <text>
        <r>
          <rPr>
            <b/>
            <sz val="9"/>
            <color indexed="81"/>
            <rFont val="Tahoma"/>
            <family val="2"/>
          </rPr>
          <t xml:space="preserve">Good, David: </t>
        </r>
        <r>
          <rPr>
            <sz val="11"/>
            <color indexed="81"/>
            <rFont val="Tahoma"/>
            <family val="2"/>
          </rPr>
          <t>These values should include the effect of any voluntarily lowered charge sustaining and charge depleting mpge values.</t>
        </r>
      </text>
    </comment>
    <comment ref="FG6" authorId="0" shapeId="0" xr:uid="{BA66C2CC-2A72-4458-A970-ADDC5BFEBCAE}">
      <text>
        <r>
          <rPr>
            <sz val="11"/>
            <color indexed="81"/>
            <rFont val="Tahoma"/>
            <family val="2"/>
          </rPr>
          <t>Good, David: These values should include the effect of any voluntarily increased charge sustaining and charge depleting CO2 values.</t>
        </r>
        <r>
          <rPr>
            <sz val="9"/>
            <color indexed="81"/>
            <rFont val="Tahoma"/>
            <family val="2"/>
          </rPr>
          <t xml:space="preserve">
</t>
        </r>
      </text>
    </comment>
    <comment ref="FJ6" authorId="0" shapeId="0" xr:uid="{6686EECD-3C86-4BC2-AF5B-A3375C9CEF23}">
      <text>
        <r>
          <rPr>
            <sz val="11"/>
            <color indexed="81"/>
            <rFont val="Calibri"/>
            <family val="2"/>
            <scheme val="minor"/>
          </rPr>
          <t>Good, David: If any of the charge depleting driving range values were voluntarily lowered, the lowered values should be  shown in these fields.</t>
        </r>
      </text>
    </comment>
  </commentList>
</comments>
</file>

<file path=xl/sharedStrings.xml><?xml version="1.0" encoding="utf-8"?>
<sst xmlns="http://schemas.openxmlformats.org/spreadsheetml/2006/main" count="59915" uniqueCount="2547">
  <si>
    <t>Carline</t>
  </si>
  <si>
    <t>Verify Mfr Cd</t>
  </si>
  <si>
    <t>Index (Model Type Index)</t>
  </si>
  <si>
    <t>Eng Displ</t>
  </si>
  <si>
    <t># Cyl</t>
  </si>
  <si>
    <t>Trans</t>
  </si>
  <si>
    <t>Trans Desc</t>
  </si>
  <si>
    <t>Trans, Other</t>
  </si>
  <si>
    <t># Gears</t>
  </si>
  <si>
    <t>Trans Creeper Gear</t>
  </si>
  <si>
    <t>Max Biodiesel %</t>
  </si>
  <si>
    <t>Air Aspiration Method Desc</t>
  </si>
  <si>
    <t>2Dr Pass Vol</t>
  </si>
  <si>
    <t>2Dr Lugg Vol</t>
  </si>
  <si>
    <t>4Dr Pass Vol</t>
  </si>
  <si>
    <t>4Dr Lugg Vol</t>
  </si>
  <si>
    <t>Htchbk Pass Vol</t>
  </si>
  <si>
    <t>Htchbk Lugg Vol</t>
  </si>
  <si>
    <t>Intake Valves Per Cyl</t>
  </si>
  <si>
    <t>Exhaust Valves Per Cyl</t>
  </si>
  <si>
    <t>Carline Class</t>
  </si>
  <si>
    <t>Carline Class Desc</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</si>
  <si>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</si>
  <si>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</si>
  <si>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</si>
  <si>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</si>
  <si>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</si>
  <si>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</si>
  <si>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</si>
  <si>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</si>
  <si>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</si>
  <si>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</si>
  <si>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</si>
  <si>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</si>
  <si>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</si>
  <si>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</si>
  <si>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</si>
  <si>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Energy Storage Device,If Other</t>
  </si>
  <si>
    <t># Batteries</t>
  </si>
  <si>
    <t>Battery Type Desc</t>
  </si>
  <si>
    <t>Battery Type, If Other</t>
  </si>
  <si>
    <t>Batt Charger Type Desc</t>
  </si>
  <si>
    <t>Comments</t>
  </si>
  <si>
    <t># Capacitors</t>
  </si>
  <si>
    <t>Regen Braking Type Desc</t>
  </si>
  <si>
    <t>Regen Braking Type, If Other</t>
  </si>
  <si>
    <t>Driver Cntrl Regen Braking?</t>
  </si>
  <si>
    <t>Fuel Cell Desc</t>
  </si>
  <si>
    <t>HEV-EV Comments</t>
  </si>
  <si>
    <t># Drive Motor Gen</t>
  </si>
  <si>
    <t>Motor Gen Type Desc</t>
  </si>
  <si>
    <t>Motor Gen Type, If Other</t>
  </si>
  <si>
    <t>Fuel Metering Type 1 Desc</t>
  </si>
  <si>
    <t>Fuel Metering Type 2 Desc</t>
  </si>
  <si>
    <t>Fuel Metering Sys Cd</t>
  </si>
  <si>
    <t>Fuel Metering Sys Desc</t>
  </si>
  <si>
    <t>BMW</t>
  </si>
  <si>
    <t>230i Convertible</t>
  </si>
  <si>
    <t>BMX</t>
  </si>
  <si>
    <t>GP</t>
  </si>
  <si>
    <t>TC</t>
  </si>
  <si>
    <t>SA</t>
  </si>
  <si>
    <t>Semi-Automatic</t>
  </si>
  <si>
    <t>Y</t>
  </si>
  <si>
    <t>N</t>
  </si>
  <si>
    <t>R</t>
  </si>
  <si>
    <t>2-Wheel Drive, Rear</t>
  </si>
  <si>
    <t>Gasoline (Premium Unleaded Recommended)</t>
  </si>
  <si>
    <t>MPG</t>
  </si>
  <si>
    <t>miles per gallon</t>
  </si>
  <si>
    <t>Not exempt</t>
  </si>
  <si>
    <t>Turbocharged</t>
  </si>
  <si>
    <t>Subcompact Cars</t>
  </si>
  <si>
    <t>Derived 5-cycle label</t>
  </si>
  <si>
    <t>variable valve timing at inlet and outlet valves</t>
  </si>
  <si>
    <t>variable valve lift only at inlet valves</t>
  </si>
  <si>
    <t>GDI</t>
  </si>
  <si>
    <t>0W20</t>
  </si>
  <si>
    <t>Yes</t>
  </si>
  <si>
    <t>Auto(S8)</t>
  </si>
  <si>
    <t xml:space="preserve"> </t>
  </si>
  <si>
    <t>230i Coupe</t>
  </si>
  <si>
    <t>M</t>
  </si>
  <si>
    <t>Manual</t>
  </si>
  <si>
    <t>Manual(M6)</t>
  </si>
  <si>
    <t>230i xDrive Convertible</t>
  </si>
  <si>
    <t>A</t>
  </si>
  <si>
    <t>All Wheel Drive</t>
  </si>
  <si>
    <t>230i xDrive Coupe</t>
  </si>
  <si>
    <t>330i</t>
  </si>
  <si>
    <t>Compact Cars</t>
  </si>
  <si>
    <t>330i xDrive</t>
  </si>
  <si>
    <t>Large Cars</t>
  </si>
  <si>
    <t>Small Station Wagons</t>
  </si>
  <si>
    <t>variable valve lift at inlet valves</t>
  </si>
  <si>
    <t>430i Convertible</t>
  </si>
  <si>
    <t>430i Coupe</t>
  </si>
  <si>
    <t>430i Gran Coupe</t>
  </si>
  <si>
    <t>430i xDrive Convertible</t>
  </si>
  <si>
    <t>430i xDrive Coupe</t>
  </si>
  <si>
    <t>430i xDrive Gran Coupe</t>
  </si>
  <si>
    <t>440i Convertible</t>
  </si>
  <si>
    <t>440i Coupe</t>
  </si>
  <si>
    <t>440i Gran Coupe</t>
  </si>
  <si>
    <t>440i xDrive Convertible</t>
  </si>
  <si>
    <t>440i xDrive Coupe</t>
  </si>
  <si>
    <t>440i xDrive Gran Coupe</t>
  </si>
  <si>
    <t>530e</t>
  </si>
  <si>
    <t>EL</t>
  </si>
  <si>
    <t>Electricity</t>
  </si>
  <si>
    <t>PHEV</t>
  </si>
  <si>
    <t>Plug-in Hybrid Label</t>
  </si>
  <si>
    <t>Battery(s)</t>
  </si>
  <si>
    <t>Lithium Ion</t>
  </si>
  <si>
    <t>On-Board</t>
  </si>
  <si>
    <t>Electrical Regen Brake</t>
  </si>
  <si>
    <t>Both</t>
  </si>
  <si>
    <t>DC Permanent Magnet, brushless</t>
  </si>
  <si>
    <t>CD-2C</t>
  </si>
  <si>
    <t>Charge Depleting 2-cycle</t>
  </si>
  <si>
    <t>CS-2C</t>
  </si>
  <si>
    <t>Charge Sustaining 2-cycle</t>
  </si>
  <si>
    <t>KW-HR/100Miles</t>
  </si>
  <si>
    <t>kilowatt-hour per 100 miles</t>
  </si>
  <si>
    <t>530e xDrive</t>
  </si>
  <si>
    <t>530i</t>
  </si>
  <si>
    <t>Midsize Cars</t>
  </si>
  <si>
    <t>530i xDrive</t>
  </si>
  <si>
    <t>540i</t>
  </si>
  <si>
    <t>540i xDrive</t>
  </si>
  <si>
    <t>Variable Valve Timing at inlet and outlet valves</t>
  </si>
  <si>
    <t>Variable Valve Lift at inlet valves</t>
  </si>
  <si>
    <t>5W30</t>
  </si>
  <si>
    <t>740i</t>
  </si>
  <si>
    <t>740i xDrive</t>
  </si>
  <si>
    <t>750i xDrive</t>
  </si>
  <si>
    <t>Automatic</t>
  </si>
  <si>
    <t>Rear Wheels</t>
  </si>
  <si>
    <t>AC Induction</t>
  </si>
  <si>
    <t>No</t>
  </si>
  <si>
    <t>Auto(A1)</t>
  </si>
  <si>
    <t>I3 with Range Extender</t>
  </si>
  <si>
    <t>NA</t>
  </si>
  <si>
    <t>Naturally Aspirated</t>
  </si>
  <si>
    <t>CS-5C</t>
  </si>
  <si>
    <t>Charge Sustaining 5-cycle</t>
  </si>
  <si>
    <t>MFI</t>
  </si>
  <si>
    <t>Multipoint/sequential fuel injection</t>
  </si>
  <si>
    <t>I3s with Range Extender</t>
  </si>
  <si>
    <t>I8 Coupe</t>
  </si>
  <si>
    <t>F</t>
  </si>
  <si>
    <t>Front Wheels</t>
  </si>
  <si>
    <t>Auto(A6)</t>
  </si>
  <si>
    <t>I8 Roadster</t>
  </si>
  <si>
    <t>Two Seaters</t>
  </si>
  <si>
    <t>GPR</t>
  </si>
  <si>
    <t>Gasoline (Premium Unleaded Required)</t>
  </si>
  <si>
    <t>AMS</t>
  </si>
  <si>
    <t>Automated Manual- Selectable (e.g. Automated Manual with paddles)</t>
  </si>
  <si>
    <t>Auto(AM-S7)</t>
  </si>
  <si>
    <t>M240i Convertible</t>
  </si>
  <si>
    <t>M240i Coupe</t>
  </si>
  <si>
    <t>M240i Coupe M Performance</t>
  </si>
  <si>
    <t>M240i xDrive Convertible</t>
  </si>
  <si>
    <t>M240i xDrive Coupe</t>
  </si>
  <si>
    <t>M240i xDrive Coupe M Performance</t>
  </si>
  <si>
    <t>M4 CS</t>
  </si>
  <si>
    <t>M4 Convertible</t>
  </si>
  <si>
    <t>M4 Convertible Competition</t>
  </si>
  <si>
    <t>M4 Coupe</t>
  </si>
  <si>
    <t>M4 Coupe Competition</t>
  </si>
  <si>
    <t>M5</t>
  </si>
  <si>
    <t>M5 Competition</t>
  </si>
  <si>
    <t>M550i xDrive</t>
  </si>
  <si>
    <t>M760i xDrive</t>
  </si>
  <si>
    <t>M850i xDrive Convertible</t>
  </si>
  <si>
    <t>M850i xDrive Coupe</t>
  </si>
  <si>
    <t>X1 sDrive28i</t>
  </si>
  <si>
    <t>2-Wheel Drive, Front</t>
  </si>
  <si>
    <t>X1 xDrive28i</t>
  </si>
  <si>
    <t>X2 M35i</t>
  </si>
  <si>
    <t>X2 sDrive28i</t>
  </si>
  <si>
    <t>X2 xDrive28i</t>
  </si>
  <si>
    <t>X3 M40i</t>
  </si>
  <si>
    <t>T</t>
  </si>
  <si>
    <t>Truck</t>
  </si>
  <si>
    <t>Small SUV 4WD</t>
  </si>
  <si>
    <t>X3 sDrive30i</t>
  </si>
  <si>
    <t>X3 xDrive30i</t>
  </si>
  <si>
    <t>X4 M40i</t>
  </si>
  <si>
    <t>X4 xDrive30i</t>
  </si>
  <si>
    <t>X5 xDrive40i</t>
  </si>
  <si>
    <t>Standard SUV 4WD</t>
  </si>
  <si>
    <t>0W-20</t>
  </si>
  <si>
    <t>X5 xDrive50i</t>
  </si>
  <si>
    <t>X6 M</t>
  </si>
  <si>
    <t>Standard SUV 2WD</t>
  </si>
  <si>
    <t>X7 xDrive40i</t>
  </si>
  <si>
    <t>X7 xDrive50i</t>
  </si>
  <si>
    <t>Z4 sDrive30i</t>
  </si>
  <si>
    <t>Mini</t>
  </si>
  <si>
    <t>Auto(S6)</t>
  </si>
  <si>
    <t>COOPER CONVERTIBLE</t>
  </si>
  <si>
    <t>Minicompact Cars</t>
  </si>
  <si>
    <t>COOPER COUNTRYMAN</t>
  </si>
  <si>
    <t>COOPER COUNTRYMAN ALL4</t>
  </si>
  <si>
    <t>COOPER HARDTOP 2 DOOR</t>
  </si>
  <si>
    <t>COOPER HARDTOP 4 DOOR</t>
  </si>
  <si>
    <t>COOPER S CLUBMAN</t>
  </si>
  <si>
    <t>COOPER S CLUBMAN ALL4</t>
  </si>
  <si>
    <t>COOPER S CONVERTIBLE</t>
  </si>
  <si>
    <t>COOPER S COUNTRYMAN</t>
  </si>
  <si>
    <t>COOPER S COUNTRYMAN ALL4</t>
  </si>
  <si>
    <t>COOPER S HARDTOP 2 DOOR</t>
  </si>
  <si>
    <t>COOPER S HARDTOP 4 DOOR</t>
  </si>
  <si>
    <t>JCW COUNTRYMAN ALL4</t>
  </si>
  <si>
    <t>JOHN COOPER WORKS CLUBMAN ALL4</t>
  </si>
  <si>
    <t>JOHN COOPER WORKS CONVERTIBLE</t>
  </si>
  <si>
    <t>JOHN COOPER WORKS HARDTOP</t>
  </si>
  <si>
    <t>MINI COOPER SE COUNTRYMAN ALL4</t>
  </si>
  <si>
    <t>Small SUV 2WD</t>
  </si>
  <si>
    <t>FCA US LLC</t>
  </si>
  <si>
    <t>ALFA ROMEO</t>
  </si>
  <si>
    <t>4C</t>
  </si>
  <si>
    <t>CRX</t>
  </si>
  <si>
    <t>AM</t>
  </si>
  <si>
    <t>Automated Manual</t>
  </si>
  <si>
    <t>Vehicle Specific 5-cycle label</t>
  </si>
  <si>
    <t>Direct gas injected</t>
  </si>
  <si>
    <t>Cam Phasers</t>
  </si>
  <si>
    <t>5W-40</t>
  </si>
  <si>
    <t>Auto(AM6)</t>
  </si>
  <si>
    <t>Giulia</t>
  </si>
  <si>
    <t>multi-air electro-hydraulic control</t>
  </si>
  <si>
    <t>0W-30</t>
  </si>
  <si>
    <t>Auto(A8)</t>
  </si>
  <si>
    <t>MDS</t>
  </si>
  <si>
    <t>Cam phasers</t>
  </si>
  <si>
    <t>0W-40</t>
  </si>
  <si>
    <t>Giulia AWD</t>
  </si>
  <si>
    <t>Stelvio</t>
  </si>
  <si>
    <t>Stelvio AWD</t>
  </si>
  <si>
    <t>Chrysler</t>
  </si>
  <si>
    <t>G</t>
  </si>
  <si>
    <t>Gasoline (Regular Unleaded Recommended)</t>
  </si>
  <si>
    <t>Cam Phaser</t>
  </si>
  <si>
    <t>5W20</t>
  </si>
  <si>
    <t>E</t>
  </si>
  <si>
    <t>Ethanol (E85)</t>
  </si>
  <si>
    <t>GM</t>
  </si>
  <si>
    <t>Gasoline (Mid Grade Unleaded Recommended)</t>
  </si>
  <si>
    <t>Solenoids</t>
  </si>
  <si>
    <t>300 AWD</t>
  </si>
  <si>
    <t>Pacifica</t>
  </si>
  <si>
    <t>Special Purpose Vehicle, minivan 2WD</t>
  </si>
  <si>
    <t>5W-20</t>
  </si>
  <si>
    <t>Auto(A9)</t>
  </si>
  <si>
    <t>Pacifica Hybrid</t>
  </si>
  <si>
    <t>CVT</t>
  </si>
  <si>
    <t>Continuously Variable</t>
  </si>
  <si>
    <t>Auto(AV)</t>
  </si>
  <si>
    <t>Dodge</t>
  </si>
  <si>
    <t>Challenger</t>
  </si>
  <si>
    <t>0W40</t>
  </si>
  <si>
    <t>solenoids</t>
  </si>
  <si>
    <t>Challenger SRT</t>
  </si>
  <si>
    <t>SC</t>
  </si>
  <si>
    <t>Supercharged</t>
  </si>
  <si>
    <t>Cam phaser</t>
  </si>
  <si>
    <t>Charger</t>
  </si>
  <si>
    <t>Charger AWD</t>
  </si>
  <si>
    <t>Durango AWD</t>
  </si>
  <si>
    <t>SAE 5W20</t>
  </si>
  <si>
    <t>SAE 5W-20</t>
  </si>
  <si>
    <t>Durango RWD</t>
  </si>
  <si>
    <t>Durango SRT AWD</t>
  </si>
  <si>
    <t>Grand Caravan</t>
  </si>
  <si>
    <t>Journey</t>
  </si>
  <si>
    <t>Auto(A4)</t>
  </si>
  <si>
    <t>FIAT</t>
  </si>
  <si>
    <t>124 Spider</t>
  </si>
  <si>
    <t>MULTI-AIR ELECTRO-HYDRAULIC CONTROL</t>
  </si>
  <si>
    <t>Manual(M5)</t>
  </si>
  <si>
    <t>500L</t>
  </si>
  <si>
    <t>500X AWD</t>
  </si>
  <si>
    <t>Derived Vehicle Specific 5-cycle Calculation Approach for city label but Modified 5-cycle Calculation Approach for Highway label</t>
  </si>
  <si>
    <t>Mulit-air-electro-hydraulic control</t>
  </si>
  <si>
    <t>Jeep</t>
  </si>
  <si>
    <t>Cherokee 4X4</t>
  </si>
  <si>
    <t>5w-30</t>
  </si>
  <si>
    <t>Multi-Air</t>
  </si>
  <si>
    <t>Hydraulic</t>
  </si>
  <si>
    <t>0w-20</t>
  </si>
  <si>
    <t>Cherokee 4x4 Active Drive II</t>
  </si>
  <si>
    <t>4-Wheel Drive</t>
  </si>
  <si>
    <t>Cherokee FWD</t>
  </si>
  <si>
    <t>Cherokee Trailhawk 4X4</t>
  </si>
  <si>
    <t>Compass 4X2</t>
  </si>
  <si>
    <t>Compass 4X4</t>
  </si>
  <si>
    <t>Grand Cherokee 4X2</t>
  </si>
  <si>
    <t>Grand Cherokee 4X4</t>
  </si>
  <si>
    <t>DU</t>
  </si>
  <si>
    <t>Diesel, ultra low sulfur (15 ppm, maximum)</t>
  </si>
  <si>
    <t>CRDI</t>
  </si>
  <si>
    <t>Common Rail Direct Diesel Injection</t>
  </si>
  <si>
    <t>Grand Cherokee SRT 4x4</t>
  </si>
  <si>
    <t>Grand Cherokee Trackhawk 4x4</t>
  </si>
  <si>
    <t>Renegade 4x2</t>
  </si>
  <si>
    <t>Renegade 4x4</t>
  </si>
  <si>
    <t>Renegade Trailhawk 4x4</t>
  </si>
  <si>
    <t>Information in section shown for RAM 1500 battery/electric motor, Wrangler battery is Lithium Ion, Total voltage 48V, Battery specific energy 39 Whr/kg, 1 battery pack, Battery energy capacity 8.5 Ah.  Regenerative Braking both wheels, drive controlled yes.  Motor generator type is AC Induction, 11 kW Rated Motor Generator Power.</t>
  </si>
  <si>
    <t>RAM</t>
  </si>
  <si>
    <t>1500 4X2</t>
  </si>
  <si>
    <t>Standard Pick-up Trucks 2WD</t>
  </si>
  <si>
    <t>eTorque</t>
  </si>
  <si>
    <t>1500 4X4</t>
  </si>
  <si>
    <t>Standard Pick-up Trucks 4WD</t>
  </si>
  <si>
    <t>1500 Classic 4X2</t>
  </si>
  <si>
    <t>1500 Classic 4X4</t>
  </si>
  <si>
    <t>1500 HFE 4X2</t>
  </si>
  <si>
    <t>Promaster City</t>
  </si>
  <si>
    <t>Special Purpose Vehicle 2WD</t>
  </si>
  <si>
    <t>Ford</t>
  </si>
  <si>
    <t>ECOSPORT AWD</t>
  </si>
  <si>
    <t>FMX</t>
  </si>
  <si>
    <t>2.0LGDI</t>
  </si>
  <si>
    <t>VVT</t>
  </si>
  <si>
    <t>SAE 5W-20 / API SN Plus</t>
  </si>
  <si>
    <t>ECOSPORT FWD</t>
  </si>
  <si>
    <t>Hydraulic activated VCT</t>
  </si>
  <si>
    <t>EDGE AWD</t>
  </si>
  <si>
    <t>2.0L TiVCT GTDI Edge/Nautilus</t>
  </si>
  <si>
    <t>Dual intake &amp; exhaust</t>
  </si>
  <si>
    <t>5W-30 API SN Plus</t>
  </si>
  <si>
    <t>2.7L TiVCT GTDI</t>
  </si>
  <si>
    <t>dual intake &amp; exhaust</t>
  </si>
  <si>
    <t>EDGE FWD</t>
  </si>
  <si>
    <t>ESCAPE AWD</t>
  </si>
  <si>
    <t>Intake/Exhaust, Hydraulic Actuated VCT</t>
  </si>
  <si>
    <t>ESCAPE FWD</t>
  </si>
  <si>
    <t>Intake only</t>
  </si>
  <si>
    <t>EXPLORER AWD</t>
  </si>
  <si>
    <t>Variable Cam Timing, Hydraulic, computer controlled</t>
  </si>
  <si>
    <t>EXPLORER FFV AWD</t>
  </si>
  <si>
    <t>Expedition 2WD</t>
  </si>
  <si>
    <t>Expedition</t>
  </si>
  <si>
    <t>TiVCT</t>
  </si>
  <si>
    <t>SAE 5W-30 / API SN Plus</t>
  </si>
  <si>
    <t>Auto(S10)</t>
  </si>
  <si>
    <t>Expedition 4WD</t>
  </si>
  <si>
    <t>P</t>
  </si>
  <si>
    <t>Part-time 4-Wheel Drive</t>
  </si>
  <si>
    <t>Expedition MAX 2WD</t>
  </si>
  <si>
    <t>Expedition MAX 4WD</t>
  </si>
  <si>
    <t>2.7L TiVCT GTPFDI;</t>
  </si>
  <si>
    <t>GDPI</t>
  </si>
  <si>
    <t>Spark Ignition direct &amp; ported injection</t>
  </si>
  <si>
    <t>5W-30 / API SN Plus</t>
  </si>
  <si>
    <t>F150 2WD BASE PAYLOAD LT TIRE</t>
  </si>
  <si>
    <t>5W-30 FA-4</t>
  </si>
  <si>
    <t>3.5L F150</t>
  </si>
  <si>
    <t>SAE 5W-30 API SN Plus</t>
  </si>
  <si>
    <t>F150 2WD FFV BASE PAYLOAD LT</t>
  </si>
  <si>
    <t>382/432</t>
  </si>
  <si>
    <t>3.3L PFDI</t>
  </si>
  <si>
    <t>Managed by VCT</t>
  </si>
  <si>
    <t>311/351</t>
  </si>
  <si>
    <t>430/486</t>
  </si>
  <si>
    <t>358/405</t>
  </si>
  <si>
    <t>454/513</t>
  </si>
  <si>
    <t>406/459</t>
  </si>
  <si>
    <t>F150 5.0L 2WD FFV GVWR&gt;7599 LBS</t>
  </si>
  <si>
    <t>F150 PICKUP 2WD</t>
  </si>
  <si>
    <t>F150 PICKUP 2WD FFV</t>
  </si>
  <si>
    <t>526/594</t>
  </si>
  <si>
    <t>F150 PICKUP 2WD LIMITED</t>
  </si>
  <si>
    <t>3.5L F150 Raptor, Limited</t>
  </si>
  <si>
    <t>F150 PICKUP 4WD</t>
  </si>
  <si>
    <t>F150 PICKUP 4WD FFV</t>
  </si>
  <si>
    <t>478/540</t>
  </si>
  <si>
    <t>F150 PICKUP 4WD LIMITED</t>
  </si>
  <si>
    <t>F150 PICKUP 4WD XL/XLT</t>
  </si>
  <si>
    <t>F150 RAPTOR 4WD</t>
  </si>
  <si>
    <t>FORD GT</t>
  </si>
  <si>
    <t>3.5L Ford GT</t>
  </si>
  <si>
    <t>Auto(AM7)</t>
  </si>
  <si>
    <t>FUSION AWD</t>
  </si>
  <si>
    <t>FUSION Energi Plug-in Hybrid FWD</t>
  </si>
  <si>
    <t>NO</t>
  </si>
  <si>
    <t>Hydraulic actuated Variable Cam Timing</t>
  </si>
  <si>
    <t>0W-20 / API SN Plus</t>
  </si>
  <si>
    <t>FUSION FWD</t>
  </si>
  <si>
    <t>Intake/Exhaust Hydraulic Actuated VCT</t>
  </si>
  <si>
    <t>Intake  iVCT</t>
  </si>
  <si>
    <t>5W-20 API SN+</t>
  </si>
  <si>
    <t>FUSION HYBRID FWD</t>
  </si>
  <si>
    <t>FUSION HYBRID TAXI</t>
  </si>
  <si>
    <t>5W20 API SN Plus</t>
  </si>
  <si>
    <t>Auto(AM-S6)</t>
  </si>
  <si>
    <t>MUSTANG</t>
  </si>
  <si>
    <t>Dual Intake and Exhaust</t>
  </si>
  <si>
    <t>5W20 / API SN Plus</t>
  </si>
  <si>
    <t>MUSTANG BULLITT</t>
  </si>
  <si>
    <t>MUSTANG CONVERTIBLE</t>
  </si>
  <si>
    <t>RANGER 2WD</t>
  </si>
  <si>
    <t>TIVCT</t>
  </si>
  <si>
    <t>RANGER 2WD INCOMPLETE</t>
  </si>
  <si>
    <t>5W-30 API SN+</t>
  </si>
  <si>
    <t>RANGER 4WD</t>
  </si>
  <si>
    <t>SHELBY GT350 MUSTANG</t>
  </si>
  <si>
    <t>MUSTANG GT350</t>
  </si>
  <si>
    <t>TRANSIT CONNECT USPS</t>
  </si>
  <si>
    <t>TRANSIT CONNECT VAN FFV</t>
  </si>
  <si>
    <t>5W20 APN SN Plus</t>
  </si>
  <si>
    <t>TRANSIT CONNECT WAGON LWB FFV</t>
  </si>
  <si>
    <t>Vans, Passenger Type</t>
  </si>
  <si>
    <t>Transit Connect Van 2WD</t>
  </si>
  <si>
    <t>5W20 AP SN Plus</t>
  </si>
  <si>
    <t>Transit Connect Wagon LWB FWD</t>
  </si>
  <si>
    <t>Lincoln</t>
  </si>
  <si>
    <t>CONTINENTAL AWD</t>
  </si>
  <si>
    <t>3.7L Lincoln Continental</t>
  </si>
  <si>
    <t>CONTINENTAL COACH</t>
  </si>
  <si>
    <t>CONTINENTAL FWD</t>
  </si>
  <si>
    <t>MKZ AWD</t>
  </si>
  <si>
    <t>MKZ FWD</t>
  </si>
  <si>
    <t>MKZ HYBRID FWD</t>
  </si>
  <si>
    <t>NAUTILUS AWD</t>
  </si>
  <si>
    <t>NAUTILUS FWD</t>
  </si>
  <si>
    <t>Ferrari</t>
  </si>
  <si>
    <t>Ferrari North America, Inc.</t>
  </si>
  <si>
    <t>488 Pista</t>
  </si>
  <si>
    <t>FEX</t>
  </si>
  <si>
    <t>Not applicable.</t>
  </si>
  <si>
    <t>Variable camshaft timing for exhaust and inlet.</t>
  </si>
  <si>
    <t>5W40</t>
  </si>
  <si>
    <t>488 Pista Spider</t>
  </si>
  <si>
    <t>812 Superfast</t>
  </si>
  <si>
    <t>812 Superfast (carryover from MY 2018).</t>
  </si>
  <si>
    <t>See application.</t>
  </si>
  <si>
    <t>812 Superfast w/S&amp;S</t>
  </si>
  <si>
    <t>GTC4Lusso</t>
  </si>
  <si>
    <t>GTC4Lusso w/S&amp;S</t>
  </si>
  <si>
    <t>GTC4Lusso T</t>
  </si>
  <si>
    <t>GTC4Lusso T w/S&amp;S</t>
  </si>
  <si>
    <t>Portofino</t>
  </si>
  <si>
    <t>Buick</t>
  </si>
  <si>
    <t>GMX</t>
  </si>
  <si>
    <t>ENCLAVE FWD</t>
  </si>
  <si>
    <t>CAM PHASER</t>
  </si>
  <si>
    <t>ENCLAVE AWD</t>
  </si>
  <si>
    <t>ENCORE FWD</t>
  </si>
  <si>
    <t>Cam Phasing</t>
  </si>
  <si>
    <t>1.4L TURBO</t>
  </si>
  <si>
    <t>ENCORE AWD</t>
  </si>
  <si>
    <t>ENVISION AWD</t>
  </si>
  <si>
    <t>cam phaser</t>
  </si>
  <si>
    <t>ENVISION FWD</t>
  </si>
  <si>
    <t>Active Fuel Management</t>
  </si>
  <si>
    <t>Auto(S9)</t>
  </si>
  <si>
    <t>REGAL</t>
  </si>
  <si>
    <t>REGAL AWD</t>
  </si>
  <si>
    <t>REGAL TOUR X AWD</t>
  </si>
  <si>
    <t>Cadillac</t>
  </si>
  <si>
    <t>CT6 AWD</t>
  </si>
  <si>
    <t>AFM</t>
  </si>
  <si>
    <t>ESCALADE 2WD</t>
  </si>
  <si>
    <t>Auto(A10)</t>
  </si>
  <si>
    <t>ESCALADE 4WD</t>
  </si>
  <si>
    <t>XT4 AWD</t>
  </si>
  <si>
    <t>XT4 FWD</t>
  </si>
  <si>
    <t>XT5 AWD</t>
  </si>
  <si>
    <t>Chevrolet</t>
  </si>
  <si>
    <t>BLAZER AWD</t>
  </si>
  <si>
    <t>BLAZER FWD</t>
  </si>
  <si>
    <t>OT</t>
  </si>
  <si>
    <t>Other</t>
  </si>
  <si>
    <t>AFM and Stop/Start</t>
  </si>
  <si>
    <t>Standard AFM</t>
  </si>
  <si>
    <t>Full AFM and Stop/Start</t>
  </si>
  <si>
    <t>XFE</t>
  </si>
  <si>
    <t>Special Purpose Vehicle cab chassis</t>
  </si>
  <si>
    <t>C1500 SUBURBAN 2WD</t>
  </si>
  <si>
    <t>C1500 TAHOE 2WD</t>
  </si>
  <si>
    <t>CAMARO</t>
  </si>
  <si>
    <t>COLORADO 2WD</t>
  </si>
  <si>
    <t>Small Pick-up Trucks 2WD</t>
  </si>
  <si>
    <t>CAM Phaser</t>
  </si>
  <si>
    <t>COLORADO 4WD</t>
  </si>
  <si>
    <t>Small Pick-up Trucks 4WD</t>
  </si>
  <si>
    <t>COLORADO ZR2 4WD</t>
  </si>
  <si>
    <t>CORVETTE</t>
  </si>
  <si>
    <t>Manual(M7)</t>
  </si>
  <si>
    <t>EQUINOX AWD</t>
  </si>
  <si>
    <t>Multiple Positions</t>
  </si>
  <si>
    <t>EQUINOX FWD</t>
  </si>
  <si>
    <t>IMPALA</t>
  </si>
  <si>
    <t>288/340</t>
  </si>
  <si>
    <t>384/453</t>
  </si>
  <si>
    <t>K1500 SUBURBAN 4WD</t>
  </si>
  <si>
    <t>K1500 TAHOE 4WD</t>
  </si>
  <si>
    <t>MALIBU</t>
  </si>
  <si>
    <t>SONIC</t>
  </si>
  <si>
    <t>SONIC 5</t>
  </si>
  <si>
    <t>SPARK</t>
  </si>
  <si>
    <t>SPARK ACTIV</t>
  </si>
  <si>
    <t>TRAVERSE AWD</t>
  </si>
  <si>
    <t>TRAVERSE FWD</t>
  </si>
  <si>
    <t>TRAX FWD</t>
  </si>
  <si>
    <t>TRAX AWD</t>
  </si>
  <si>
    <t>GMC</t>
  </si>
  <si>
    <t>ACADIA AWD</t>
  </si>
  <si>
    <t>ACADIA FWD</t>
  </si>
  <si>
    <t>C1500 YUKON 2WD</t>
  </si>
  <si>
    <t>C1500 YUKON XL 2WD</t>
  </si>
  <si>
    <t>CANYON 2WD</t>
  </si>
  <si>
    <t>CANYON 4WD</t>
  </si>
  <si>
    <t>K1500 YUKON 4WD</t>
  </si>
  <si>
    <t>K1500 YUKON XL 4WD</t>
  </si>
  <si>
    <t>TERRAIN AWD</t>
  </si>
  <si>
    <t>TERRAIN FWD</t>
  </si>
  <si>
    <t>Honda</t>
  </si>
  <si>
    <t>Acura</t>
  </si>
  <si>
    <t>ILX</t>
  </si>
  <si>
    <t>HNX</t>
  </si>
  <si>
    <t>Variable valve Timing (VTC) and lift Electronic Control (VTEC) system is applied.</t>
  </si>
  <si>
    <t>Auto(AM-S8)</t>
  </si>
  <si>
    <t>MDX AWD</t>
  </si>
  <si>
    <t>Variable Cylinder Management (VCM) system is applied.</t>
  </si>
  <si>
    <t>Variable valve Timing and lift Electronic Control (VTEC) system is applied.</t>
  </si>
  <si>
    <t>MDX</t>
  </si>
  <si>
    <t>Variable Cylinder Management (VCM) is applied.</t>
  </si>
  <si>
    <t>MDX AWD A-spec</t>
  </si>
  <si>
    <t>MDX FWD</t>
  </si>
  <si>
    <t>NSX</t>
  </si>
  <si>
    <t>Variable Timing control (VTC) system is applied.</t>
  </si>
  <si>
    <t>AC PMSM</t>
  </si>
  <si>
    <t>Auto(AM-S9)</t>
  </si>
  <si>
    <t>RDX AWD</t>
  </si>
  <si>
    <t>RDX AWD A-SPEC</t>
  </si>
  <si>
    <t>RDX FWD</t>
  </si>
  <si>
    <t>RDX FWD A-SPEC</t>
  </si>
  <si>
    <t>RLX</t>
  </si>
  <si>
    <t>Variable Valve Timing and Lift Electronic Control (VTEC) system is applied.</t>
  </si>
  <si>
    <t>TLX AWD</t>
  </si>
  <si>
    <t>TLX AWD A-SPEC</t>
  </si>
  <si>
    <t>TLX FWD</t>
  </si>
  <si>
    <t>TLX FWD A-SPEC</t>
  </si>
  <si>
    <t>ACCORD</t>
  </si>
  <si>
    <t>SCV</t>
  </si>
  <si>
    <t>Selectable Continuously Variable (e.g. CVT with paddles)</t>
  </si>
  <si>
    <t>Auto(AV-S7)</t>
  </si>
  <si>
    <t>Variable valve Timing and lift Electronic Control (VTEC)</t>
  </si>
  <si>
    <t>ACCORD 2.0T SPORT/TOURING</t>
  </si>
  <si>
    <t>Variable valve Timing Control (VTC) system is applied.</t>
  </si>
  <si>
    <t>Variable valve Timing and lift Electronic Control (VTEC) system and Variable valve Timing Control (VTC) system are applied.</t>
  </si>
  <si>
    <t>CIVIC 4Dr</t>
  </si>
  <si>
    <t>Normal CVT model, HP: 174@6000rpm</t>
  </si>
  <si>
    <t>Variable Valve Timing (VTC) and Lift Electronic Control (VTEC) system is applied.</t>
  </si>
  <si>
    <t>CR-V AWD</t>
  </si>
  <si>
    <t>Variable valve Timing (VTC) system is applied.</t>
  </si>
  <si>
    <t>CR-V FWD</t>
  </si>
  <si>
    <t>Clarity</t>
  </si>
  <si>
    <t>FIT</t>
  </si>
  <si>
    <t>HR-V AWD</t>
  </si>
  <si>
    <t>HR-V FWD</t>
  </si>
  <si>
    <t>INSIGHT</t>
  </si>
  <si>
    <t>INSIGHT TOURING</t>
  </si>
  <si>
    <t>ODYSSEY FWD</t>
  </si>
  <si>
    <t>PASSPORT AWD</t>
  </si>
  <si>
    <t>PASSPORT FWD</t>
  </si>
  <si>
    <t>PILOT AWD</t>
  </si>
  <si>
    <t>PILOT</t>
  </si>
  <si>
    <t>PILOT FWD</t>
  </si>
  <si>
    <t>RIDGELINE AWD</t>
  </si>
  <si>
    <t>RIDGELINE FWD</t>
  </si>
  <si>
    <t>Hyundai</t>
  </si>
  <si>
    <t>GENESIS</t>
  </si>
  <si>
    <t>G70 AWD</t>
  </si>
  <si>
    <t>HYX</t>
  </si>
  <si>
    <t>APPLY CVVT</t>
  </si>
  <si>
    <t>0W30 ACEA C2</t>
  </si>
  <si>
    <t>RL</t>
  </si>
  <si>
    <t>Relabel - label value decreased</t>
  </si>
  <si>
    <t>CVVT</t>
  </si>
  <si>
    <t>5W30 ACEA A5</t>
  </si>
  <si>
    <t>G70 RWD</t>
  </si>
  <si>
    <t>Matching with manual tansmission only</t>
  </si>
  <si>
    <t>G80 AWD</t>
  </si>
  <si>
    <t>Apply CVVT</t>
  </si>
  <si>
    <t>SAE 5W30 ACEA A5</t>
  </si>
  <si>
    <t>Fixed3(More than two or continuous)</t>
  </si>
  <si>
    <t>5W20 API or ILSAC GF-4</t>
  </si>
  <si>
    <t>G80 RWD</t>
  </si>
  <si>
    <t>G90 AWD</t>
  </si>
  <si>
    <t>5W20 GF4</t>
  </si>
  <si>
    <t>G90 RWD</t>
  </si>
  <si>
    <t>HYUNDAI MOTOR COMPANY</t>
  </si>
  <si>
    <t>Accent</t>
  </si>
  <si>
    <t>Elantra</t>
  </si>
  <si>
    <t>FIXED3(MORE THAN TWO OR CONTINUOUS)</t>
  </si>
  <si>
    <t>SAE 5W-30 or GF-4</t>
  </si>
  <si>
    <t>5W20 API or GF-4</t>
  </si>
  <si>
    <t>Elantra GT</t>
  </si>
  <si>
    <t>5W30 ACEA AB/B5</t>
  </si>
  <si>
    <t>5W20 API or ILSAC</t>
  </si>
  <si>
    <t>Elantra SE</t>
  </si>
  <si>
    <t>Ioniq</t>
  </si>
  <si>
    <t>APPLY VVT</t>
  </si>
  <si>
    <t>PMSM</t>
  </si>
  <si>
    <t>SAE 0W-20 API SN</t>
  </si>
  <si>
    <t>Ioniq Blue</t>
  </si>
  <si>
    <t>Ioniq Plug-in Hybrid</t>
  </si>
  <si>
    <t>IPMSM</t>
  </si>
  <si>
    <t>Kona AWD</t>
  </si>
  <si>
    <t>SAE 5W30</t>
  </si>
  <si>
    <t>Kona FWD</t>
  </si>
  <si>
    <t>Santa Fe AWD</t>
  </si>
  <si>
    <t>Santa Fe FWD</t>
  </si>
  <si>
    <t>Sonata</t>
  </si>
  <si>
    <t>SAE 5W-20 API SM</t>
  </si>
  <si>
    <t>SAE 5W-20 GF4</t>
  </si>
  <si>
    <t>Tucson AWD</t>
  </si>
  <si>
    <t>Tucson FWD</t>
  </si>
  <si>
    <t>Veloster</t>
  </si>
  <si>
    <t>D-CVVT SYSTEM</t>
  </si>
  <si>
    <t>Veloster N</t>
  </si>
  <si>
    <t>THERE ARE TWO ENGINE HORSEPOWER; THE VALUE OF PERFORMANCE PACKAGE WITH 19INCH TIRE IS 275 AND THE VALUE OF STANDARD PACKAGE WITH 18INCH TIRE IS 250.</t>
  </si>
  <si>
    <t>Fixed 3 (More than two or continuous)</t>
  </si>
  <si>
    <t>SAE 0W30</t>
  </si>
  <si>
    <t>Jaguar Land Rover L</t>
  </si>
  <si>
    <t>Jaguar</t>
  </si>
  <si>
    <t>JLX</t>
  </si>
  <si>
    <t>Inlet and Exhaust Camshaft Phasing controlled by Engine Management System.</t>
  </si>
  <si>
    <t>Continuously variable inlet valve lift</t>
  </si>
  <si>
    <t>F-PACE</t>
  </si>
  <si>
    <t>F-Pace SVR</t>
  </si>
  <si>
    <t>F-TYPE Convertible</t>
  </si>
  <si>
    <t>F-Type Convertible</t>
  </si>
  <si>
    <t>F-TYPE Coupe</t>
  </si>
  <si>
    <t>F-Type Coupe</t>
  </si>
  <si>
    <t>F-TYPE S AWD Convertible</t>
  </si>
  <si>
    <t>F-Type S AWD Convertible</t>
  </si>
  <si>
    <t>F-TYPE S AWD Coupe</t>
  </si>
  <si>
    <t>F-Type S AWD Coupe</t>
  </si>
  <si>
    <t>F-TYPE S Convertible</t>
  </si>
  <si>
    <t>F-Type S Convertible</t>
  </si>
  <si>
    <t>F-TYPE S Coupe</t>
  </si>
  <si>
    <t>F-Type S Coupe</t>
  </si>
  <si>
    <t>F-TYPE SVR AWD CONVERTIBLE</t>
  </si>
  <si>
    <t>F-TYPE SVR AWD COUPE</t>
  </si>
  <si>
    <t>Jaguar E-PACE</t>
  </si>
  <si>
    <t>XE</t>
  </si>
  <si>
    <t>XE 25t</t>
  </si>
  <si>
    <t>XE 30t RWD</t>
  </si>
  <si>
    <t>XE AWD</t>
  </si>
  <si>
    <t>XE 25t AWD</t>
  </si>
  <si>
    <t>XE 30t AWD</t>
  </si>
  <si>
    <t>XF</t>
  </si>
  <si>
    <t>XF 25t</t>
  </si>
  <si>
    <t>XF 30t RWD</t>
  </si>
  <si>
    <t>XF AWD</t>
  </si>
  <si>
    <t>XF 25t AWD</t>
  </si>
  <si>
    <t>XF 30t AWD</t>
  </si>
  <si>
    <t>XF, XF-S AWD</t>
  </si>
  <si>
    <t>XF Sportbrake AWD</t>
  </si>
  <si>
    <t>Midsize Station Wagons</t>
  </si>
  <si>
    <t>XF 30t AWD SPORTBRAKE</t>
  </si>
  <si>
    <t>Land Rover</t>
  </si>
  <si>
    <t>Discovery</t>
  </si>
  <si>
    <t>340HP calibration.</t>
  </si>
  <si>
    <t>Discovery 3.0</t>
  </si>
  <si>
    <t>Discovery TdV6</t>
  </si>
  <si>
    <t>Discovery Sport</t>
  </si>
  <si>
    <t>Range Rover</t>
  </si>
  <si>
    <t>400 HP / 404 PS total in a parallel PHEV configuration (300 hp IC engine and a 141 hp (105 kW) electric motor, giving a total of 400 hp)</t>
  </si>
  <si>
    <t>Continuously Variable Valve Lift system for the intake valves only</t>
  </si>
  <si>
    <t>The battery pack contains 108 cells in 9 modules of 12 cells each.</t>
  </si>
  <si>
    <t>Range Rover PHEV</t>
  </si>
  <si>
    <t>CS-3C</t>
  </si>
  <si>
    <t>Charge Sustaining 3-cycle</t>
  </si>
  <si>
    <t>Range Rover Evoque</t>
  </si>
  <si>
    <t>Range Rover LWB</t>
  </si>
  <si>
    <t>Range Rover LWB SVA</t>
  </si>
  <si>
    <t>Range Rover SVA LWB</t>
  </si>
  <si>
    <t>Range Rover SVA</t>
  </si>
  <si>
    <t>Range Rover TdV6</t>
  </si>
  <si>
    <t>Range Rover Sport</t>
  </si>
  <si>
    <t>Range Rover Sport TdV6</t>
  </si>
  <si>
    <t>360HP calibration.</t>
  </si>
  <si>
    <t>Not applicable</t>
  </si>
  <si>
    <t>Range Rover Sport SVR</t>
  </si>
  <si>
    <t>Range Rover Velar</t>
  </si>
  <si>
    <t>Velar</t>
  </si>
  <si>
    <t>Karma Automotive, L</t>
  </si>
  <si>
    <t>Karma Automotive LLC</t>
  </si>
  <si>
    <t>KAL</t>
  </si>
  <si>
    <t>5w30</t>
  </si>
  <si>
    <t>Kia</t>
  </si>
  <si>
    <t>KIA MOTORS CORPORATION</t>
  </si>
  <si>
    <t>Cadenza</t>
  </si>
  <si>
    <t>KMX</t>
  </si>
  <si>
    <t>Forte</t>
  </si>
  <si>
    <t>5W20 or GF-4</t>
  </si>
  <si>
    <t>Forte FE</t>
  </si>
  <si>
    <t>K900</t>
  </si>
  <si>
    <t>Niro</t>
  </si>
  <si>
    <t>Niro FE</t>
  </si>
  <si>
    <t>Niro Plug-in Hybrid</t>
  </si>
  <si>
    <t>Niro Touring</t>
  </si>
  <si>
    <t>Optima</t>
  </si>
  <si>
    <t>Optima FE</t>
  </si>
  <si>
    <t>Optima Hybrid</t>
  </si>
  <si>
    <t>Optima plug-in hybrid</t>
  </si>
  <si>
    <t>Rio</t>
  </si>
  <si>
    <t>Sedona</t>
  </si>
  <si>
    <t>Sorento AWD</t>
  </si>
  <si>
    <t>Sorento FWD</t>
  </si>
  <si>
    <t>Soul</t>
  </si>
  <si>
    <t>5W20 API SM</t>
  </si>
  <si>
    <t>Sportage AWD</t>
  </si>
  <si>
    <t>Sportage FWD</t>
  </si>
  <si>
    <t>Stinger AWD</t>
  </si>
  <si>
    <t>Stinger RWD</t>
  </si>
  <si>
    <t>MAZDA</t>
  </si>
  <si>
    <t>CX-3 2WD</t>
  </si>
  <si>
    <t>TKX</t>
  </si>
  <si>
    <t>This technology optimizes the valve timing by using computer control to continuously switch the intake and exhaust valve opening/closing timing according to driving conditions.</t>
  </si>
  <si>
    <t>GF-5 0W-20</t>
  </si>
  <si>
    <t>CX-3 4WD</t>
  </si>
  <si>
    <t>CX-5 2WD</t>
  </si>
  <si>
    <t>Switchable HLA(Hydraulic Lash Adjuster) makes the discrete valve state through oil pressure controlled by OCV(Oil Control Valve). #1 &amp; #4 cylinders are deactivated with Switchable HLA and OCV.</t>
  </si>
  <si>
    <t>GF-5 5W-30</t>
  </si>
  <si>
    <t>CX-5 4WD</t>
  </si>
  <si>
    <t>CX-9 2WD</t>
  </si>
  <si>
    <t>CX-9 4WD</t>
  </si>
  <si>
    <t>MAZDA2</t>
  </si>
  <si>
    <t>This technology optimizes the valve timing by using computer control to continuously switch the intake valve opening/closing timing according to driving conditions.</t>
  </si>
  <si>
    <t>MAZDA6</t>
  </si>
  <si>
    <t>MX-5</t>
  </si>
  <si>
    <t>without cylinder deactivation</t>
  </si>
  <si>
    <t>Maserati</t>
  </si>
  <si>
    <t>MASERATI</t>
  </si>
  <si>
    <t>MAX</t>
  </si>
  <si>
    <t>LEVANTE</t>
  </si>
  <si>
    <t>LEVANTE GTS</t>
  </si>
  <si>
    <t>LEVANTE S</t>
  </si>
  <si>
    <t>QUATTROPORTE S</t>
  </si>
  <si>
    <t xml:space="preserve">McLaren Automotive </t>
  </si>
  <si>
    <t>McLaren</t>
  </si>
  <si>
    <t>MLN</t>
  </si>
  <si>
    <t>Variable Inlet Valve Timing by camshaft rotation offset.</t>
  </si>
  <si>
    <t>Auto(A7)</t>
  </si>
  <si>
    <t>570S Coupe</t>
  </si>
  <si>
    <t>570S Spider</t>
  </si>
  <si>
    <t>720S Coupe</t>
  </si>
  <si>
    <t>720S Spider</t>
  </si>
  <si>
    <t>Mercedes-Benz</t>
  </si>
  <si>
    <t>A 220</t>
  </si>
  <si>
    <t>MBX</t>
  </si>
  <si>
    <t>M260-20DETC</t>
  </si>
  <si>
    <t>Allows timing of the intake / exhaust valves to be changed while the engine is in operation</t>
  </si>
  <si>
    <t>High/Low position on inlet side</t>
  </si>
  <si>
    <t>A 220 4MATIC</t>
  </si>
  <si>
    <t>AMG C 43 4MATIC</t>
  </si>
  <si>
    <t>AMG C 43 4MATIC (convertible)</t>
  </si>
  <si>
    <t>AMG C 43 4MATIC (coupe)</t>
  </si>
  <si>
    <t>AMG C 63</t>
  </si>
  <si>
    <t>ALLOWS TIMING OF INTAKE AND EXHAUST VALVES TO BE CHANGED WHILE ENGINE IS IN OPERATION</t>
  </si>
  <si>
    <t>AMG C 63 (convertible)</t>
  </si>
  <si>
    <t>Allows timing of intake and exhaust valves to be changed while engine is in operation</t>
  </si>
  <si>
    <t>AMG C 63 (coupe)</t>
  </si>
  <si>
    <t>AMG C 63 S</t>
  </si>
  <si>
    <t>AMG C 63 S (convertible)</t>
  </si>
  <si>
    <t>AMG C 63 S (coupe)</t>
  </si>
  <si>
    <t>AMG CLA 45 4MATIC</t>
  </si>
  <si>
    <t>ICE: 429 HP ; Electric Motor: 21 HPC</t>
  </si>
  <si>
    <t>Camtronic on the intake camshaft with 3 cams for each cylinder: low / mid / high</t>
  </si>
  <si>
    <t>permanent magnet synchronous</t>
  </si>
  <si>
    <t>AMG E 63 S 4MATIC</t>
  </si>
  <si>
    <t>AMG E 63 S 4MATIC (S-W)</t>
  </si>
  <si>
    <t>AMG G 63</t>
  </si>
  <si>
    <t>AMG GLC 43 4MATIC</t>
  </si>
  <si>
    <t>AMG GLC 43 4MATIC (coupe)</t>
  </si>
  <si>
    <t>AMG GLC 63 4MATIC</t>
  </si>
  <si>
    <t>AMG GLC 63 S 4MATIC</t>
  </si>
  <si>
    <t>AMG GT (coupe)</t>
  </si>
  <si>
    <t>AMG GT (COUPE)</t>
  </si>
  <si>
    <t>AMG GT (roadster)</t>
  </si>
  <si>
    <t>AMG GT (ROADSTER)</t>
  </si>
  <si>
    <t>AMG GT 53 4MATIC+</t>
  </si>
  <si>
    <t>AMG GT 63 4MATIC+</t>
  </si>
  <si>
    <t>AMG GT 63 S 4MATIC+</t>
  </si>
  <si>
    <t>AMG GT C (coupe)</t>
  </si>
  <si>
    <t>AMG GT C (roadster)</t>
  </si>
  <si>
    <t>AMG GT R (coupe)</t>
  </si>
  <si>
    <t>AMG S 63 4MATIC</t>
  </si>
  <si>
    <t>AMG S 63 4MATIC (coupe), AMG S 63 4MATIC (convertible), AMG S 63 4MATIC</t>
  </si>
  <si>
    <t>AMG S 63 4MATIC (convertible)</t>
  </si>
  <si>
    <t>AMG S 63 4MATIC (coupe)</t>
  </si>
  <si>
    <t>AMG S 65</t>
  </si>
  <si>
    <t>5W30 / 225.10</t>
  </si>
  <si>
    <t>Allows Timing of the intake/ exhaust valves to be changed whle the engine is in operation</t>
  </si>
  <si>
    <t>5W/40</t>
  </si>
  <si>
    <t>AMG SLC 43</t>
  </si>
  <si>
    <t>C 300</t>
  </si>
  <si>
    <t>M264-20DETC</t>
  </si>
  <si>
    <t>C 300 (Coupe)</t>
  </si>
  <si>
    <t>C 300 (coupe)</t>
  </si>
  <si>
    <t>C 300 (convertible)</t>
  </si>
  <si>
    <t>C 300 4MATIC</t>
  </si>
  <si>
    <t>C 300 4MATIC (Coupe)</t>
  </si>
  <si>
    <t>C 300 4MATIC (coupe)</t>
  </si>
  <si>
    <t>C 300 4MATIC (convertible)</t>
  </si>
  <si>
    <t>CLA 250</t>
  </si>
  <si>
    <t>CLA 250 4MATIC</t>
  </si>
  <si>
    <t>ULEV</t>
  </si>
  <si>
    <t>CLS 450</t>
  </si>
  <si>
    <t>ENGINE: CLS 450 (2WD, 4WD)/ 362 HP COMBUSTION AND 21 HP ELECTRIC</t>
  </si>
  <si>
    <t>Due to a 2WD and a 4WD variant of the CLS 450 within this test Group, the selected information regarding 'Regenerative Braking Source' should be 'Both' for the CLS 450 4MATIC and 'Rear Wheels' for the CLS 450.</t>
  </si>
  <si>
    <t>CLS 450 4MATIC</t>
  </si>
  <si>
    <t>0W30</t>
  </si>
  <si>
    <t>E 450 (convertible)</t>
  </si>
  <si>
    <t>ENGINE: E450 4MATIC, E450</t>
  </si>
  <si>
    <t>E 450 (coupe)</t>
  </si>
  <si>
    <t>E 450 4MATIC</t>
  </si>
  <si>
    <t>E 450 4MATIC (convertible)</t>
  </si>
  <si>
    <t>E 450 4MATIC (coupe)</t>
  </si>
  <si>
    <t>E 450 4MATIC (station wagon)</t>
  </si>
  <si>
    <t>G 550</t>
  </si>
  <si>
    <t>GLA 250</t>
  </si>
  <si>
    <t>GLA 250 4MATIC</t>
  </si>
  <si>
    <t>GLC 300</t>
  </si>
  <si>
    <t>GLC 300 4MATIC</t>
  </si>
  <si>
    <t>GLC 300 4MATIC (Coupe)</t>
  </si>
  <si>
    <t>GLS 450 4MATIC</t>
  </si>
  <si>
    <t>Maybach S 650</t>
  </si>
  <si>
    <t>Metris (Cargo Van)</t>
  </si>
  <si>
    <t>0W30 DC 225.26</t>
  </si>
  <si>
    <t>Metris (Cargo Van, LWB)</t>
  </si>
  <si>
    <t>Metris (Passenger Van)</t>
  </si>
  <si>
    <t>S 450</t>
  </si>
  <si>
    <t>S 450 4MATIC</t>
  </si>
  <si>
    <t>S 560</t>
  </si>
  <si>
    <t>S 560 4MATIC,S 560 4MATIC MAYBACH, S 560 4MATIC (coupe), S 560, S 560 (convertible)</t>
  </si>
  <si>
    <t>S 560 (convertible)</t>
  </si>
  <si>
    <t>S 560 4MATIC</t>
  </si>
  <si>
    <t>S 560 4MATIC (coupe)</t>
  </si>
  <si>
    <t>S 560 4MATIC Maybach</t>
  </si>
  <si>
    <t>S 560 e</t>
  </si>
  <si>
    <t>M276 ENGINE: S 560E (PLUG-IN HYBRID) / COMBUSTION: 362 HP / ELECTRIC : 120 HP</t>
  </si>
  <si>
    <t>S 560e Plug-In Hybrid with Lithium Ion Battery (37Ah;396V; 13.65 kWH,123kg) and 90 electric Motor.</t>
  </si>
  <si>
    <t>SL 450</t>
  </si>
  <si>
    <t>SL 550</t>
  </si>
  <si>
    <t>SLC 300</t>
  </si>
  <si>
    <t>Mitsubishi Motors Co</t>
  </si>
  <si>
    <t>Mitsubishi Motors Corporation</t>
  </si>
  <si>
    <t>ECLIPSE CROSS 2WD</t>
  </si>
  <si>
    <t>MTX</t>
  </si>
  <si>
    <t>DOHC continuous Variable Valve Timing System with both inlet and exhaust</t>
  </si>
  <si>
    <t>Auto(AV-S8)</t>
  </si>
  <si>
    <t>ECLIPSE CROSS 4WD</t>
  </si>
  <si>
    <t>ECLIPSE CROSS ES 2WD</t>
  </si>
  <si>
    <t>ECLIPSE CROSS ES 4WD</t>
  </si>
  <si>
    <t>MIRAGE</t>
  </si>
  <si>
    <t>DOHC continuous Variable Valve Timing System with inlet</t>
  </si>
  <si>
    <t>MIRAGE G4</t>
  </si>
  <si>
    <t>OUTLANDER 2WD</t>
  </si>
  <si>
    <t>SOHC continuous Variable Valve Timing System with inlet and exhaust</t>
  </si>
  <si>
    <t>Variable Valve Lift with inlet</t>
  </si>
  <si>
    <t>Auto(AV-S6)</t>
  </si>
  <si>
    <t>OUTLANDER 4WD</t>
  </si>
  <si>
    <t>SOHC 2-Cam Profile System with inlet</t>
  </si>
  <si>
    <t>OUTLANDER PHEV</t>
  </si>
  <si>
    <t>Off-Board</t>
  </si>
  <si>
    <t>OUTLANDER SPORT 2WD</t>
  </si>
  <si>
    <t>OUTLANDER SPORT 4WD</t>
  </si>
  <si>
    <t>Nissan</t>
  </si>
  <si>
    <t>INFINITI</t>
  </si>
  <si>
    <t>Q50</t>
  </si>
  <si>
    <t>N.A.</t>
  </si>
  <si>
    <t>ECM controlled, oil pressure driven</t>
  </si>
  <si>
    <t>Auto(S7)</t>
  </si>
  <si>
    <t>For Q60 RED SPORT,Q60 AWD RED SPORT,Q50 RED SPORT,Q50 AWD RED SPORT</t>
  </si>
  <si>
    <t>EXH;ECM controlled, Oil pressure driven INT;ECM and VTC controller controlled, Electric driven</t>
  </si>
  <si>
    <t>SAE 0W-20</t>
  </si>
  <si>
    <t>Q50 AWD</t>
  </si>
  <si>
    <t>Q50 AWD RED SPORT</t>
  </si>
  <si>
    <t>Q50 RED SPORT</t>
  </si>
  <si>
    <t>Q60</t>
  </si>
  <si>
    <t>For Q60,Q60 AWD,Q50,Q50 AWD</t>
  </si>
  <si>
    <t>Q60 AWD</t>
  </si>
  <si>
    <t>Q60 AWD RED SPORT</t>
  </si>
  <si>
    <t>Q60 RED SPORT</t>
  </si>
  <si>
    <t>VVEL controlled, Motor driven</t>
  </si>
  <si>
    <t>SAE 5W-30</t>
  </si>
  <si>
    <t>ECM controlled, Oil pressure driven</t>
  </si>
  <si>
    <t>QX50</t>
  </si>
  <si>
    <t>INT:ECM controlled, Motor driven EXH:ECM controlled, Oil pressure driven</t>
  </si>
  <si>
    <t>QX50 AWD</t>
  </si>
  <si>
    <t>QX60 AWD</t>
  </si>
  <si>
    <t>INFINITI QX60 FWD and QX60 AWD</t>
  </si>
  <si>
    <t>QX60 FWD</t>
  </si>
  <si>
    <t>QX80 2WD</t>
  </si>
  <si>
    <t>QX80 4WD</t>
  </si>
  <si>
    <t>NISSAN</t>
  </si>
  <si>
    <t>370Z</t>
  </si>
  <si>
    <t>370Z Roadster</t>
  </si>
  <si>
    <t>ALTIMA</t>
  </si>
  <si>
    <t>For ALTIMA, ALTIMA SR/PLATINUM</t>
  </si>
  <si>
    <t>ALTIMA AWD</t>
  </si>
  <si>
    <t>For ALTIMA AWD, ALTIMA AWD SR/PLATINUM</t>
  </si>
  <si>
    <t>ALTIMA AWD SR/PLATINUM</t>
  </si>
  <si>
    <t>ALTIMA SR/PLATINUM</t>
  </si>
  <si>
    <t>ARMADA 2WD</t>
  </si>
  <si>
    <t>ARMADA 4WD</t>
  </si>
  <si>
    <t>FRONTIER 2WD</t>
  </si>
  <si>
    <t>FRONTIER 4WD</t>
  </si>
  <si>
    <t>GT-R</t>
  </si>
  <si>
    <t>SAE 0W-40</t>
  </si>
  <si>
    <t>Kicks</t>
  </si>
  <si>
    <t>MAXIMA</t>
  </si>
  <si>
    <t>MURANO AWD</t>
  </si>
  <si>
    <t>MURANO FWD</t>
  </si>
  <si>
    <t>NV200 Cargo Van</t>
  </si>
  <si>
    <t>PATHFINDER 2WD</t>
  </si>
  <si>
    <t>NISSAN PATHFINDER 2WD and PATHFINDER 4WD</t>
  </si>
  <si>
    <t>PATHFINDER 4WD</t>
  </si>
  <si>
    <t>PATHFINDER 4WD PLATINUM</t>
  </si>
  <si>
    <t>ROGUE AWD</t>
  </si>
  <si>
    <t>ECM controlled,Oil pressure driven.</t>
  </si>
  <si>
    <t>ROGUE FWD</t>
  </si>
  <si>
    <t>Rogue Sport</t>
  </si>
  <si>
    <t>ECM controlled. Oil pressure driven</t>
  </si>
  <si>
    <t>Rogue Sport AWD</t>
  </si>
  <si>
    <t>TITAN 2WD</t>
  </si>
  <si>
    <t>ECM controlled. oil pressure driven</t>
  </si>
  <si>
    <t>TITAN 4WD</t>
  </si>
  <si>
    <t>TITAN 4WD PRO-4X</t>
  </si>
  <si>
    <t>VERSA</t>
  </si>
  <si>
    <t>Porsche</t>
  </si>
  <si>
    <t>911 Carrera</t>
  </si>
  <si>
    <t>PRX</t>
  </si>
  <si>
    <t>Base models</t>
  </si>
  <si>
    <t>Porsche VVT</t>
  </si>
  <si>
    <t>911 Carrera 4</t>
  </si>
  <si>
    <t>911 Carrera 4 Cabriolet</t>
  </si>
  <si>
    <t>911 Carrera 4S</t>
  </si>
  <si>
    <t>S models</t>
  </si>
  <si>
    <t>911 Carrera 4S Cabriolet</t>
  </si>
  <si>
    <t>911 Carrera Cabriolet</t>
  </si>
  <si>
    <t>911 Carrera S</t>
  </si>
  <si>
    <t>911 Carrera S Cabriolet</t>
  </si>
  <si>
    <t>Boxster</t>
  </si>
  <si>
    <t>Boxster S</t>
  </si>
  <si>
    <t>Boxster S / Cayman S models</t>
  </si>
  <si>
    <t>Cayenne</t>
  </si>
  <si>
    <t>Cayenne S</t>
  </si>
  <si>
    <t>Cayenne Turbo</t>
  </si>
  <si>
    <t>N/A</t>
  </si>
  <si>
    <t>Cayenne e-Hybrid</t>
  </si>
  <si>
    <t>DC Brushless</t>
  </si>
  <si>
    <t>Cayman</t>
  </si>
  <si>
    <t>Cayman S</t>
  </si>
  <si>
    <t>Macan</t>
  </si>
  <si>
    <t>WU-TWC/MAP/DFI/WR-HO2S/HO2S/TC/CAC</t>
  </si>
  <si>
    <t>Macan S</t>
  </si>
  <si>
    <t>Panamera</t>
  </si>
  <si>
    <t>Panamera 4</t>
  </si>
  <si>
    <t>Panamera 4 Executive</t>
  </si>
  <si>
    <t>Panamera 4 ST</t>
  </si>
  <si>
    <t>Panamera 4 e-Hybrid</t>
  </si>
  <si>
    <t>All Panamera 4 e-Hybrid models</t>
  </si>
  <si>
    <t>Panamera 4 e-Hybrid Executive</t>
  </si>
  <si>
    <t>Panamera 4 e-Hybrid ST</t>
  </si>
  <si>
    <t>Panamera 4S</t>
  </si>
  <si>
    <t>Panamera 4S Executive</t>
  </si>
  <si>
    <t>Panamera 4S ST</t>
  </si>
  <si>
    <t>Panamera GTS</t>
  </si>
  <si>
    <t>Panamera GTS ST</t>
  </si>
  <si>
    <t>Panamera Turbo</t>
  </si>
  <si>
    <t>Panamera Turbo S e-Hybrid</t>
  </si>
  <si>
    <t>Panamera S e-Hybrid, all models</t>
  </si>
  <si>
    <t>Panamera Turbo S e-Hybrid Exec</t>
  </si>
  <si>
    <t>Panamera Turbo S e-Hybrid ST</t>
  </si>
  <si>
    <t>Panamera Turbo ST</t>
  </si>
  <si>
    <t>Rolls-Royce</t>
  </si>
  <si>
    <t>Rolls-Royce Motor Cars Limited</t>
  </si>
  <si>
    <t>Cullinan</t>
  </si>
  <si>
    <t>RRG</t>
  </si>
  <si>
    <t>Peak-Torque 627 foot-pounds: Cullinan</t>
  </si>
  <si>
    <t>Dawn</t>
  </si>
  <si>
    <t>Ghost</t>
  </si>
  <si>
    <t>Ghost EWB</t>
  </si>
  <si>
    <t>Phantom</t>
  </si>
  <si>
    <t>Phantom EWB</t>
  </si>
  <si>
    <t>Wraith</t>
  </si>
  <si>
    <t>Roush</t>
  </si>
  <si>
    <t>Roush Industries, Inc.</t>
  </si>
  <si>
    <t>F150 Pickup 2WD</t>
  </si>
  <si>
    <t>RII</t>
  </si>
  <si>
    <t>Y-Cam torque actuated, computer controlled</t>
  </si>
  <si>
    <t>5W50 synthetic</t>
  </si>
  <si>
    <t>F150 Pickup 4WD</t>
  </si>
  <si>
    <t>Roush Stage 3 Mustang</t>
  </si>
  <si>
    <t>Intake and Exhaust</t>
  </si>
  <si>
    <t>Subaru</t>
  </si>
  <si>
    <t>FJX</t>
  </si>
  <si>
    <t>GF-5 0W20</t>
  </si>
  <si>
    <t>BRZ</t>
  </si>
  <si>
    <t>CROSSTREK AWD</t>
  </si>
  <si>
    <t>CROSSTREK HYBRID AWD</t>
  </si>
  <si>
    <t>FORESTER AWD</t>
  </si>
  <si>
    <t>IMPREZA 4-Door</t>
  </si>
  <si>
    <t>IMPREZA 4-Door SPORT</t>
  </si>
  <si>
    <t>IMPREZA 5-Door</t>
  </si>
  <si>
    <t>IMPREZA 5-Door SPORT</t>
  </si>
  <si>
    <t>LEGACY</t>
  </si>
  <si>
    <t>Intake</t>
  </si>
  <si>
    <t>OUTBACK AWD</t>
  </si>
  <si>
    <t>WRX</t>
  </si>
  <si>
    <t>Toyota</t>
  </si>
  <si>
    <t>LEXUS</t>
  </si>
  <si>
    <t>ES 300h</t>
  </si>
  <si>
    <t>TYX</t>
  </si>
  <si>
    <t>Intake and exhaust</t>
  </si>
  <si>
    <t>NiMH</t>
  </si>
  <si>
    <t>AC Synchronous</t>
  </si>
  <si>
    <t>0W-16</t>
  </si>
  <si>
    <t>HYBRID</t>
  </si>
  <si>
    <t>ES 350</t>
  </si>
  <si>
    <t>ES 350 F SPORT</t>
  </si>
  <si>
    <t>GS 350</t>
  </si>
  <si>
    <t>APPLIED TO GS 350, GS 350 AWD, IS 350, IS 350 AWD, RC 350 AND RC 350 AWD.</t>
  </si>
  <si>
    <t>GS 350 AWD</t>
  </si>
  <si>
    <t>GS 350 F SPORT</t>
  </si>
  <si>
    <t>GS F</t>
  </si>
  <si>
    <t>5W-30</t>
  </si>
  <si>
    <t>GX 460</t>
  </si>
  <si>
    <t>IS 300</t>
  </si>
  <si>
    <t>IS 300 AWD</t>
  </si>
  <si>
    <t>APPLIED TO IS 300 AWD AND RC 300 AWD.</t>
  </si>
  <si>
    <t>IS 350</t>
  </si>
  <si>
    <t>IS 350 AWD</t>
  </si>
  <si>
    <t>LC 500</t>
  </si>
  <si>
    <t>APPLIED TO LC 500.</t>
  </si>
  <si>
    <t>LC 500h</t>
  </si>
  <si>
    <t>Auto(AV-S10)</t>
  </si>
  <si>
    <t>LS 500</t>
  </si>
  <si>
    <t>LS 500 AWD</t>
  </si>
  <si>
    <t>LS 500h</t>
  </si>
  <si>
    <t>LS 500h AWD</t>
  </si>
  <si>
    <t>LX 570</t>
  </si>
  <si>
    <t>APPLIED TO LX 570</t>
  </si>
  <si>
    <t>NX 300</t>
  </si>
  <si>
    <t>NX 300 AWD</t>
  </si>
  <si>
    <t>NX 300 AWD F SPORT</t>
  </si>
  <si>
    <t>NX 300h AWD</t>
  </si>
  <si>
    <t>RC 300</t>
  </si>
  <si>
    <t>RC 300 AWD</t>
  </si>
  <si>
    <t>RC 350</t>
  </si>
  <si>
    <t>RC 350 AWD</t>
  </si>
  <si>
    <t>RC F</t>
  </si>
  <si>
    <t>RX 350</t>
  </si>
  <si>
    <t>RX 350 AWD</t>
  </si>
  <si>
    <t>RX 350L</t>
  </si>
  <si>
    <t>APPLIED TO RX 350L.</t>
  </si>
  <si>
    <t>RX 350L AWD</t>
  </si>
  <si>
    <t>RX 450h AWD</t>
  </si>
  <si>
    <t>RX 450hL AWD</t>
  </si>
  <si>
    <t>UX 200</t>
  </si>
  <si>
    <t>UX 250h</t>
  </si>
  <si>
    <t>"5kWatt" of Rated Motor/Generator Power is only for AWD.</t>
  </si>
  <si>
    <t>UX 250h AWD</t>
  </si>
  <si>
    <t>TOYOTA</t>
  </si>
  <si>
    <t>4RUNNER 2WD</t>
  </si>
  <si>
    <t>Auto(S5)</t>
  </si>
  <si>
    <t>4RUNNER 4WD</t>
  </si>
  <si>
    <t>PART TIME 4WD</t>
  </si>
  <si>
    <t>FULL TIME 4WD</t>
  </si>
  <si>
    <t>AVALON</t>
  </si>
  <si>
    <t>AVALON HYBRID</t>
  </si>
  <si>
    <t>AVALON HYBRID XLE</t>
  </si>
  <si>
    <t>AVALON XLE</t>
  </si>
  <si>
    <t>C-HR</t>
  </si>
  <si>
    <t>CAMRY</t>
  </si>
  <si>
    <t>APPLIED TO EXCEPT FOR AXVA70L-CEZPBA.</t>
  </si>
  <si>
    <t>CAMRY HYBRID LE</t>
  </si>
  <si>
    <t>CAMRY HYBRID XLE/SE</t>
  </si>
  <si>
    <t>CAMRY LE/SE</t>
  </si>
  <si>
    <t>CAMRY XLE/XSE</t>
  </si>
  <si>
    <t>CAMRY XSE</t>
  </si>
  <si>
    <t>COROLLA</t>
  </si>
  <si>
    <t>COROLLA HATCHBACK</t>
  </si>
  <si>
    <t>COROLLA HATCHBACK MANUAL</t>
  </si>
  <si>
    <t>COROLLA HATCHBACK XSE</t>
  </si>
  <si>
    <t>HIGHLANDER</t>
  </si>
  <si>
    <t>HIGHLANDER AWD</t>
  </si>
  <si>
    <t>STOP-START</t>
  </si>
  <si>
    <t>HIGHLANDER HYBRID AWD</t>
  </si>
  <si>
    <t>LAND CRUISER WAGON 4WD</t>
  </si>
  <si>
    <t>APPLIED TO LAND CRUISER WAGON 4WD</t>
  </si>
  <si>
    <t>PRIUS</t>
  </si>
  <si>
    <t>PRIUS AWD</t>
  </si>
  <si>
    <t>PRIUS Eco</t>
  </si>
  <si>
    <t>PRIUS PRIME</t>
  </si>
  <si>
    <t>Batteries are charged from an external power supply through the charger.</t>
  </si>
  <si>
    <t>CD-5C</t>
  </si>
  <si>
    <t>Charge Depleting 5-cycle</t>
  </si>
  <si>
    <t>RAV4</t>
  </si>
  <si>
    <t>RAV4 AWD</t>
  </si>
  <si>
    <t>NON STOP-START</t>
  </si>
  <si>
    <t>RAV4 HYBRID AWD</t>
  </si>
  <si>
    <t>SEQUOIA 2WD</t>
  </si>
  <si>
    <t>SEQUOIA 4WD</t>
  </si>
  <si>
    <t>SIENNA</t>
  </si>
  <si>
    <t>SIENNA AWD</t>
  </si>
  <si>
    <t>Special Purpose Vehicle, minivan 4WD</t>
  </si>
  <si>
    <t>TACOMA 2WD</t>
  </si>
  <si>
    <t>TACOMA 4WD</t>
  </si>
  <si>
    <t>TUNDRA 2WD</t>
  </si>
  <si>
    <t>TUNDRA 4WD</t>
  </si>
  <si>
    <t>YARIS</t>
  </si>
  <si>
    <t>Volkswagen Group of</t>
  </si>
  <si>
    <t>Audi</t>
  </si>
  <si>
    <t>A3</t>
  </si>
  <si>
    <t>VGA</t>
  </si>
  <si>
    <t>CONTINUOUSLY VARIABLE VALVE TIMING</t>
  </si>
  <si>
    <t>Audi valve lift</t>
  </si>
  <si>
    <t>0W-20 VW50800</t>
  </si>
  <si>
    <t>A3 Cabriolet quattro</t>
  </si>
  <si>
    <t>Engine Code DHHA</t>
  </si>
  <si>
    <t>Audi Valve Lift System</t>
  </si>
  <si>
    <t>A3 quattro</t>
  </si>
  <si>
    <t>A4</t>
  </si>
  <si>
    <t>Electro/Hydraulic</t>
  </si>
  <si>
    <t>Audi Valve System</t>
  </si>
  <si>
    <t>5W40 VW 50200</t>
  </si>
  <si>
    <t>A4 allroad quattro</t>
  </si>
  <si>
    <t>A4 quattro</t>
  </si>
  <si>
    <t>A5 Cabriolet quattro</t>
  </si>
  <si>
    <t>A5 Sportback quattro</t>
  </si>
  <si>
    <t>A5 quattro</t>
  </si>
  <si>
    <t>A6 quattro</t>
  </si>
  <si>
    <t>Engine Code: DLHB</t>
  </si>
  <si>
    <t>Electronic control / Hydraulic adjustment</t>
  </si>
  <si>
    <t>Audi Valve System Exhaust valve control</t>
  </si>
  <si>
    <t>Audi A6 quattro</t>
  </si>
  <si>
    <t>A7 quattro</t>
  </si>
  <si>
    <t>A8L</t>
  </si>
  <si>
    <t>Engine Code CZSE</t>
  </si>
  <si>
    <t>5.8kW Motor Power 14.14kW Generator Power</t>
  </si>
  <si>
    <t>Engine Code: CXYA</t>
  </si>
  <si>
    <t>0W30 VW50200 / VW50400</t>
  </si>
  <si>
    <t>Q3 quattro</t>
  </si>
  <si>
    <t>Q5</t>
  </si>
  <si>
    <t>0W30 VW 50400</t>
  </si>
  <si>
    <t>Q7</t>
  </si>
  <si>
    <t>CONTINUOUS VARIABLE VALVE TIMING</t>
  </si>
  <si>
    <t>Q8</t>
  </si>
  <si>
    <t>0W20 VW50400</t>
  </si>
  <si>
    <t>S3</t>
  </si>
  <si>
    <t>Audi Valve System - Exhaust valves only</t>
  </si>
  <si>
    <t>S4</t>
  </si>
  <si>
    <t>Engine Code CWGD w/Start-Stop</t>
  </si>
  <si>
    <t>S5</t>
  </si>
  <si>
    <t>S5 Cabriolet</t>
  </si>
  <si>
    <t>S5 Sportback</t>
  </si>
  <si>
    <t>SQ5</t>
  </si>
  <si>
    <t>TT Coupe quattro</t>
  </si>
  <si>
    <t>TT RS</t>
  </si>
  <si>
    <t>TT Roadster quattro</t>
  </si>
  <si>
    <t>TTS Coupe</t>
  </si>
  <si>
    <t>Bentley</t>
  </si>
  <si>
    <t>Bentayga</t>
  </si>
  <si>
    <t>Electronic</t>
  </si>
  <si>
    <t>0W40 VW50200 / VW50500</t>
  </si>
  <si>
    <t>Mulsanne</t>
  </si>
  <si>
    <t>Engine code CZM-B Mulsanne Speed</t>
  </si>
  <si>
    <t>Cylinder deactivation on cylinder number 3, 2, 5, 8.</t>
  </si>
  <si>
    <t>Variation of opening and closing of intake and exhaust valves on a single camshaft. No change in valve overlaps.</t>
  </si>
  <si>
    <t>0W40 / VW50200/VW50500</t>
  </si>
  <si>
    <t>Bugatti</t>
  </si>
  <si>
    <t>Chiron</t>
  </si>
  <si>
    <t>16 - 8 cylinder deactivation capability.</t>
  </si>
  <si>
    <t>INLET AND OUTLET CONTINUOUSLY VARIABLE / MECHANICAL-HYDRAULIC</t>
  </si>
  <si>
    <t>10W60 VW 50101 / 50500</t>
  </si>
  <si>
    <t>Lamborghini</t>
  </si>
  <si>
    <t>Aventador Coupe</t>
  </si>
  <si>
    <t>ELECTRONICALLY CONTROLLED FUEL CUT. NO INTAKE/EXHAUST VALVE CONTROL.</t>
  </si>
  <si>
    <t>HYDRAULIC SYSTEM ELECTRONICALLY CONTROLLED. CONTINUOUSLY VVT</t>
  </si>
  <si>
    <t>5W30 VW 50400 / 50700</t>
  </si>
  <si>
    <t>Aventador Roadster</t>
  </si>
  <si>
    <t>Huracan</t>
  </si>
  <si>
    <t>Soft COD. Spark &amp; Fuel cut on 1 bank electronically. Valve train operates as normal.</t>
  </si>
  <si>
    <t>Intake and Exhaust fixed 1 valve timing</t>
  </si>
  <si>
    <t>5W30 VW50400</t>
  </si>
  <si>
    <t>Huracan 2WD</t>
  </si>
  <si>
    <t>Huracan Spyder</t>
  </si>
  <si>
    <t>Huracan Spyder 2WD</t>
  </si>
  <si>
    <t>Urus</t>
  </si>
  <si>
    <t>Volkswagen</t>
  </si>
  <si>
    <t>Arteon</t>
  </si>
  <si>
    <t>Arteon 4Motion</t>
  </si>
  <si>
    <t>Atlas</t>
  </si>
  <si>
    <t>Atlas 4Motion</t>
  </si>
  <si>
    <t>Audi Valve Lift for B-cycle</t>
  </si>
  <si>
    <t>GTI</t>
  </si>
  <si>
    <t>Golf</t>
  </si>
  <si>
    <t>0W20 VW 50800</t>
  </si>
  <si>
    <t>Jetta</t>
  </si>
  <si>
    <t>Passat</t>
  </si>
  <si>
    <t>Tiguan</t>
  </si>
  <si>
    <t>Tiguan 4Motion</t>
  </si>
  <si>
    <t>Volvo</t>
  </si>
  <si>
    <t>Volvo Cars of North America, LLC</t>
  </si>
  <si>
    <t>S60 AWD</t>
  </si>
  <si>
    <t>VVX</t>
  </si>
  <si>
    <t>TS</t>
  </si>
  <si>
    <t>Turbocharged+Supercharged</t>
  </si>
  <si>
    <t>Timing on both intake and exhaust side.</t>
  </si>
  <si>
    <t>Blank</t>
  </si>
  <si>
    <t>Timing on both intake and exhaust sides.</t>
  </si>
  <si>
    <t>3 phase synchronous electric</t>
  </si>
  <si>
    <t>5W-30/ACEA a5b5</t>
  </si>
  <si>
    <t>Integrated starter generator</t>
  </si>
  <si>
    <t>S60 FWD</t>
  </si>
  <si>
    <t>S90 AWD</t>
  </si>
  <si>
    <t>V60 AWD</t>
  </si>
  <si>
    <t>V60 CC AWD</t>
  </si>
  <si>
    <t>V60 FWD</t>
  </si>
  <si>
    <t>V90 AWD</t>
  </si>
  <si>
    <t>V90 CC AWD</t>
  </si>
  <si>
    <t>V90 FWD</t>
  </si>
  <si>
    <t>XC40 AWD</t>
  </si>
  <si>
    <t>XC40 FWD</t>
  </si>
  <si>
    <t>XC60 AWD</t>
  </si>
  <si>
    <t>XC60 FWD</t>
  </si>
  <si>
    <t>XC90 AWD</t>
  </si>
  <si>
    <t>XC90 FWD</t>
  </si>
  <si>
    <t>aston martin</t>
  </si>
  <si>
    <t>Aston Martin Lagonda Ltd</t>
  </si>
  <si>
    <t>DB11 V12</t>
  </si>
  <si>
    <t>ASX</t>
  </si>
  <si>
    <t>Banked deactivation</t>
  </si>
  <si>
    <t>Inlet and Exhaust Cam Phasing</t>
  </si>
  <si>
    <t>DB11 V8</t>
  </si>
  <si>
    <t>DB11 V8 Base engine spec used on DB11 V8 Coupe, DB11 V8 Volante and Vantage V8, amended specification to 0w40 engine oil.</t>
  </si>
  <si>
    <t>DBS</t>
  </si>
  <si>
    <t>DBS V12</t>
  </si>
  <si>
    <t>Vantage V8</t>
  </si>
  <si>
    <t>Vantage</t>
  </si>
  <si>
    <t>228i XDRIVE GRAN COUPE</t>
  </si>
  <si>
    <t>LBMXJ02.0B4X</t>
  </si>
  <si>
    <t>LBMXV03.0B58</t>
  </si>
  <si>
    <t>LBMXJ02.0H30</t>
  </si>
  <si>
    <t>LBMXJ03.0B5X</t>
  </si>
  <si>
    <t>LBMXJ03.0B07</t>
  </si>
  <si>
    <t>745e xDrive</t>
  </si>
  <si>
    <t>LBMXV03.0H58</t>
  </si>
  <si>
    <t>LBMXJ04.4N63</t>
  </si>
  <si>
    <t>840i Convertible</t>
  </si>
  <si>
    <t>840i Coupe</t>
  </si>
  <si>
    <t>840i Gran Coupe</t>
  </si>
  <si>
    <t>840i xDrive Convertible</t>
  </si>
  <si>
    <t>840i xDrive Coupe</t>
  </si>
  <si>
    <t>840i xDrive Gran Coupe</t>
  </si>
  <si>
    <t>Alpina B7</t>
  </si>
  <si>
    <t>LBMXV00.6I3R</t>
  </si>
  <si>
    <t>LBMXV01.5I8P</t>
  </si>
  <si>
    <t>M2 CS Coupe</t>
  </si>
  <si>
    <t>LBMXV03.0S55</t>
  </si>
  <si>
    <t>M2 Competition Coupe</t>
  </si>
  <si>
    <t>M235i xDrive</t>
  </si>
  <si>
    <t>LBMXV02.0M48</t>
  </si>
  <si>
    <t>M340i</t>
  </si>
  <si>
    <t>M340i xDrive</t>
  </si>
  <si>
    <t>LBMXJ04.4SM5</t>
  </si>
  <si>
    <t>LBMXV06.6N74</t>
  </si>
  <si>
    <t>M8 Competition Convertible</t>
  </si>
  <si>
    <t>M8 Competition Coupe</t>
  </si>
  <si>
    <t>M8 Competition Gran Coupe</t>
  </si>
  <si>
    <t>M8 Convertible</t>
  </si>
  <si>
    <t>M8 Coupe</t>
  </si>
  <si>
    <t>M8 Gran Coupe</t>
  </si>
  <si>
    <t>M850i xDrive Gran Coupe</t>
  </si>
  <si>
    <t>X3 M</t>
  </si>
  <si>
    <t>LBMXT03.0S58</t>
  </si>
  <si>
    <t>X3 M Competition</t>
  </si>
  <si>
    <t>X3 xDrive30e</t>
  </si>
  <si>
    <t>X4 M</t>
  </si>
  <si>
    <t>X4 M Competition</t>
  </si>
  <si>
    <t>X5 M</t>
  </si>
  <si>
    <t>X5 M Competition</t>
  </si>
  <si>
    <t>X5 M50i</t>
  </si>
  <si>
    <t>X5 sDrive40i</t>
  </si>
  <si>
    <t>X6 M Competition</t>
  </si>
  <si>
    <t>X6 M50i</t>
  </si>
  <si>
    <t>X6 sDrive40i</t>
  </si>
  <si>
    <t>X6 xDrive40i</t>
  </si>
  <si>
    <t>X7 M50i</t>
  </si>
  <si>
    <t>Z4 M40i</t>
  </si>
  <si>
    <t>LBMXV01.5B36</t>
  </si>
  <si>
    <t>LBMXV02.0B46</t>
  </si>
  <si>
    <t>LBMXV01.5H60</t>
  </si>
  <si>
    <t>Supra 3.0</t>
  </si>
  <si>
    <t>LCRXV01.85P0</t>
  </si>
  <si>
    <t>LCRXJ02.05P2</t>
  </si>
  <si>
    <t>LCRXJ02.95P0</t>
  </si>
  <si>
    <t>LCRXV03.65P3</t>
  </si>
  <si>
    <t>LCRXV05.75P5</t>
  </si>
  <si>
    <t>LCRXT03.65P8</t>
  </si>
  <si>
    <t>ESS</t>
  </si>
  <si>
    <t>Pacifica AWD</t>
  </si>
  <si>
    <t>LCRXT03.65P5</t>
  </si>
  <si>
    <t>SAE 0W20</t>
  </si>
  <si>
    <t>LCRXT03.65P6</t>
  </si>
  <si>
    <t>Voyager</t>
  </si>
  <si>
    <t>LCRXV05.75P4</t>
  </si>
  <si>
    <t>LCRXV06.45P0</t>
  </si>
  <si>
    <t>Challenger AWD</t>
  </si>
  <si>
    <t>LCRXV06.25P0</t>
  </si>
  <si>
    <t>Challenger SRT Widebody</t>
  </si>
  <si>
    <t>Challenger Widebody</t>
  </si>
  <si>
    <t>Charger SRT Widebody</t>
  </si>
  <si>
    <t>Charger Widebody</t>
  </si>
  <si>
    <t>LCRXT05.75P5</t>
  </si>
  <si>
    <t>LCRXT06.45P1</t>
  </si>
  <si>
    <t>LCRXT03.65P0</t>
  </si>
  <si>
    <t>Dodge Caravan (RT)</t>
  </si>
  <si>
    <t>LCRXT02.4FP2</t>
  </si>
  <si>
    <t>LCRXV01.45P0</t>
  </si>
  <si>
    <t>LCRXT01.35P0</t>
  </si>
  <si>
    <t>LCRXT02.05P0</t>
  </si>
  <si>
    <t>electro-hydraulic control</t>
  </si>
  <si>
    <t>LCRXT02.45P1</t>
  </si>
  <si>
    <t>LCRXT03.25P0</t>
  </si>
  <si>
    <t>LCRXT02.45P0</t>
  </si>
  <si>
    <t>ow-20</t>
  </si>
  <si>
    <t>Gladiator Pickup 4x4</t>
  </si>
  <si>
    <t>ESS Gladiator (JT) &amp; Wrangler (JL)</t>
  </si>
  <si>
    <t>LCRXT06.25P1</t>
  </si>
  <si>
    <t>Wrangler 4x4</t>
  </si>
  <si>
    <t>LCRXT02.05P1</t>
  </si>
  <si>
    <t>LCRXT02.05P3</t>
  </si>
  <si>
    <t>Wrangler Unlimited 4x4</t>
  </si>
  <si>
    <t>LCRXT03.05PW</t>
  </si>
  <si>
    <t>LCRXT03.65P7</t>
  </si>
  <si>
    <t>LCRXT05.75P8</t>
  </si>
  <si>
    <t>LCRXT05.75P1</t>
  </si>
  <si>
    <t>LCRXT05.75P7</t>
  </si>
  <si>
    <t>LCRXT05.75P4</t>
  </si>
  <si>
    <t>LCRXT03.65P1</t>
  </si>
  <si>
    <t>LCRXT05.75P2</t>
  </si>
  <si>
    <t>LFMXT02.01B2</t>
  </si>
  <si>
    <t>LFMXT01.01B7</t>
  </si>
  <si>
    <t>LFMXT02.02JU</t>
  </si>
  <si>
    <t>LFMXT02.72JQ</t>
  </si>
  <si>
    <t>LFMXT01.52X1</t>
  </si>
  <si>
    <t>Deactivating Roller Finger Followers to deactivate both the intake and exhaust valves simultaneously on the VDE cylinder</t>
  </si>
  <si>
    <t>LFMXT02.02Y1</t>
  </si>
  <si>
    <t>ESCAPE AWD HEV</t>
  </si>
  <si>
    <t>LFMXT02.52F1</t>
  </si>
  <si>
    <t>FHEV Escape</t>
  </si>
  <si>
    <t>SAE 0W-20 / API SN Plus</t>
  </si>
  <si>
    <t>ESCAPE FWD HEV</t>
  </si>
  <si>
    <t>ESCAPE FWD PHEV</t>
  </si>
  <si>
    <t>LFMXT02.52P1</t>
  </si>
  <si>
    <t>LFMXT02.33U1</t>
  </si>
  <si>
    <t>LFMXT03.03U2</t>
  </si>
  <si>
    <t>LFMXT03.33U3</t>
  </si>
  <si>
    <t>Hydraulic actuated variable cam timing</t>
  </si>
  <si>
    <t>EXPLORER HEV AWD</t>
  </si>
  <si>
    <t>LFMXT03.33F1</t>
  </si>
  <si>
    <t>2020MY FHEV Explorer Hybrid 3.3L PFDI</t>
  </si>
  <si>
    <t>EXPLORER HEV RWD</t>
  </si>
  <si>
    <t>EXPLORER RWD</t>
  </si>
  <si>
    <t>LFMXT03.54HF</t>
  </si>
  <si>
    <t>D</t>
  </si>
  <si>
    <t>LFMXT03.03DZ</t>
  </si>
  <si>
    <t>Diesel, low sulfur (500 ppm)</t>
  </si>
  <si>
    <t>LFMXT05.03DP</t>
  </si>
  <si>
    <t>335/378</t>
  </si>
  <si>
    <t>LFMXT02.73JK</t>
  </si>
  <si>
    <t>LFMXT03.54JK</t>
  </si>
  <si>
    <t>LFMXT03.33DU</t>
  </si>
  <si>
    <t>LFMXT03.54JM</t>
  </si>
  <si>
    <t>LFMXV03.5VGT</t>
  </si>
  <si>
    <t>5W-50 API SN</t>
  </si>
  <si>
    <t>LFMXV02.0VEN</t>
  </si>
  <si>
    <t>LFMXV02.0VZQ</t>
  </si>
  <si>
    <t>PHEV Fusion</t>
  </si>
  <si>
    <t>LFMXV01.5VZ3</t>
  </si>
  <si>
    <t>LFMXV02.5VEU</t>
  </si>
  <si>
    <t>LFMXV02.0VZT</t>
  </si>
  <si>
    <t>2020MY HEV Fusion/MKZ</t>
  </si>
  <si>
    <t>0W-20, API SN+</t>
  </si>
  <si>
    <t>FUSION SPECIAL SERVICE PHEV</t>
  </si>
  <si>
    <t>LFMXV02.3VJY</t>
  </si>
  <si>
    <t>SAE 5W-50 API SN</t>
  </si>
  <si>
    <t>LFMXV05.0VKN</t>
  </si>
  <si>
    <t>MUSTANG HO CONVERTIBLE</t>
  </si>
  <si>
    <t>MUSTANG HO COUPE</t>
  </si>
  <si>
    <t>LFMXT02.33ME</t>
  </si>
  <si>
    <t>LFMXT02.33MC</t>
  </si>
  <si>
    <t>LFMXV05.2VES</t>
  </si>
  <si>
    <t>SAE 5W-50 / API SN</t>
  </si>
  <si>
    <t>SHELBY GT500 MUSTANG</t>
  </si>
  <si>
    <t>LFMXV05.2VEZ</t>
  </si>
  <si>
    <t>MUSTANG GT500</t>
  </si>
  <si>
    <t>LFMXT02.52NG</t>
  </si>
  <si>
    <t>LFMXT02.02MI</t>
  </si>
  <si>
    <t>TRANSIT T150 WAGON 2WD FFV</t>
  </si>
  <si>
    <t>LFMXT03.55HM</t>
  </si>
  <si>
    <t>Intake &amp; Exhaust</t>
  </si>
  <si>
    <t>TRANSIT T150 WAGON 4WD FFV</t>
  </si>
  <si>
    <t>LFMXT02.02NP</t>
  </si>
  <si>
    <t>AVIATOR AWD</t>
  </si>
  <si>
    <t>replaces index #17</t>
  </si>
  <si>
    <t>AVIATOR AWD PHEV</t>
  </si>
  <si>
    <t>LFMXT03.03P1</t>
  </si>
  <si>
    <t>20MY PHEV Aviator</t>
  </si>
  <si>
    <t>AVIATOR RWD</t>
  </si>
  <si>
    <t>replace index #18</t>
  </si>
  <si>
    <t>LFMXV02.7VLM</t>
  </si>
  <si>
    <t>Intake/Exhause, Hydraulic Actuated VCT</t>
  </si>
  <si>
    <t>LFMXV03.0VLG</t>
  </si>
  <si>
    <t>LFMXV03.7VLT</t>
  </si>
  <si>
    <t>CORSAIR AWD</t>
  </si>
  <si>
    <t>LFMXT02.32Z1</t>
  </si>
  <si>
    <t>CORSAIR FWD</t>
  </si>
  <si>
    <t>NAVIGATOR 2WD</t>
  </si>
  <si>
    <t>NAVIGATOR 4WD</t>
  </si>
  <si>
    <t>NAVIGATOR L 2WD</t>
  </si>
  <si>
    <t>LFEXV03.9TUR</t>
  </si>
  <si>
    <t>F8 Tributo ('488 replacement').</t>
  </si>
  <si>
    <t>LFEXV06.5GDI</t>
  </si>
  <si>
    <t>F8 Tributo</t>
  </si>
  <si>
    <t>LGMXT03.6151</t>
  </si>
  <si>
    <t>LGMXV01.4099</t>
  </si>
  <si>
    <t>ENCORE GX AWD</t>
  </si>
  <si>
    <t>LGMXV01.3545</t>
  </si>
  <si>
    <t>ENCORE GX FWD</t>
  </si>
  <si>
    <t>CSS Prime</t>
  </si>
  <si>
    <t>LGMXT02.0100</t>
  </si>
  <si>
    <t>LGMXT02.5200</t>
  </si>
  <si>
    <t>LGMXV02.0031</t>
  </si>
  <si>
    <t>LGMXV03.6165</t>
  </si>
  <si>
    <t>CT4</t>
  </si>
  <si>
    <t>LGMXV02.0041</t>
  </si>
  <si>
    <t>High,Low,Zero(Cylinder Deactivation)</t>
  </si>
  <si>
    <t>LGMXV02.7105</t>
  </si>
  <si>
    <t>CT4 AWD</t>
  </si>
  <si>
    <t>CT4 V</t>
  </si>
  <si>
    <t>CT4 V AWD</t>
  </si>
  <si>
    <t>CT5</t>
  </si>
  <si>
    <t>LGMXV03.0043</t>
  </si>
  <si>
    <t>CT5 AWD</t>
  </si>
  <si>
    <t>CT5 V</t>
  </si>
  <si>
    <t>CT5 V AWD</t>
  </si>
  <si>
    <t>LGMXV03.6164</t>
  </si>
  <si>
    <t>LGMXV04.2088</t>
  </si>
  <si>
    <t>LGMXT06.2374</t>
  </si>
  <si>
    <t>LGMXT02.0400</t>
  </si>
  <si>
    <t>LGMXT02.0500</t>
  </si>
  <si>
    <t>XT5 FWD</t>
  </si>
  <si>
    <t>XT6 AWD</t>
  </si>
  <si>
    <t>XT6 FWD</t>
  </si>
  <si>
    <t>LGMXT02.5201</t>
  </si>
  <si>
    <t>LGMXT05.3382</t>
  </si>
  <si>
    <t>LGMXT05.3384</t>
  </si>
  <si>
    <t>LGMXV06.2090</t>
  </si>
  <si>
    <t>LGMXV06.2089</t>
  </si>
  <si>
    <t>LGMXT02.8358</t>
  </si>
  <si>
    <t>LGMXT03.6161</t>
  </si>
  <si>
    <t>LGMXT02.8357</t>
  </si>
  <si>
    <t>LGMXT03.6162</t>
  </si>
  <si>
    <t>LGMXV06.2091</t>
  </si>
  <si>
    <t>ZERV Y2 Engine</t>
  </si>
  <si>
    <t>Dual equal cam phaser, single cam, continuously variable.</t>
  </si>
  <si>
    <t>LGMXT01.5090</t>
  </si>
  <si>
    <t>LGMXV03.6048</t>
  </si>
  <si>
    <t>LGMXV03.6166</t>
  </si>
  <si>
    <t>LGMXV01.5002</t>
  </si>
  <si>
    <t>LGMXV01.5010</t>
  </si>
  <si>
    <t>SILVERADO 2WD</t>
  </si>
  <si>
    <t>LGMXT02.7100</t>
  </si>
  <si>
    <t>Work Truck</t>
  </si>
  <si>
    <t>LGMXT03.0352</t>
  </si>
  <si>
    <t>LGMXT04.3186</t>
  </si>
  <si>
    <t>LGMXT05.3386</t>
  </si>
  <si>
    <t>LGMXT05.3385</t>
  </si>
  <si>
    <t>SILVERADO 2WD CAB CHASSIS</t>
  </si>
  <si>
    <t>SILVERADO 4WD</t>
  </si>
  <si>
    <t>LGMXT06.2375</t>
  </si>
  <si>
    <t>SILVERADO 4WD CAB CHASSIS</t>
  </si>
  <si>
    <t>SILVERADO 4WD TRAILBOSS</t>
  </si>
  <si>
    <t>4-mode transmission-work truck</t>
  </si>
  <si>
    <t>3-mode transmission-work truck</t>
  </si>
  <si>
    <t>LGMXV01.4050</t>
  </si>
  <si>
    <t>SIERRA 2WD</t>
  </si>
  <si>
    <t>SIERRA 2WD CAB CHASSIS</t>
  </si>
  <si>
    <t>SIERRA 4WD</t>
  </si>
  <si>
    <t>LGMXT03.0351</t>
  </si>
  <si>
    <t>SIERRA 4WD AT4</t>
  </si>
  <si>
    <t>SIERRA 4WD CAB CHASSIS</t>
  </si>
  <si>
    <t>LGMXT01.5095</t>
  </si>
  <si>
    <t>LHNXV02.4KH3</t>
  </si>
  <si>
    <t>LHNXV03.0ABC</t>
  </si>
  <si>
    <t>LHNXV03.5PBM</t>
  </si>
  <si>
    <t>LHNXV03.5EBN</t>
  </si>
  <si>
    <t>LHNXT02.08VC</t>
  </si>
  <si>
    <t>LHNXT02.09VC</t>
  </si>
  <si>
    <t>LHNXV03.5MBN</t>
  </si>
  <si>
    <t>LHNXV03.5FEM</t>
  </si>
  <si>
    <t>LHNXV03.5HBM</t>
  </si>
  <si>
    <t>LHNXV02.4LBM</t>
  </si>
  <si>
    <t>LHNXV01.54DB</t>
  </si>
  <si>
    <t>Variable valve Timing and lift Electronic Control (VTEC/VTC) system is applied.</t>
  </si>
  <si>
    <t>LHNXV01.53EB</t>
  </si>
  <si>
    <t>LHNXV02.07DM</t>
  </si>
  <si>
    <t>LHNXV02.06EC</t>
  </si>
  <si>
    <t>LHNXV02.0BEB</t>
  </si>
  <si>
    <t>CIVIC 2DR</t>
  </si>
  <si>
    <t>LHNXV01.5TBC</t>
  </si>
  <si>
    <t>LHNXV01.5GH2</t>
  </si>
  <si>
    <t>LHNXV01.52L2</t>
  </si>
  <si>
    <t>LHNXV02.0DH3</t>
  </si>
  <si>
    <t>LHNXV02.0CL3</t>
  </si>
  <si>
    <t>CIVIC 5DR</t>
  </si>
  <si>
    <t>LHNXV02.01BM</t>
  </si>
  <si>
    <t>LHNXT01.5YLC</t>
  </si>
  <si>
    <t>LHNXT02.0WMC</t>
  </si>
  <si>
    <t>LHNXV01.5DFB</t>
  </si>
  <si>
    <t>LHNXV01.5XEB</t>
  </si>
  <si>
    <t>LHNXV01.5FBB</t>
  </si>
  <si>
    <t>LHNXV01.8ECC</t>
  </si>
  <si>
    <t>LHNXV01.5CEB</t>
  </si>
  <si>
    <t>LHNXT03.5J4C</t>
  </si>
  <si>
    <t>LHNXV03.5NBC</t>
  </si>
  <si>
    <t>LHNXT03.5RSC</t>
  </si>
  <si>
    <t>LHYXV02.0GG6</t>
  </si>
  <si>
    <t>LHYXV03.3GK6</t>
  </si>
  <si>
    <t>LHYXV03.3HK6</t>
  </si>
  <si>
    <t>LHYXV03.8HL5</t>
  </si>
  <si>
    <t>LHYXV05.0HM5</t>
  </si>
  <si>
    <t>LHYXV03.3JKF</t>
  </si>
  <si>
    <t>LHYXV05.0JM5</t>
  </si>
  <si>
    <t>LHYXV01.6AB6</t>
  </si>
  <si>
    <t>LHYXV01.4CD6</t>
  </si>
  <si>
    <t>LHYXV01.6CC5</t>
  </si>
  <si>
    <t>LHYXV02.0CE5</t>
  </si>
  <si>
    <t>LHYXV02.0CE3</t>
  </si>
  <si>
    <t>LHYXV01.6DC5</t>
  </si>
  <si>
    <t>LHYXV02.0DF5</t>
  </si>
  <si>
    <t>LKMXV01.6L13</t>
  </si>
  <si>
    <t>LHYXV01.6P2T</t>
  </si>
  <si>
    <t>LHYXV01.6KC5</t>
  </si>
  <si>
    <t>LHYXV02.0KE5</t>
  </si>
  <si>
    <t>Palisade AWD</t>
  </si>
  <si>
    <t>LHYXT03.8NL5</t>
  </si>
  <si>
    <t>Palisade FWD</t>
  </si>
  <si>
    <t>LHYXV02.0MG5</t>
  </si>
  <si>
    <t>LHYXV02.4MH5</t>
  </si>
  <si>
    <t>LHYXV02.4MH3</t>
  </si>
  <si>
    <t>LHYXV01.6EC5</t>
  </si>
  <si>
    <t>Fixed3</t>
  </si>
  <si>
    <t>LHYXV02.5ER3</t>
  </si>
  <si>
    <t>Sonata Hybrid</t>
  </si>
  <si>
    <t>LHYXV02.0E13</t>
  </si>
  <si>
    <t>SAE 0W16</t>
  </si>
  <si>
    <t>Sonata Hybrid Blue</t>
  </si>
  <si>
    <t>LHYXV02.0LF5</t>
  </si>
  <si>
    <t>LHYXV02.4LH5</t>
  </si>
  <si>
    <t>LHYXV02.0LF3</t>
  </si>
  <si>
    <t>LHYXV02.4LH3</t>
  </si>
  <si>
    <t>LHYXV01.6BC5</t>
  </si>
  <si>
    <t>LHYXV02.0BE5</t>
  </si>
  <si>
    <t>LHYXV02.0BG6</t>
  </si>
  <si>
    <t>Venue</t>
  </si>
  <si>
    <t>LHYXV01.6SB5</t>
  </si>
  <si>
    <t>E-PACE</t>
  </si>
  <si>
    <t>LJLXT02.0RTV</t>
  </si>
  <si>
    <t>E-PACE P300</t>
  </si>
  <si>
    <t>LJLXJ02.0RTX</t>
  </si>
  <si>
    <t>LJLXJ03.0FSP</t>
  </si>
  <si>
    <t>LJLXJ05.0FSM</t>
  </si>
  <si>
    <t>F-PACE 30t</t>
  </si>
  <si>
    <t>F-TYPE AWD Convertible</t>
  </si>
  <si>
    <t>F-TYPE R AWD CONVERTIBLE</t>
  </si>
  <si>
    <t>F-TYPE AWD Coupe</t>
  </si>
  <si>
    <t>F-TYPE R AWD COUPE</t>
  </si>
  <si>
    <t>F-TYPE SVR AWD Convertible</t>
  </si>
  <si>
    <t>F-TYPE SVR AWD Coupe</t>
  </si>
  <si>
    <t>XE 30t</t>
  </si>
  <si>
    <t>XE AWD 30t</t>
  </si>
  <si>
    <t>XF 30t</t>
  </si>
  <si>
    <t>XF AWD 30t</t>
  </si>
  <si>
    <t>Defender 110</t>
  </si>
  <si>
    <t>LJLXT02.0RTW</t>
  </si>
  <si>
    <t>Defender 110 MHEV</t>
  </si>
  <si>
    <t>LJLXT03.0HTR</t>
  </si>
  <si>
    <t>400HP calibration.</t>
  </si>
  <si>
    <t>Defender 90</t>
  </si>
  <si>
    <t>Defender 90 MHEV</t>
  </si>
  <si>
    <t>LJLXT03.0FSP</t>
  </si>
  <si>
    <t>LJLXT03.0GTR</t>
  </si>
  <si>
    <t>Discovery Sport MHEV</t>
  </si>
  <si>
    <t>Evoque</t>
  </si>
  <si>
    <t>Evoque MHEV</t>
  </si>
  <si>
    <t>LJLXT05.0FSN</t>
  </si>
  <si>
    <t>Range Rover MHEV</t>
  </si>
  <si>
    <t>LJLXT02.0PTW</t>
  </si>
  <si>
    <t>Range Rover Sport PHEV</t>
  </si>
  <si>
    <t>Range Rover Velar P340</t>
  </si>
  <si>
    <t>Velar SVA-D</t>
  </si>
  <si>
    <t>Range Rover Velar P300</t>
  </si>
  <si>
    <t>Range Rover Velar P380</t>
  </si>
  <si>
    <t>Revero GT (21-inch wheels)</t>
  </si>
  <si>
    <t>LKALV01.5LEV</t>
  </si>
  <si>
    <t>The valve gear consists of the fully variable valve lift (Valvetronic) on the intake valve and variable camshaft timing control (Double Vanos) on intake and exhaust camshafts. The variable camshaft timing control serves to enhance the torque in the lower and middle speed range while also permitting the most favorable valve operation times for idle speed and maximum power output.</t>
  </si>
  <si>
    <t>LKMXV03.3FJ6</t>
  </si>
  <si>
    <t>LKMXV01.6CC5</t>
  </si>
  <si>
    <t>SAE 5W-30 / ACEA A5/B5</t>
  </si>
  <si>
    <t>LKMXV02.0CE5</t>
  </si>
  <si>
    <t>LKMXV02.0CE3</t>
  </si>
  <si>
    <t>LKMXV03.3GK6</t>
  </si>
  <si>
    <t>LKMXV01.6L2T</t>
  </si>
  <si>
    <t>LKMXV01.6DC5</t>
  </si>
  <si>
    <t>5W30 ACEA A5/B5</t>
  </si>
  <si>
    <t>LKMXV02.0DG5</t>
  </si>
  <si>
    <t>LKMXV02.4DH5</t>
  </si>
  <si>
    <t>LKMXV02.4DH3</t>
  </si>
  <si>
    <t>LKMXV02.0D13</t>
  </si>
  <si>
    <t>LKMXV02.0D2T</t>
  </si>
  <si>
    <t>LKMXV01.6AB6</t>
  </si>
  <si>
    <t>LKMXT03.3KJ5</t>
  </si>
  <si>
    <t>LKMXV02.4JH5</t>
  </si>
  <si>
    <t>LKMXV03.3JJ5</t>
  </si>
  <si>
    <t>LKMXV01.6BC5</t>
  </si>
  <si>
    <t>LKMXV02.0BE3</t>
  </si>
  <si>
    <t>LKMXV02.0BE5</t>
  </si>
  <si>
    <t>Soul Eco dynamics</t>
  </si>
  <si>
    <t>LKMXT02.0HG5</t>
  </si>
  <si>
    <t>LKMXT02.4HH5</t>
  </si>
  <si>
    <t>LKMXT02.4HH3</t>
  </si>
  <si>
    <t>LKMXV02.0EG6</t>
  </si>
  <si>
    <t>LKMXV03.3EJ6</t>
  </si>
  <si>
    <t>Telluride AWD</t>
  </si>
  <si>
    <t>LKMXT03.8ML5</t>
  </si>
  <si>
    <t>Telluride FWD</t>
  </si>
  <si>
    <t>Lotus</t>
  </si>
  <si>
    <t>Lotus Cars Ltd</t>
  </si>
  <si>
    <t>Evora</t>
  </si>
  <si>
    <t>LTX</t>
  </si>
  <si>
    <t>LLTXV03.5JHB</t>
  </si>
  <si>
    <t>The 2GR engine is a proven Toyota engine, in use on such vehicles as the US specification Toyota Camry. Lotus has previously used Toyota powertrains &amp; found both reliability &amp; emissions durability to be excellent. This engine does not feature any new, unproven technology.</t>
  </si>
  <si>
    <t>VVT mechanisms are on the inlet &amp; exhaust camshafts for both engine banks. The system changes inlet &amp; exhaust valve timing over the entire speed range in accordance to engine speed &amp; load.</t>
  </si>
  <si>
    <t>Evora 400</t>
  </si>
  <si>
    <t>Evora GT</t>
  </si>
  <si>
    <t>LTKXV02.0FFA</t>
  </si>
  <si>
    <t>LTKXV02.5CDA</t>
  </si>
  <si>
    <t>CX-30 2WD</t>
  </si>
  <si>
    <t>MAZDA3 2.5L-DI w/o cylinder deactivation</t>
  </si>
  <si>
    <t>MAZDA3 2.5L-DI w/cylinder deactivation</t>
  </si>
  <si>
    <t>CX-30 4WD</t>
  </si>
  <si>
    <t>LTKXT02.5CDA</t>
  </si>
  <si>
    <t>LTKXT02.5EGA</t>
  </si>
  <si>
    <t>LTKXV01.5FFA</t>
  </si>
  <si>
    <t>MAZDA3 4-Door 2WD</t>
  </si>
  <si>
    <t>MAZDA3 4-Door 4WD</t>
  </si>
  <si>
    <t>MAZDA3 5-Door 2WD</t>
  </si>
  <si>
    <t>MAZDA3 5-Door 4WD</t>
  </si>
  <si>
    <t>MAZDA6 2.5L-DI w/cylinder deactivation</t>
  </si>
  <si>
    <t>LTKXV02.5FFA</t>
  </si>
  <si>
    <t>GHIBLI</t>
  </si>
  <si>
    <t>LMAXJ03.0DFI</t>
  </si>
  <si>
    <t>Please refer to the MY2020 Application for Certification for complete details and further information</t>
  </si>
  <si>
    <t>Variable camshaft timing for exhaust and inlet</t>
  </si>
  <si>
    <t>SAE 10W-60</t>
  </si>
  <si>
    <t>GHIBLI S</t>
  </si>
  <si>
    <t>GHIBLI S Q4</t>
  </si>
  <si>
    <t>LMAXT03.8AWD</t>
  </si>
  <si>
    <t>SAE 5W-40</t>
  </si>
  <si>
    <t>LEVANTE TROFEO</t>
  </si>
  <si>
    <t>QUATTROPORTE GTS</t>
  </si>
  <si>
    <t>LMAXV03.8DFI</t>
  </si>
  <si>
    <t>QUATTROPORTE S Q4</t>
  </si>
  <si>
    <t>LMLNV03.8M13</t>
  </si>
  <si>
    <t>600LT Spider</t>
  </si>
  <si>
    <t>620R Coupe</t>
  </si>
  <si>
    <t>LMLNV04.0M14</t>
  </si>
  <si>
    <t>GT</t>
  </si>
  <si>
    <t>LMLNV04.0M22</t>
  </si>
  <si>
    <t>Speedtail</t>
  </si>
  <si>
    <t>LMLNV04.0M23</t>
  </si>
  <si>
    <t>AC PM Synchronous Reluctance</t>
  </si>
  <si>
    <t>LMBXV02.0U2B</t>
  </si>
  <si>
    <t>AMG A 35 4MATIC</t>
  </si>
  <si>
    <t>LMBXV02.0U3A</t>
  </si>
  <si>
    <t>M260-20DETC-S</t>
  </si>
  <si>
    <t>LMBXJ03.0U2A</t>
  </si>
  <si>
    <t>ENGINE: AMG GLC43 4MATIC, AMG C43, AMG SLC43</t>
  </si>
  <si>
    <t>LMBXV04.0U2A</t>
  </si>
  <si>
    <t>PEAK TORQUE BETWEEN 1700-5000 RPM (HP = 469) - GT Models/ PEAK TORQUE BETWEEN 1750-4500 RPM (HP = 469) - C-Class models</t>
  </si>
  <si>
    <t>PEAK TORQUE BETWEEN 1750-4500 RPM (HP = 503)</t>
  </si>
  <si>
    <t>AMG CLA 35 4MATIC</t>
  </si>
  <si>
    <t>LMBXV02.0U3B</t>
  </si>
  <si>
    <t>Engine has both Direct Fuel Injection and Port Fuel Injection.</t>
  </si>
  <si>
    <t>Camtronic on the exhaust camshaft with 2 cam profiles for each cylinder: low/high</t>
  </si>
  <si>
    <t>Auto(AM8)</t>
  </si>
  <si>
    <t>AMG CLS 53 4MATIC+</t>
  </si>
  <si>
    <t>LMBXV03.0HY2</t>
  </si>
  <si>
    <t>AMG E 53 4MATIC+</t>
  </si>
  <si>
    <t>AMG E 53 4MATIC+ (Convertible)</t>
  </si>
  <si>
    <t>AMG E 53 4MATIC+ (Coupe)</t>
  </si>
  <si>
    <t>AMG E 63 S 4MATIC+</t>
  </si>
  <si>
    <t>PEAK TORQUE BETWEEN 2500-4500 RPM (HP = 604)</t>
  </si>
  <si>
    <t>AMG E 63 S 4MATIC+ (SW)</t>
  </si>
  <si>
    <t>LMBXT04.0U2B</t>
  </si>
  <si>
    <t>AMG GLC 63 4MATIC+</t>
  </si>
  <si>
    <t>LMBXJ04.0U2A</t>
  </si>
  <si>
    <t>AMG GLC 63 4MATIC+ (coupe)</t>
  </si>
  <si>
    <t>AMG GLC 63 S 4MATIC+ (coupe)</t>
  </si>
  <si>
    <t>LMBXV03.0HY3</t>
  </si>
  <si>
    <t>LMBXV04.0U2B</t>
  </si>
  <si>
    <t>PEAK TORQUE BETWEEN 1900-5000 RPM (HP = 577)</t>
  </si>
  <si>
    <t>PEAK TORQUE BETWEEN 1900-5000 RPM (HP = 550)</t>
  </si>
  <si>
    <t>AMG GT R (roadster)</t>
  </si>
  <si>
    <t>AMG S 63 4MATIC+</t>
  </si>
  <si>
    <t>AMG S 63 4MATIC+ (convertible)</t>
  </si>
  <si>
    <t>AMG S 63 4MATIC+ (coupe)</t>
  </si>
  <si>
    <t>LMBXV06.0U2A</t>
  </si>
  <si>
    <t>V222E60TC (AMG S65) X222E60TC (Maybach S650)</t>
  </si>
  <si>
    <t>LMBXJ02.0U3A</t>
  </si>
  <si>
    <t>M264-20DETC (C 300 series/ GLC 300 series/ E 350 series)</t>
  </si>
  <si>
    <t>LMBXV02.0U3C</t>
  </si>
  <si>
    <t>High/low Position on the inlet side</t>
  </si>
  <si>
    <t>LMBXV03.0HY4</t>
  </si>
  <si>
    <t>E 350</t>
  </si>
  <si>
    <t>E 350 4MATIC</t>
  </si>
  <si>
    <t>LMBXT04.0U2A</t>
  </si>
  <si>
    <t>LMBXJ02.0U2B</t>
  </si>
  <si>
    <t>M270-20DETC</t>
  </si>
  <si>
    <t>GLB 250</t>
  </si>
  <si>
    <t>LMBXJ02.0U3B</t>
  </si>
  <si>
    <t>GLB 250 4MATIC</t>
  </si>
  <si>
    <t>GLC 350 e 4MATIC</t>
  </si>
  <si>
    <t>LMBXT02.0HY1</t>
  </si>
  <si>
    <t>GLC 350e: combustion engine = 208hp / electric motor = 121hp</t>
  </si>
  <si>
    <t>GLC 350e 4x4 Plug-In Hybrid with Lithium Ion Battery (37ah; 365V; 13,5kWh, 123kg) and 90kW electric Motor.</t>
  </si>
  <si>
    <t>GLE 350</t>
  </si>
  <si>
    <t>LMBXT02.0U3A</t>
  </si>
  <si>
    <t>GLE 350 4MATIC</t>
  </si>
  <si>
    <t>GLE 450 4MATIC</t>
  </si>
  <si>
    <t>LMBXT03.0HY1</t>
  </si>
  <si>
    <t>ENGINE: GLE 450 (4WD)/ 362 HP COMBUSTION AND 21 HP ELECTRIC</t>
  </si>
  <si>
    <t>ISG Engine 48V Technologie</t>
  </si>
  <si>
    <t>GLE 580 4MATIC</t>
  </si>
  <si>
    <t>LMBXT04.0HY1</t>
  </si>
  <si>
    <t>ENGINE: GLE/GLS 580 (4WD)/ 483 HP COMBUSTION AND 21 HP ELECTRIC MOTOR</t>
  </si>
  <si>
    <t>Camtronic is used to deactivate cylinder 2,3,5,8 by changing the valve lift (intake and exhaust valves) of the mentioned cylinders to 0 mm.</t>
  </si>
  <si>
    <t>ISG (Integrated-Starter-Generator) Engine with 48V Technology</t>
  </si>
  <si>
    <t>permanent synchronous motor</t>
  </si>
  <si>
    <t>LMBXT03.0HY2</t>
  </si>
  <si>
    <t>ENGINE: GLS 450 (4WD)/ 362 HP COMBUSTION AND 21 HP ELECTRIC</t>
  </si>
  <si>
    <t>GLS 580 4MATIC</t>
  </si>
  <si>
    <t>LMBXT02.0U2A</t>
  </si>
  <si>
    <t>Allows timing of the intake/exhaust valves to be changed while the engine is in operation</t>
  </si>
  <si>
    <t>Metris (Cargo Van) with Start-</t>
  </si>
  <si>
    <t>Metris (Cargo Van) w/o Start-S</t>
  </si>
  <si>
    <t>Metris (Cargo Van, LWB) with S</t>
  </si>
  <si>
    <t>Metris (Cargo Van, LWB) w/o St</t>
  </si>
  <si>
    <t>Metris (Passenger Van) with St</t>
  </si>
  <si>
    <t>Metris (Passenger Van) w/o Sta</t>
  </si>
  <si>
    <t>LMBXV03.0U2A</t>
  </si>
  <si>
    <t>LMBXV03.0HY1</t>
  </si>
  <si>
    <t>LMBXV05.5U2A</t>
  </si>
  <si>
    <t>LMBXV02.0U2A</t>
  </si>
  <si>
    <t>LMTXT01.5G5P</t>
  </si>
  <si>
    <t>LMTXV01.2G5P</t>
  </si>
  <si>
    <t>LMTXT02.4G5Y</t>
  </si>
  <si>
    <t>LMTXT02.4G5Z</t>
  </si>
  <si>
    <t>LMTXT03.0G5P</t>
  </si>
  <si>
    <t>LMTXT02.0H3M</t>
  </si>
  <si>
    <t>LMTXT02.4G5P</t>
  </si>
  <si>
    <t>LNSXV03.0NHA</t>
  </si>
  <si>
    <t>LNSXT02.0PVA</t>
  </si>
  <si>
    <t>LNSXT03.5P7A</t>
  </si>
  <si>
    <t>LNSXT05.6N9C</t>
  </si>
  <si>
    <t>LNSXT05.6N9B</t>
  </si>
  <si>
    <t>LNSXV03.7NAA</t>
  </si>
  <si>
    <t>For 370Z, 370Z Sport, 370Z Sport Touring, 370Z Roadster, 370Z Roadster Touring, 370Z Roadster Touring Sport</t>
  </si>
  <si>
    <t>LNSXV02.5RPA</t>
  </si>
  <si>
    <t>LNSXV02.0PVA</t>
  </si>
  <si>
    <t>ARMADA 2WD and ARMADA 4WD</t>
  </si>
  <si>
    <t>LNSXT03.8PRA</t>
  </si>
  <si>
    <t>INT;ECM and VTC controller controlled, Electric driven EXH;ECM controlled, Oil pressure driven</t>
  </si>
  <si>
    <t>LNSXV03.8NBA</t>
  </si>
  <si>
    <t>for GT-R (Premium)</t>
  </si>
  <si>
    <t>LNSXV01.6RNA</t>
  </si>
  <si>
    <t>LNSXV03.5N7B</t>
  </si>
  <si>
    <t>LNSXV03.5P7C</t>
  </si>
  <si>
    <t>LNSXT02.0N2A</t>
  </si>
  <si>
    <t>LNSXT03.5N7B</t>
  </si>
  <si>
    <t>NISSAN PATHFINDER 4WD PLATINUM</t>
  </si>
  <si>
    <t>LNSXT02.5R5A</t>
  </si>
  <si>
    <t>LNSXV02.0PMA</t>
  </si>
  <si>
    <t>Sentra</t>
  </si>
  <si>
    <t>LNSXV02.0RMA</t>
  </si>
  <si>
    <t>Sentra SR</t>
  </si>
  <si>
    <t>LNSXT05.6P9A</t>
  </si>
  <si>
    <t>718 Cayman GT4</t>
  </si>
  <si>
    <t>LPRXV04.0S82</t>
  </si>
  <si>
    <t>Engine for 718 Cayman GT4/718 Spyder; ECS per SAE: 2TWC/MAP/DFI/2WR-HO2S/2HO2S</t>
  </si>
  <si>
    <t>718 Spyder</t>
  </si>
  <si>
    <t>LPRXV03.0C92</t>
  </si>
  <si>
    <t>Carrera and Carrera 4 models: configuration per SAE: 2TWC/MAP/DFI/2WR-HO2S/2HO2S/2TC/CAC</t>
  </si>
  <si>
    <t>S and 4S models; configuration per SAE: 2TWC/MAP/DFI/2WR-HO2S/2HO2S/2TC/CAC</t>
  </si>
  <si>
    <t>LPRXV02.5B82</t>
  </si>
  <si>
    <t>Boxster / Cayman / Boxster T / Cayman T models</t>
  </si>
  <si>
    <t>Boxster T</t>
  </si>
  <si>
    <t>LPRXT03.0CV6</t>
  </si>
  <si>
    <t>engine for Cayenne and Cayenne Coupe WU-TWC/MAP/DFI/WR-HO2S/HO2S/1TC/2CAC</t>
  </si>
  <si>
    <t>Cayenne Coupé</t>
  </si>
  <si>
    <t>engine for Cayenne S and Cayenne S Coupe and Macan Turbo 2WU-TWC/2TWC/MAP/DFI/2WR-HO2S/2HO2S/2TC/2CAC</t>
  </si>
  <si>
    <t>Cayenne S Coupé</t>
  </si>
  <si>
    <t>LPRXT04.0CV8</t>
  </si>
  <si>
    <t>Engine for Cayenne Turbo and Cayenne Turbo Coupe 2WU-TWC/2TWC/MAP/DFI/2WR-HO2S/2HO2S/2TC/2CAC</t>
  </si>
  <si>
    <t>Cayenne Turbo Coupé</t>
  </si>
  <si>
    <t>Cayenne Turbo S e-Hybrid</t>
  </si>
  <si>
    <t>LPRXT04.0CH8</t>
  </si>
  <si>
    <t>LPRXT03.0CH6</t>
  </si>
  <si>
    <t>Cayman T</t>
  </si>
  <si>
    <t>LPRXT02.0MR4</t>
  </si>
  <si>
    <t>Macan GTS</t>
  </si>
  <si>
    <t>Engine for Macan S WU-TWC//MAP/DFI/WR-HO2S/HO2S/TC/2CAC</t>
  </si>
  <si>
    <t>Macan Turbo</t>
  </si>
  <si>
    <t>LPRXV03.0PV6</t>
  </si>
  <si>
    <t>LPRXV02.9PH6</t>
  </si>
  <si>
    <t>LPRXV04.0PV8</t>
  </si>
  <si>
    <t>ENGINE CONFIGURATION FOR PANAMERA GTS AND GTS ST MODELS (LOWER POWER, OTHER OPTIONS)</t>
  </si>
  <si>
    <t>ENGINE CONFIGURATION FOR PANAMERA TURBO, TURBO EXECUTIVE, AND TURBO ST MODELS</t>
  </si>
  <si>
    <t>Panamera Turbo Exec</t>
  </si>
  <si>
    <t>LPRXV04.0PH8</t>
  </si>
  <si>
    <t>LRRGV06.7N74</t>
  </si>
  <si>
    <t>Cullinan Black Badge</t>
  </si>
  <si>
    <t>Peak-Torque 663 foot-pounds: Cullinan Black Badge</t>
  </si>
  <si>
    <t>LRRGV06.6N74</t>
  </si>
  <si>
    <t>Peak-Torque 663 foot-pounds: Phantom, Phantom EWB</t>
  </si>
  <si>
    <t>LRIIT05.03DP</t>
  </si>
  <si>
    <t>LRIIV05.0VKN</t>
  </si>
  <si>
    <t>ASCENT AWD</t>
  </si>
  <si>
    <t>LFJXJ02.4CZA</t>
  </si>
  <si>
    <t>ASCENT LIMITED/TOURING AWD</t>
  </si>
  <si>
    <t>LFJXV02.0AJM</t>
  </si>
  <si>
    <t>BRZ tS</t>
  </si>
  <si>
    <t>LFJXJ02.5BUY</t>
  </si>
  <si>
    <t>LFJXT02.0EVC</t>
  </si>
  <si>
    <t>LFJXV02.0FPT</t>
  </si>
  <si>
    <t>LFJXV02.5JHZ</t>
  </si>
  <si>
    <t>LTYXV02.5P33</t>
  </si>
  <si>
    <t>LTYXV03.5M5B</t>
  </si>
  <si>
    <t>LTYXV03.5M5A</t>
  </si>
  <si>
    <t>LTYXV05.0M5A</t>
  </si>
  <si>
    <t>APPLIED TO GS F.</t>
  </si>
  <si>
    <t>LTYXT04.6K6W</t>
  </si>
  <si>
    <t>LTYXV02.0M5A</t>
  </si>
  <si>
    <t>LTYXV03.5P35</t>
  </si>
  <si>
    <t>Regenerative Braking Source "Both" is for LS 500h AWD.</t>
  </si>
  <si>
    <t>LTYXV03.5K6A</t>
  </si>
  <si>
    <t>LTYXT05.7K6Y</t>
  </si>
  <si>
    <t>LTYXT02.0K6M</t>
  </si>
  <si>
    <t>LTYXT02.5P3M</t>
  </si>
  <si>
    <t>APPLIED TO RC F.</t>
  </si>
  <si>
    <t>LTYXT03.5M5M</t>
  </si>
  <si>
    <t>APPLIED TO RX 350 AND HIGHLANDER.</t>
  </si>
  <si>
    <t>LTYXT03.5P34</t>
  </si>
  <si>
    <t>LTYXT03.5P3S</t>
  </si>
  <si>
    <t>LTYXV02.0N4A</t>
  </si>
  <si>
    <t>LTYXV02.0N4C</t>
  </si>
  <si>
    <t>LTYXT04.0M5S</t>
  </si>
  <si>
    <t>LTYXV02.0K6B</t>
  </si>
  <si>
    <t>LTYXV02.5P3A</t>
  </si>
  <si>
    <t>CAMRY AWD LE/SE</t>
  </si>
  <si>
    <t>LTYXJ02.5N4L</t>
  </si>
  <si>
    <t>Applied to CAMRY AWD.(except for AXVA75L-CEZPBA)</t>
  </si>
  <si>
    <t>CAMRY AWD XLE/XSE</t>
  </si>
  <si>
    <t>LTYXV02.5P35</t>
  </si>
  <si>
    <t>CAMRY TRD</t>
  </si>
  <si>
    <t>LTYXV01.8M5B</t>
  </si>
  <si>
    <t>LTYXV02.0N4B</t>
  </si>
  <si>
    <t>COROLLA HYBRID</t>
  </si>
  <si>
    <t>LTYXV01.8P33</t>
  </si>
  <si>
    <t>COROLLA XLE</t>
  </si>
  <si>
    <t>COROLLA XSE</t>
  </si>
  <si>
    <t>HIGHLANDER HYBRID</t>
  </si>
  <si>
    <t>LTYXT02.5P34</t>
  </si>
  <si>
    <t>"40kWatt" of Rated Motor/Generator Power is only for AWD.</t>
  </si>
  <si>
    <t>HIGHLANDER HYBRID AWD LTD/PLAT</t>
  </si>
  <si>
    <t>LTYXV01.8P34</t>
  </si>
  <si>
    <t>LTYXV01.8P35</t>
  </si>
  <si>
    <t>Applied to RAV4.</t>
  </si>
  <si>
    <t>RAV4 AWD LE</t>
  </si>
  <si>
    <t>RAV4 AWD TRD OFFROAD</t>
  </si>
  <si>
    <t>LTYXT02.5P3N</t>
  </si>
  <si>
    <t>LTYXT05.7M5W</t>
  </si>
  <si>
    <t>APPLIED TO SIENNA</t>
  </si>
  <si>
    <t>LTYXT02.7M5P</t>
  </si>
  <si>
    <t>LTYXT03.5M5N</t>
  </si>
  <si>
    <t>TACOMA 4WD D-CAB MT TRD-ORP/PRO</t>
  </si>
  <si>
    <t>LTYXV01.5K6A</t>
  </si>
  <si>
    <t>LVGAV02.0A3A</t>
  </si>
  <si>
    <t>Engine Code CZRA</t>
  </si>
  <si>
    <t>Audi Valve Lift for B-Cycle</t>
  </si>
  <si>
    <t>LVGAJ02.0A3T</t>
  </si>
  <si>
    <t>LVGAV02.0A7B</t>
  </si>
  <si>
    <t>Engine Code: DBPA</t>
  </si>
  <si>
    <t>LVGAJ02.0AAC</t>
  </si>
  <si>
    <t>A6 Allroad</t>
  </si>
  <si>
    <t>LVGAV03.0N7N</t>
  </si>
  <si>
    <t>Engine Code: DLZA</t>
  </si>
  <si>
    <t>LVGAV02.0A7M</t>
  </si>
  <si>
    <t>LVGAV03.0N7R</t>
  </si>
  <si>
    <t>LVGAJ03.0NAP</t>
  </si>
  <si>
    <t>Engine Code: CZSE</t>
  </si>
  <si>
    <t>LVGAJ04.0NAT</t>
  </si>
  <si>
    <t>LVGAT02.0A7C</t>
  </si>
  <si>
    <t>Engine Code: DJYA</t>
  </si>
  <si>
    <t>LVGAJ02.0A3P</t>
  </si>
  <si>
    <t>LVGAT02.0AA7</t>
  </si>
  <si>
    <t>LVGAT03.0N7M</t>
  </si>
  <si>
    <t>Engine Code: DCDB</t>
  </si>
  <si>
    <t>LVGAT03.0NAM</t>
  </si>
  <si>
    <t>R8</t>
  </si>
  <si>
    <t>LVGAV05.2NBE</t>
  </si>
  <si>
    <t>Engine Code: DKAA</t>
  </si>
  <si>
    <t>Continuously Variable Timing</t>
  </si>
  <si>
    <t>0W30 VW50400 / VW50700</t>
  </si>
  <si>
    <t>R8 Spyder</t>
  </si>
  <si>
    <t>RS Q8</t>
  </si>
  <si>
    <t>Engine Code: DHUB</t>
  </si>
  <si>
    <t>Mechanical deactivation of 4 inlet and outlet valves with injection cut-off on these 4 cylinders.</t>
  </si>
  <si>
    <t>Continuous variable valve timing</t>
  </si>
  <si>
    <t>RS3</t>
  </si>
  <si>
    <t>LVGAV02.5NAG</t>
  </si>
  <si>
    <t>Engine Code: DAZA</t>
  </si>
  <si>
    <t>LVGAV02.0AAB</t>
  </si>
  <si>
    <t>Engine Code DLRA - Audi S3, TTS</t>
  </si>
  <si>
    <t>LVGAJ03.0N7F</t>
  </si>
  <si>
    <t>S6</t>
  </si>
  <si>
    <t>LVGAV02.9N7S</t>
  </si>
  <si>
    <t>Engine Code DKMB w/Start-Stop</t>
  </si>
  <si>
    <t>S7</t>
  </si>
  <si>
    <t>S8</t>
  </si>
  <si>
    <t>Engine Code: CWWB</t>
  </si>
  <si>
    <t>SQ7</t>
  </si>
  <si>
    <t>LVGAT04.0NAV</t>
  </si>
  <si>
    <t>Engine Code: DCUE</t>
  </si>
  <si>
    <t>Mechanical deactivation of 4 inlet and outlet valves with injection cut-off.</t>
  </si>
  <si>
    <t>Continuous variable valve timing.</t>
  </si>
  <si>
    <t>0W40 VW51100</t>
  </si>
  <si>
    <t>SQ8</t>
  </si>
  <si>
    <t>LVGAT03.0NAQ</t>
  </si>
  <si>
    <t>Engine Code: DCB</t>
  </si>
  <si>
    <t>0W-20 VW50400</t>
  </si>
  <si>
    <t>LVGAT04.0PAA</t>
  </si>
  <si>
    <t>Engine Code: DCUA</t>
  </si>
  <si>
    <t>LVGAT06.0EAR</t>
  </si>
  <si>
    <t>Engine Code: DDBB</t>
  </si>
  <si>
    <t>Hardware based cylinder deactivation utilizing valve deactivation with fuel cut and spark on bank 2 only</t>
  </si>
  <si>
    <t>INTAKE AND EXHAUST CONTINUOUSLY VARIABLE / MECHANICAL-HYDRAULIC</t>
  </si>
  <si>
    <t>Continental GT</t>
  </si>
  <si>
    <t>LVGAV04.0PAA</t>
  </si>
  <si>
    <t>Engine Code: CVDA</t>
  </si>
  <si>
    <t>LVGAV06.0EAR</t>
  </si>
  <si>
    <t>INTAKE AND EXHAUST CONTINUOUSLY VARIABLE / MECHNICAL-HYDRAULIC</t>
  </si>
  <si>
    <t>Continental GT Convertible</t>
  </si>
  <si>
    <t>Flying Spur</t>
  </si>
  <si>
    <t>LVGAV06.8EDP</t>
  </si>
  <si>
    <t>LVGAV08.0GLB</t>
  </si>
  <si>
    <t>Engine Code (DALA). CHARGE AIR COOLER (AIR / LIQUID) - - SFI/AIR/4WUTWC/2TWC/4TC/2CAC/4HO2S(2)/ORVR. This configuration is in the Bugatti Chiron and Divo.</t>
  </si>
  <si>
    <t>Divo</t>
  </si>
  <si>
    <t>LVGAV06.5LDR</t>
  </si>
  <si>
    <t>Engine Code: L541</t>
  </si>
  <si>
    <t>LVGAV05.2NDE</t>
  </si>
  <si>
    <t>Engine Code: DGFA</t>
  </si>
  <si>
    <t>LVGAV02.0VAB</t>
  </si>
  <si>
    <t>Engine Code: DLRB</t>
  </si>
  <si>
    <t>LVGAT02.0VAA</t>
  </si>
  <si>
    <t>Engine Code: DCGA</t>
  </si>
  <si>
    <t>0W30 VW50200/VW50400</t>
  </si>
  <si>
    <t>LVGAT03.6VAS</t>
  </si>
  <si>
    <t>Engine Code: CDVC</t>
  </si>
  <si>
    <t>Atlas Cross Sport</t>
  </si>
  <si>
    <t>Atlas Cross Sport 4Motion</t>
  </si>
  <si>
    <t>LVGAV02.0V3T</t>
  </si>
  <si>
    <t>Engine Code: DKFA</t>
  </si>
  <si>
    <t>Audi Lift Valve</t>
  </si>
  <si>
    <t>LVGAV01.4V3P</t>
  </si>
  <si>
    <t>Engine Code: DGXA</t>
  </si>
  <si>
    <t>LVGAV01.4V7P</t>
  </si>
  <si>
    <t>Engine Code: DJXA</t>
  </si>
  <si>
    <t>LVGAJ02.0V3A</t>
  </si>
  <si>
    <t>Engine Code: DDSB</t>
  </si>
  <si>
    <t>Audi Valve Lift</t>
  </si>
  <si>
    <t>Engine Code: DGUA</t>
  </si>
  <si>
    <t>Polestar 1</t>
  </si>
  <si>
    <t>LVVXV02.0P3R</t>
  </si>
  <si>
    <t>LVVXJ02.0S30</t>
  </si>
  <si>
    <t>Carryover engine system carryover durability and carryover EDV. All variants/models are AWD.</t>
  </si>
  <si>
    <t>LVVXJ02.0P30</t>
  </si>
  <si>
    <t>Standard PHEV variant. New battery, new durability and EDV. All variants/models are AWD.</t>
  </si>
  <si>
    <t>LVVXJ02.0U70</t>
  </si>
  <si>
    <t>Carryover engine and catalyst system.</t>
  </si>
  <si>
    <t>Eng Code A2 Turbo + SuperChrge</t>
  </si>
  <si>
    <t>LASXV05.2AM5</t>
  </si>
  <si>
    <t>DB11 AMR engine spec</t>
  </si>
  <si>
    <t>LASXV04.0AES</t>
  </si>
  <si>
    <t>DBS engine spec</t>
  </si>
  <si>
    <t>Vantage Manual</t>
  </si>
  <si>
    <t>Transmission</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</si>
  <si>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</si>
  <si>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</si>
  <si>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</si>
  <si>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</si>
  <si>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</si>
  <si>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</si>
  <si>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</si>
  <si>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</si>
  <si>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</si>
  <si>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</si>
  <si>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</si>
  <si>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Lockup Torque Converter</t>
  </si>
  <si>
    <t>Drive Sys</t>
  </si>
  <si>
    <t>Drive Desc</t>
  </si>
  <si>
    <t>Max Ethanol % - Gasoline</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</si>
  <si>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</si>
  <si>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</si>
  <si>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</si>
  <si>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</si>
  <si>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</si>
  <si>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</si>
  <si>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</si>
  <si>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</si>
  <si>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</si>
  <si>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</si>
  <si>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</si>
  <si>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</si>
  <si>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</si>
  <si>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</si>
  <si>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</si>
  <si>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</si>
  <si>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</si>
  <si>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</si>
  <si>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</si>
  <si>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</si>
  <si>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</si>
  <si>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</si>
  <si>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</si>
  <si>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</si>
  <si>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City CO2 Rounded Adjusted - Fuel2</t>
  </si>
  <si>
    <t>Hwy CO2 Rounded Adjusted - Fuel2</t>
  </si>
  <si>
    <t>Comb CO2 Rounded Adjusted - Fuel2</t>
  </si>
  <si>
    <t>Fuel2 EPA Calculated Annual Fuel Cost - Alternative Fuel</t>
  </si>
  <si>
    <t>Descriptor - Model Type (40 Char or less)</t>
  </si>
  <si>
    <t>Car/Truck Category - Cash for Clunkers Bill.</t>
  </si>
  <si>
    <t>Calc Approach Desc</t>
  </si>
  <si>
    <t>Total Voltage for Battery Pack(s)</t>
  </si>
  <si>
    <t>Batt Energy Capacity (Amp-hrs)</t>
  </si>
  <si>
    <t>Batt Specific Energy (Watt-hr/kg)</t>
  </si>
  <si>
    <t>Regen Braking Wheels Source (Front, Rear, Both)</t>
  </si>
  <si>
    <t>Usable H2 Fill Capacity (kg)</t>
  </si>
  <si>
    <t>Fuel Cell Onboard H2 Capacity (kg)</t>
  </si>
  <si>
    <t>Rated Motor Gen Power (kW)</t>
  </si>
  <si>
    <t>Fuel Cell Vehicle (Y or N)</t>
  </si>
  <si>
    <t>Off Board Charge Capable (Y or N)</t>
  </si>
  <si>
    <t>Camless Valvetrain (Y or N)</t>
  </si>
  <si>
    <t>Oil Viscosity</t>
  </si>
  <si>
    <t>Stop/Start System (Engine Management System) Code</t>
  </si>
  <si>
    <t>Stop/Start System (Engine Management System)  Description</t>
  </si>
  <si>
    <t>Model Type Desc (MFR entered)</t>
  </si>
  <si>
    <t>Charge Depleting Calc Appr Code (PHEV only)</t>
  </si>
  <si>
    <t>Charge Depleting Calc Appr Desc (PHEV only)</t>
  </si>
  <si>
    <t>Charge Sustaining Calc Appr Code (PHEV only)</t>
  </si>
  <si>
    <t>Charge Sustaining Calc Appr Desc (PHEV only)</t>
  </si>
  <si>
    <t>EPA Calculated Annual Fuel Cost</t>
  </si>
  <si>
    <t>EPA Calculated Gas Guzzler MPG</t>
  </si>
  <si>
    <t xml:space="preserve">MFR Calculated Gas Guzzler MPG </t>
  </si>
  <si>
    <t>EPA Calculated Gas Guzzler Indicator (Y or N)</t>
  </si>
  <si>
    <t>FE Rating (1-10 rating on Label)</t>
  </si>
  <si>
    <t>GHG Rating (1-10 rating on Label)</t>
  </si>
  <si>
    <t>#1 Smog Rating Test Group</t>
  </si>
  <si>
    <t>#1 Mfr Smog Rating (Mfr Smog 1-10 Rating on Label for Test Group 1)</t>
  </si>
  <si>
    <t>#1 EPA Smog Rating (EPA Smog 1-10 Rating on Label for Test Group 1)</t>
  </si>
  <si>
    <t>SmartWay1 (EPA-derived SmartWay rating for Test Group 1)</t>
  </si>
  <si>
    <t>#2 Smog Rating Test Group</t>
  </si>
  <si>
    <t>#2 Mfr Smog Rating (Mfr Smog 1-10 Rating on Label for Test Group 2)</t>
  </si>
  <si>
    <t>#2 EPA Smog Rating (EPA Smog 1-10 Rating on Label for Test Group 2)</t>
  </si>
  <si>
    <t>SmartWay2 (EPA-derived SmartWay rating for Test Group 2)</t>
  </si>
  <si>
    <t>#3 Smog Rating Test Group</t>
  </si>
  <si>
    <t>#3 Mfr Smog Rating (Mfr Smog 1-10 Rating on Label for Test Group 3)</t>
  </si>
  <si>
    <t>#3 EPA Smog Rating (EPA Smog 1-10 Rating on Label for Test Group 3)</t>
  </si>
  <si>
    <t>SmartWay3 (EPA-derived SmartWay rating for Test Group 3)</t>
  </si>
  <si>
    <t>#4 Smog Rating Test Group</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</si>
  <si>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</si>
  <si>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</si>
  <si>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</si>
  <si>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</si>
  <si>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</si>
  <si>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City CO2 Rounded Adjusted</t>
  </si>
  <si>
    <t>Hwy CO2 Rounded Adjusted</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</si>
  <si>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</si>
  <si>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</si>
  <si>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</si>
  <si>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</si>
  <si>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</si>
  <si>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</si>
  <si>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</si>
  <si>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</si>
  <si>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GHG 1-10 rating on Ethanol (EPA Determined)</t>
  </si>
  <si>
    <t xml:space="preserve">PHEV; </t>
  </si>
  <si>
    <t xml:space="preserve">FFV; </t>
  </si>
  <si>
    <t>car</t>
  </si>
  <si>
    <t>Spark Ignition Direct Injection</t>
  </si>
  <si>
    <t xml:space="preserve">SIDI; </t>
  </si>
  <si>
    <t xml:space="preserve">SIDI; PHEV; </t>
  </si>
  <si>
    <t xml:space="preserve">Mild Hybrid; </t>
  </si>
  <si>
    <t xml:space="preserve">SIDI; Mild Hybrid; </t>
  </si>
  <si>
    <t>Both On-Board and Off-Board</t>
  </si>
  <si>
    <t>Mild Hybrid; eTorque;</t>
  </si>
  <si>
    <t xml:space="preserve">Hellcat engine; </t>
  </si>
  <si>
    <t>??</t>
  </si>
  <si>
    <t xml:space="preserve">SIDI; Stop-Start; </t>
  </si>
  <si>
    <t>Ford Motor Company</t>
  </si>
  <si>
    <t xml:space="preserve">Hybrid; </t>
  </si>
  <si>
    <t xml:space="preserve">SIDI &amp; PFI; </t>
  </si>
  <si>
    <t xml:space="preserve">SIDI &amp; PFI; FFV; </t>
  </si>
  <si>
    <t xml:space="preserve">SIDI &amp; PFI; Hybrid; </t>
  </si>
  <si>
    <t xml:space="preserve">SIDI; FFV; </t>
  </si>
  <si>
    <t>General Motors</t>
  </si>
  <si>
    <t xml:space="preserve">SIDI; 4-mode/Sport transmission; </t>
  </si>
  <si>
    <t xml:space="preserve">SIDI; 3-mode transmission (work truck); </t>
  </si>
  <si>
    <t xml:space="preserve">SIDI; XFE Package; </t>
  </si>
  <si>
    <t xml:space="preserve">SIDI; ZL1; </t>
  </si>
  <si>
    <t>35, 27, 27</t>
  </si>
  <si>
    <t xml:space="preserve">SIDI; Hybrid; </t>
  </si>
  <si>
    <t xml:space="preserve">SIDI; Under EPA regulations, the manufacturer revised the fuel economy label values on . Previous values were XX MPG city, XX MPG highway, and XX MPG combined; </t>
  </si>
  <si>
    <t xml:space="preserve">SIDI &amp; PFI; Stop-Start; </t>
  </si>
  <si>
    <t xml:space="preserve">Mild Hybrid; SIDI; </t>
  </si>
  <si>
    <t xml:space="preserve">SIDI; With Cylinder Deactivation; </t>
  </si>
  <si>
    <t>60 and 60</t>
  </si>
  <si>
    <t xml:space="preserve">Part-time 4WD; </t>
  </si>
  <si>
    <t xml:space="preserve">AWD; </t>
  </si>
  <si>
    <t>5 and 53</t>
  </si>
  <si>
    <t>40 and 134</t>
  </si>
  <si>
    <t>50 and 123</t>
  </si>
  <si>
    <t>50 and 105</t>
  </si>
  <si>
    <t>22 and 53</t>
  </si>
  <si>
    <t>40 and 88</t>
  </si>
  <si>
    <t>5 and 80</t>
  </si>
  <si>
    <t>5 and 6</t>
  </si>
  <si>
    <t>AC Induction + Other</t>
  </si>
  <si>
    <t>Three phase asyncronous</t>
  </si>
  <si>
    <t>52, 85, 85</t>
  </si>
  <si>
    <t>34 and 65</t>
  </si>
  <si>
    <t>Mfr Name</t>
  </si>
  <si>
    <t>Release Date</t>
  </si>
  <si>
    <t>Model Year</t>
  </si>
  <si>
    <t>Division</t>
  </si>
  <si>
    <t xml:space="preserve">Total </t>
  </si>
  <si>
    <t>New fields added by D. Good</t>
  </si>
  <si>
    <t>Model Type Information</t>
  </si>
  <si>
    <t>Charge Sustaining Information  (Gasoline Operation)</t>
  </si>
  <si>
    <t>Vehicle Information</t>
  </si>
  <si>
    <t>Ann Fuel Cost</t>
  </si>
  <si>
    <t>Charge Depleting Information (Electricity Operation)</t>
  </si>
  <si>
    <t>General Information</t>
  </si>
  <si>
    <t>General Hybrid Vehicle Information - Engine, Motor/Generator, Battery Information, etc.                                                                                                                                                                                                                                                                                                                               General Hybrid Vehicle Information - Engine, Motor/Generator, Battery Information, etc.</t>
  </si>
  <si>
    <t>FE &amp; GHG Ratings</t>
  </si>
  <si>
    <t>You Save/You Spend</t>
  </si>
  <si>
    <t>Gasoline Adjusted CO2</t>
  </si>
  <si>
    <t>Battery Charge Time</t>
  </si>
  <si>
    <t>Range</t>
  </si>
  <si>
    <t>PHEV Composite  MPGe</t>
  </si>
  <si>
    <t>Composite CO2</t>
  </si>
  <si>
    <t>Charge Depleting Driving Range</t>
  </si>
  <si>
    <t>Individual Utility Factors (Rcda MDIUFs)</t>
  </si>
  <si>
    <t>PHEV Charge Depleting Fuel Consumption</t>
  </si>
  <si>
    <t>Fuel Tank</t>
  </si>
  <si>
    <t xml:space="preserve">Model Yr </t>
  </si>
  <si>
    <t>Trans Lockup</t>
  </si>
  <si>
    <t>Comb CO2 Rounded Adjusted</t>
  </si>
  <si>
    <t>Release Date (gold fill means release date is after 8/2/2012)</t>
  </si>
  <si>
    <t>Charge Depleting Calc Appr Code (PHEVs only)</t>
  </si>
  <si>
    <t>Charge Depleting Calc Appr Desc  (PHEVs only)</t>
  </si>
  <si>
    <t>Charge Sustaining Calc Appr Code  (PHEVs only)</t>
  </si>
  <si>
    <t>Charge Sustaining Calc Appr Desc  (PHEVs only)</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</si>
  <si>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</si>
  <si>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</si>
  <si>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</si>
  <si>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</si>
  <si>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</si>
  <si>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</si>
  <si>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</si>
  <si>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</si>
  <si>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</si>
  <si>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</si>
  <si>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</si>
  <si>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Size (gal)</t>
  </si>
  <si>
    <t>2020 Audi A8L (PHEV)</t>
  </si>
  <si>
    <t/>
  </si>
  <si>
    <t>(Blended PHEV; tested in "D" and the normal "Hybrid" (default) mode---not the Hold or EV modes)</t>
  </si>
  <si>
    <t>All Electric Range = 0-17 miles (combined)</t>
  </si>
  <si>
    <t>CD driving range voluntarily lowered from 20 to 17 miles.</t>
  </si>
  <si>
    <t>CD driving range voluntarily lowered from 20 miles.</t>
  </si>
  <si>
    <t>2020 Audi Q5 (PHEV)</t>
  </si>
  <si>
    <t>All Electric Range = 0-20 miles (combined)</t>
  </si>
  <si>
    <t>CD driving range voluntarily lowered from 24 to 20 miles.</t>
  </si>
  <si>
    <t>CD driving range voluntarily lowered from 24 miles.</t>
  </si>
  <si>
    <t>2020 Bentley Bentayga (PHEV)</t>
  </si>
  <si>
    <t>Blended PHEV; tested in default "Drive-mode” and the normal default "Hybrid" mode. Hold or EV modes)</t>
  </si>
  <si>
    <t>All Electric Range = 0-18 miles (combined)</t>
  </si>
  <si>
    <t>CD driving range and all electric range voluntarily lowered from 21 to 18 miles.</t>
  </si>
  <si>
    <t>CD driving range &amp; AER voluntarily lowered from 21 miles.</t>
  </si>
  <si>
    <t>2020 BMW 530e (PHEV)</t>
  </si>
  <si>
    <t>(Blended PHEV; tested in the default HYBRID mode---not the Electric mode or the Battery Control mode)</t>
  </si>
  <si>
    <t>2020 BMW 530e xDrive  (PHEV)</t>
  </si>
  <si>
    <t>2020 BMW 745e xDrive (PHEV)</t>
  </si>
  <si>
    <t>(Blended PHEV; tested in the HYBRID (default) mode---not the ELECTRIC mode or the BATTERY CONTROL mode)</t>
  </si>
  <si>
    <t>All Electric Range = 0-16 miles (combined)</t>
  </si>
  <si>
    <t>2020 BMW I3 with Range Extender (PHEV)</t>
  </si>
  <si>
    <t>(Non-blended PHEV; tested in the (default) Comfort mode---not the ECO PRO or ECO PRO+ modes)</t>
  </si>
  <si>
    <t>All Electric Range = 0-123 miles (combined)</t>
  </si>
  <si>
    <t>2020 BMW I3s with Range Extender (PHEV)</t>
  </si>
  <si>
    <t>2020 BMW I8 Coupe (PHEV)</t>
  </si>
  <si>
    <t>(Blended PHEV; tested in the Comfort AUTO eDrive (default) mode---not MAX eDRIVE, Sport, or ECO-PRO modes)</t>
  </si>
  <si>
    <t>2020 BMW I8 Roadster (PHEV)</t>
  </si>
  <si>
    <t>2020 BMW X3 xDrive30e (PHEV)</t>
  </si>
  <si>
    <t>2020 Chrysler Pacifica Hybrid (PHEV)</t>
  </si>
  <si>
    <t>(Blended PHEV)</t>
  </si>
  <si>
    <t>All Electric Range = 0-32 miles (combined)</t>
  </si>
  <si>
    <t>2020 Ford Escape FWD PHEV</t>
  </si>
  <si>
    <t>(Blended PHEV; CD testing performed in the Auto EV mode--not the EV Now, EV Later or EV Charge modes)</t>
  </si>
  <si>
    <t>All Electric Range = 0-37 miles (combined)</t>
  </si>
  <si>
    <t>2020 Ford Fusion Energi Plug-in Hybrid FWD</t>
  </si>
  <si>
    <t>(Blended PHEV; tested in the normal mode)</t>
  </si>
  <si>
    <t>All Electric Range = 0-26 miles (combined)</t>
  </si>
  <si>
    <t>2020 Ford Fusion Special Service Vehicle PHEV</t>
  </si>
  <si>
    <t>All Electric Range = 0-25 miles (combined)</t>
  </si>
  <si>
    <t>2020 Honda Clarity PHEV</t>
  </si>
  <si>
    <t>(Blended PHEV; all values are the average of the Normal and Econ (default) modes – not the Sport or CI (Charge Increasing) or Keep (hold) modes)</t>
  </si>
  <si>
    <t>All Electric Range = 0-47 miles (combined)</t>
  </si>
  <si>
    <t xml:space="preserve">[Voluntarily lowered CS hwy 1 mpg and CS combined 1 mpg mpg.  Voluntarily  increased CS hwy CO2 by 4 gpm and CS combined CO2 by 3 gpm.] </t>
  </si>
  <si>
    <t>2020 Hyundai Ioniq Plug-in Hybrid</t>
  </si>
  <si>
    <t>(Blended PHEV; tested in the Eco (default) mode---not the sport mode)</t>
  </si>
  <si>
    <t>All Electric Range = 0-29 miles (combined)</t>
  </si>
  <si>
    <t>2020 Karma Revero GT PHEV (21-inch wheels)</t>
  </si>
  <si>
    <t>175 and 175</t>
  </si>
  <si>
    <t>(Non-blended PHEV; tested in the Sustain mode using the highest Regen setting---not the Stealth mode or Sport mode)</t>
  </si>
  <si>
    <t>176 and 175</t>
  </si>
  <si>
    <t>All Electric Range = 61 miles (combined)</t>
  </si>
  <si>
    <t>2020 Kia Niro Plug-in Hybrid</t>
  </si>
  <si>
    <t>2020 Kia Optima Plug-in Hybrid</t>
  </si>
  <si>
    <t>(Blended PHEV; tested in ECO (default) mode---not the Normal or Sport modes)</t>
  </si>
  <si>
    <t>All Electric Range = 0-28 miles (combined)</t>
  </si>
  <si>
    <t>2020 Land Rover Range Rover (PHEV)</t>
  </si>
  <si>
    <t>(Blended PHEV; tested in the (default) Drive mode---not the Electric mode or the Sports mode)</t>
  </si>
  <si>
    <t>All Electric Range = 0-19 miles (combined)</t>
  </si>
  <si>
    <t>2020 Land Rover Range Rover Sport (PHEV)</t>
  </si>
  <si>
    <t>2020 Lincoln Aviator AWD (PHEV)</t>
  </si>
  <si>
    <t>443</t>
  </si>
  <si>
    <t>All Electric Range = 0-21 miles (combined)</t>
  </si>
  <si>
    <t xml:space="preserve">2020 Mercedes GLC 350e 4Matic (PHEV) </t>
  </si>
  <si>
    <t>[Blended PHEV; tested in the Hybrid Comfort (default) mode with regeneration; (not the Eco, Battery Level, Electric, Sport or Off-Road modes);]</t>
  </si>
  <si>
    <t>All Electric Range = 0-22 miles (combined)</t>
  </si>
  <si>
    <t xml:space="preserve">2020 Mercedes S 560e (PHEV) </t>
  </si>
  <si>
    <t>[Blended PHEV; tested in the Hybrid Comfort (default) mode with regeneration; (not the E-mode, E-Save, Charge or Sport modes);]</t>
  </si>
  <si>
    <t>[CD driving range and AER were voluntarily lowered.]</t>
  </si>
  <si>
    <t>CD driving range and AER were voluntarily lowered.</t>
  </si>
  <si>
    <t>2020 BMW Mini Cooper SE Countryman ALL4 (PHEV)</t>
  </si>
  <si>
    <t>(Blended PHEV; tested in the HYBRID (default) mode---not ELECTRIC mode or BATTERY CONTROL mode)</t>
  </si>
  <si>
    <t>2020 Mitsubishi Outlander PHEV</t>
  </si>
  <si>
    <t xml:space="preserve">  </t>
  </si>
  <si>
    <t>Blended PHEV; tested in the Normal (default) mode with the default regenerative brake setting---not the EV, Eco, Save, Charge or 4WD Lock modes;</t>
  </si>
  <si>
    <t>[Voluntarily increased charge depleting hwy &amp; combined energy consumption values and decreased hwy &amp; combined MPGe values.]</t>
  </si>
  <si>
    <t>CD driving range was voluntarily lowered from 23 miles.</t>
  </si>
  <si>
    <t>2020 Polestar Automotive Polestar-1 (PHEV)</t>
  </si>
  <si>
    <t>Polestar Automotive USA Inc.</t>
  </si>
  <si>
    <t xml:space="preserve">(Blended PHEV; Tested in the Hybrid (default) mode---not the Power, Pure, AWD or Individual modes; Voluntarily decreased city, hwy &amp; </t>
  </si>
  <si>
    <t>two 3 phase synchronous electric motors</t>
  </si>
  <si>
    <t>52, 85, 86</t>
  </si>
  <si>
    <t>All Electric Range = 0-52 miles (combined)</t>
  </si>
  <si>
    <t>(Voluntarily added CD fuel consumption)</t>
  </si>
  <si>
    <t xml:space="preserve"> combined CD mpge values by voluntarily adding gasoline consumed during CD operation.) </t>
  </si>
  <si>
    <t xml:space="preserve">2020 Porsche Cayenne e-Hybrid (PHEV) </t>
  </si>
  <si>
    <t>(Non-blended PHEV; tested in the (default) E-Power mode---not the E-Charge mode or the Sport mode)</t>
  </si>
  <si>
    <t>All Electric Range = 0-12 miles (combined)</t>
  </si>
  <si>
    <t xml:space="preserve">2020 Porsche Cayenne e-Hybrid Coupe (PHEV) </t>
  </si>
  <si>
    <t>Cayenne e-Hybrid Coupe</t>
  </si>
  <si>
    <t xml:space="preserve">2020 Porsche Cayenne Turbo S e-Hybrid (PHEV) </t>
  </si>
  <si>
    <t>All Electric Range = 0-10 miles (combined)</t>
  </si>
  <si>
    <t xml:space="preserve">2020 Porsche Cayenne Turbo S e-Hybrid Coupe (PHEV) </t>
  </si>
  <si>
    <t>Cayenne Turbo S e-Hybrid Coupe</t>
  </si>
  <si>
    <t>2020 Porsche Panamera 4 e-Hybrid  (PHEV)</t>
  </si>
  <si>
    <t>(Non-blended PHEV; tested in Hybrid Auto (default) mode (CS) and E-Power mode (CD)---not the E-Hold, E-Charge, Sport or Sport Plus modes)</t>
  </si>
  <si>
    <t>All Electric Range = 0-15 miles (combined)</t>
  </si>
  <si>
    <t>2020 Porsche Panamera 4 e-Hybrid Executive (PHEV)</t>
  </si>
  <si>
    <t>2020 Porsche Panamera 4 e-Hybrid Sport Turismo (PHEV)</t>
  </si>
  <si>
    <t>2020 Porsche Panamera Turbo S e-Hybrid Executive (PHEV)</t>
  </si>
  <si>
    <t>All Electric Range = 0-13 miles (combined)</t>
  </si>
  <si>
    <t>2020 Porsche Panamera Turbo S e-Hybrid Sport Turismo (PHEV)</t>
  </si>
  <si>
    <t>2020 Subaru Crosstrek Hybrid AWD (PHEV)</t>
  </si>
  <si>
    <t>(Blended PHEV; tested in “D” position in the "I" (default) mode with normal regeneration – not EV mode or the ”B” (increased regen) mode)</t>
  </si>
  <si>
    <t>2020 Toyota Prius Prime (PHEV)</t>
  </si>
  <si>
    <t>(Blended PHEV; all values are average of Eco, Normal &amp; Power modes; voluntarily lowered charge sustaining hwy mpg &amp; increased charge sustaining hwy CO2)</t>
  </si>
  <si>
    <t>23 and 53</t>
  </si>
  <si>
    <t>2020 Volvo S60 AWD (PHEV)</t>
  </si>
  <si>
    <t xml:space="preserve">(Blended PHEV; Tested in the Hybrid (default) mode---not the Power, Pure, AWD, Off-Road (XC) or Individual modes; Voluntarily decreased city, hwy &amp; combined CD mpge values by voluntarily adding gasoline consumed during CD operation.) </t>
  </si>
  <si>
    <t>2020 Volvo S90 AWD (PHEV)</t>
  </si>
  <si>
    <t>2020 Volvo V60 AWD (PHEV)</t>
  </si>
  <si>
    <t>2020 Volvo XC60 AWD (PHEV)</t>
  </si>
  <si>
    <t>2020 Volvo XC90 AWD (PHEV)</t>
  </si>
  <si>
    <t>(Sorted by Division Name)</t>
  </si>
  <si>
    <t>Fuel 2 Information (Not Aplicable to Electric Vehicles)</t>
  </si>
  <si>
    <t>General Electric Vehicle Information - Engine, Motor/Generator, Battery Information, etc.                                                                                                                                                                                                                                                                                                                               General Electric Vehicle Information - Engine, Motor/Generator, Battery Information, etc.</t>
  </si>
  <si>
    <t>Gasoline CO2</t>
  </si>
  <si>
    <t>PHEV Composite  MPG</t>
  </si>
  <si>
    <t>Electric Driving Range</t>
  </si>
  <si>
    <t>City CO2 Rounded Adjusted - Fuel 2</t>
  </si>
  <si>
    <t>Hwy CO2 Rounded Adjusted - Fuel 2</t>
  </si>
  <si>
    <t>Comb CO2 Rounded Adjusted - Fuel 2</t>
  </si>
  <si>
    <t>City Range (miles)</t>
  </si>
  <si>
    <t>Hwy Range (miles)</t>
  </si>
  <si>
    <t>Comb Range as shown on FE Label (miles)</t>
  </si>
  <si>
    <t>2020 Audi e-tron Sportback</t>
  </si>
  <si>
    <t>e-tron Sportback</t>
  </si>
  <si>
    <t>EV direct drive</t>
  </si>
  <si>
    <t>Electric Vehicle 5-cycle label</t>
  </si>
  <si>
    <t>3 Phase Asynchron Drive Motor</t>
  </si>
  <si>
    <t>141 and 172</t>
  </si>
  <si>
    <t>LVGAT00.0AZE</t>
  </si>
  <si>
    <t>2020 BMW I3 BEV (120 Ah battery)</t>
  </si>
  <si>
    <t>I3</t>
  </si>
  <si>
    <t>Electric Vehicle 2-cycle label</t>
  </si>
  <si>
    <t>LBMXV00.0I3B</t>
  </si>
  <si>
    <t>(tested in the (default) Comfort mode---not the ECO PRO or ECO PRO+ modes)</t>
  </si>
  <si>
    <t>2020 BYD e6</t>
  </si>
  <si>
    <t>I3s</t>
  </si>
  <si>
    <t>BYD Motors Inc.</t>
  </si>
  <si>
    <t>BYD</t>
  </si>
  <si>
    <t>e6</t>
  </si>
  <si>
    <t>Vehicle can not operate on gasoline or diesel fuel</t>
  </si>
  <si>
    <t>LBYDV0000001</t>
  </si>
  <si>
    <t>(all values are the average of "ECO" and "Sport" modes)</t>
  </si>
  <si>
    <t>2020 Chevy Bolt (BEV)</t>
  </si>
  <si>
    <t>BOLT EV</t>
  </si>
  <si>
    <t>EV</t>
  </si>
  <si>
    <t>AC PERMANENT MAGNET</t>
  </si>
  <si>
    <t>BOLT</t>
  </si>
  <si>
    <t>LGMXV00.0002</t>
  </si>
  <si>
    <t xml:space="preserve">(Tested in the Drive mode without using the "Regen-On-Demand" steering wheel paddle) </t>
  </si>
  <si>
    <t>2020 Hyundai Ioniq Electric</t>
  </si>
  <si>
    <t>Ioniq Electric</t>
  </si>
  <si>
    <t>Reduction Gear</t>
  </si>
  <si>
    <t>PMSM : Permanent Magnet Synchronous Motor IPM : Interior Permanent Magnet</t>
  </si>
  <si>
    <t>PMSM (IPM)</t>
  </si>
  <si>
    <t>LHYXV00.0P31</t>
  </si>
  <si>
    <t>(Tested in the Comfort (Normal) mode without paddle shifter (not the Eco, Eco Plus, or Sport modes)</t>
  </si>
  <si>
    <t>2020 Hundai Kona EV</t>
  </si>
  <si>
    <t>Kona Electric</t>
  </si>
  <si>
    <t>LHYXV00.0K31</t>
  </si>
  <si>
    <t>Combined range voluntarily lowered from 263 miles</t>
  </si>
  <si>
    <t>2020 Jaguar I-Pace (BEV)</t>
  </si>
  <si>
    <t>I-PACE</t>
  </si>
  <si>
    <t>Fixed single speed</t>
  </si>
  <si>
    <t>There are two electric motors, each rated at 147 kW, one for each axle. These are permanent magnet synchronous motors driven with a three-phase Alternating Current.</t>
  </si>
  <si>
    <t>AC perm magnet synchronous</t>
  </si>
  <si>
    <t>LJLXT00.0TZA</t>
  </si>
  <si>
    <t>(Tested in the (default) Comfort mode with regen set to low, with the "Creep" feature off---not Eco or Low Power modes)</t>
  </si>
  <si>
    <t>Combined range voluntarily lowered from 235 miles</t>
  </si>
  <si>
    <t>2020 Kia Niro Electric</t>
  </si>
  <si>
    <t>Niro Electric</t>
  </si>
  <si>
    <t>PMSM : Permanent Magnet Synchronous Motor, IPM : Interior Permanent Magnet</t>
  </si>
  <si>
    <t>LKMXV00.0L31</t>
  </si>
  <si>
    <t>(Tested in the Normal (Comfort) mode without the paddle shifter---not the Eco or Sport modes)</t>
  </si>
  <si>
    <t>2020 Mini Cooper SE Hardtop 2 Door</t>
  </si>
  <si>
    <t>COOPER SE HARDTOP 2 DOOR</t>
  </si>
  <si>
    <t>LBMXV00.0F5B</t>
  </si>
  <si>
    <t>2020 Nissan Leaf (40 kW-hr battery pack)</t>
  </si>
  <si>
    <t>LEAF</t>
  </si>
  <si>
    <t>LNSXV0000TL2</t>
  </si>
  <si>
    <t>2020 Nissan Leaf (62 kW-hr battery pack)</t>
  </si>
  <si>
    <t>LNSXV0000TS3</t>
  </si>
  <si>
    <t>2020 Nissan Leaf SV/SL (62 kW-hr battery pack)</t>
  </si>
  <si>
    <t>LEAF SV/SL</t>
  </si>
  <si>
    <t>2020 Porsche Taycan Turbo</t>
  </si>
  <si>
    <t>Taycan Turbo</t>
  </si>
  <si>
    <t>Auto(A2)</t>
  </si>
  <si>
    <t>AC, Perm Magnet, Synchronous</t>
  </si>
  <si>
    <t>LPRXV00.0EVT</t>
  </si>
  <si>
    <t>Combined range voluntarily lowered from 202 miles</t>
  </si>
  <si>
    <t>2020 Porsche Taycan Turbo S</t>
  </si>
  <si>
    <t>Taycan Turbo S</t>
  </si>
  <si>
    <t>120 and 170</t>
  </si>
  <si>
    <t>Combined range voluntarily lowered from 200 miles</t>
  </si>
  <si>
    <t>2020 Taycan 4S Perf Battery Plus</t>
  </si>
  <si>
    <t>Taycan 4S Perf Battery Plus</t>
  </si>
  <si>
    <t>Combined range voluntarily lowered from 207 miles</t>
  </si>
  <si>
    <t>2020 Tesla Model 3 Long Range</t>
  </si>
  <si>
    <t>Tesla</t>
  </si>
  <si>
    <t>Tesla Motors</t>
  </si>
  <si>
    <t>Model 3 Long Range</t>
  </si>
  <si>
    <t>TSL</t>
  </si>
  <si>
    <t>2020MY Model 3 RWD Long Range, Mid Range, Standard Range Plus and Standard Range Carlines</t>
  </si>
  <si>
    <t>AC 3 PHASE PERMANENT MAGNET</t>
  </si>
  <si>
    <t>Long Range</t>
  </si>
  <si>
    <t>LTSLV00.0L13</t>
  </si>
  <si>
    <t>2020 Tesla Model 3 Long Range AWD</t>
  </si>
  <si>
    <t>Model 3 Long Range AWD</t>
  </si>
  <si>
    <t>2020 MY Model 3 AWD Long Range Carline; AWD &amp; PERF SHARE COMMON FRONT MOTOR - 147 kW; REAR (AWD) - 188 kW; (PERF) - 211 kW;</t>
  </si>
  <si>
    <t>AC Induction+Other</t>
  </si>
  <si>
    <t>147 and 188</t>
  </si>
  <si>
    <t>Long Range AWD</t>
  </si>
  <si>
    <t>LTSLV00.0L23</t>
  </si>
  <si>
    <t>2020 Tesla Model 3 Mid Range</t>
  </si>
  <si>
    <t>Model 3 Mid Range</t>
  </si>
  <si>
    <t>Mid Range</t>
  </si>
  <si>
    <t>2020 Tesla Model 3 Standard Range</t>
  </si>
  <si>
    <t>Model 3 Standard Range</t>
  </si>
  <si>
    <t>Standard Range</t>
  </si>
  <si>
    <t>2020 Tesla Model 3 Standard Range Plus</t>
  </si>
  <si>
    <t>Model 3 Standard Range Plus</t>
  </si>
  <si>
    <t>Standard Range Plus</t>
  </si>
  <si>
    <t>2020 Tesla Model 3 Long Range AWD P18</t>
  </si>
  <si>
    <t>Model 3 Long Range Perf. AWD (18")</t>
  </si>
  <si>
    <t>147 and 211</t>
  </si>
  <si>
    <t>Long Range AWD Performance 18"</t>
  </si>
  <si>
    <t>Combined range voluntarily lowered from 332 miles</t>
  </si>
  <si>
    <t>2020 Tesla Model 3 Long Range AWD P19</t>
  </si>
  <si>
    <t>Model 3 Long Range Perf. AWD (19")</t>
  </si>
  <si>
    <t>Long Range AWD Performance 19"</t>
  </si>
  <si>
    <t>2020 Tesla Model 3 Long Range AWD P20</t>
  </si>
  <si>
    <t>Model 3 Long Range Perf. AWD (20")</t>
  </si>
  <si>
    <t>Long Range AWD Performance 20"</t>
  </si>
  <si>
    <t>2020 Tesla Model S Long Range</t>
  </si>
  <si>
    <t>Model S Long Range</t>
  </si>
  <si>
    <t>4 carlines (Standard Range, Long Range, Performance (21" Wheels), Performance (19" Wheels)) are available for 2020 MY Model S vehicles.</t>
  </si>
  <si>
    <t>193 and 205</t>
  </si>
  <si>
    <t>LTSLV00.0L2S</t>
  </si>
  <si>
    <t>2020 Tesla Model S Long Range Plus</t>
  </si>
  <si>
    <t>Model S Long Range Plus</t>
  </si>
  <si>
    <t>5 carlines (Standard Range, Long Range, Long Range Plus, Performance (21" Wheels), Performance (19" Wheels)) are available for 2020 MY Model S vehicles. Vehicle power: Base: 383 kW, Performance: 526 kW</t>
  </si>
  <si>
    <t>193 and 375</t>
  </si>
  <si>
    <t>Long Range Plus</t>
  </si>
  <si>
    <t>2020 Tesla Model S P19</t>
  </si>
  <si>
    <t>Model S Performance (19" Wheels)</t>
  </si>
  <si>
    <t>Performance (19" Wheels)</t>
  </si>
  <si>
    <t>2020 Tesla Model S P21</t>
  </si>
  <si>
    <t>Model S Performance (21" Wheels)</t>
  </si>
  <si>
    <t>Performance (21" Wheels)</t>
  </si>
  <si>
    <t>2020 Tesla Model S Standard Range</t>
  </si>
  <si>
    <t>Model S Standard Range</t>
  </si>
  <si>
    <t>2020 Tesla Model X Long Range</t>
  </si>
  <si>
    <t>Model X Long Range</t>
  </si>
  <si>
    <t>4 carlines (Standard Range, Long Range, Performance (20" Wheels), Performance (22" Wheels)) are available for 2020 MY Model X vehicles.</t>
  </si>
  <si>
    <t>LTSLV00.0L2X</t>
  </si>
  <si>
    <t>2020 Tesla Model X P20</t>
  </si>
  <si>
    <t>Model X Performance (20" Wheels)</t>
  </si>
  <si>
    <t>205 and 375</t>
  </si>
  <si>
    <t>Performance (20" Wheels)</t>
  </si>
  <si>
    <t>2020 Tesla Model X P22</t>
  </si>
  <si>
    <t>Model X Performance (22" Wheels)</t>
  </si>
  <si>
    <t>Performance (22" Wheels)</t>
  </si>
  <si>
    <t>2020 Tesla Model X Standard Range</t>
  </si>
  <si>
    <t>Model X Standard Range</t>
  </si>
  <si>
    <t>2020 Tesla Model Y Long Range AWD</t>
  </si>
  <si>
    <t>Model Y Long Range AWD</t>
  </si>
  <si>
    <t>2020 MY Model Y AWD Carline; AWD &amp; PERF SHARE COMMON FRONT MOTOR - 158 kW; REAR (AWD) - 203 kW; (PERF) - 219 kW; Vehicle power: Base: 286 kW (384 hp); Perf: 318 kW (426 hp)</t>
  </si>
  <si>
    <t>158 and 203</t>
  </si>
  <si>
    <t>LTSLV00.0L2Y</t>
  </si>
  <si>
    <t>Combined range voluntarily lowered from 320 miles</t>
  </si>
  <si>
    <t>2020 Tesla Model Y Performance AWD</t>
  </si>
  <si>
    <t>Model Y Performance AWD</t>
  </si>
  <si>
    <t>2020 MY Model Y AWD Carline; AWD &amp; PERF SHARE COMMON FRONT MOTOR - 147 kW; REAR (AWD) - 188 kW; (PERF)-211 kW;</t>
  </si>
  <si>
    <t>Performance AWD</t>
  </si>
  <si>
    <t>Combined range voluntarily lowered from 316 miles</t>
  </si>
  <si>
    <t>2020 Tesla Model Y Performance AWD Performance AWD (21" Wheels)</t>
  </si>
  <si>
    <t>Model Y Performance AWD (21")</t>
  </si>
  <si>
    <t>158 and 219</t>
  </si>
  <si>
    <t>Performance AWD (21" Wheels)</t>
  </si>
  <si>
    <t>(Not Confidential)</t>
  </si>
  <si>
    <t>T. Rojeck</t>
  </si>
  <si>
    <t>Note: Hydrogen fuel cost is not available at this time----fuel costs are based on 2009 hydrogen cost ($5.55/kg)</t>
  </si>
  <si>
    <t>2020 Honda Clarity (Fuel Cell Vehicle)</t>
  </si>
  <si>
    <t>H</t>
  </si>
  <si>
    <t>Hydrogen</t>
  </si>
  <si>
    <t>Proton Exchange Membrane Fuel Cell is applied.</t>
  </si>
  <si>
    <t>LHNXV00.0AAH</t>
  </si>
  <si>
    <t>MPK</t>
  </si>
  <si>
    <t>miles per kilogram</t>
  </si>
  <si>
    <t>2020 Hyundai Nexo (Fuel Cell Vehicle)</t>
  </si>
  <si>
    <t>NEXO</t>
  </si>
  <si>
    <t>reduction gear unit</t>
  </si>
  <si>
    <t>PEM(Proton Exchange Membrane) IPMSM(Interior Permanent Magnet Synchronous Motor)</t>
  </si>
  <si>
    <t>LHYXV00.0R41</t>
  </si>
  <si>
    <t>2020 Hyundai Nexo Blue (Fuel Cell Vehicle)</t>
  </si>
  <si>
    <t>NEXO Blue</t>
  </si>
  <si>
    <t>2020 Toyota Mirai (Fuel Cell Vehicle)</t>
  </si>
  <si>
    <t>MIRAI</t>
  </si>
  <si>
    <t>polymer electrolyte fuel cell</t>
  </si>
  <si>
    <t>FCV</t>
  </si>
  <si>
    <t>LTYXV00.0DA7</t>
  </si>
  <si>
    <t>2017 and Later PHEVs - data in EPA's Verify data base - plus driving range &amp; utility factor information</t>
  </si>
  <si>
    <t>Pagani Automobili S</t>
  </si>
  <si>
    <t>Certification</t>
  </si>
  <si>
    <t>Pagani Huayra Roadster BC</t>
  </si>
  <si>
    <t>PGN</t>
  </si>
  <si>
    <t>V12 twin turbo. turbos working in parallel - one turbine per bank</t>
  </si>
  <si>
    <t>Huayra Roadster BC</t>
  </si>
  <si>
    <t>LPGNV06.0ABC</t>
  </si>
  <si>
    <t>Information in section shown for RAM 1500 battery/electric motor, Wrangler battery is Lithium Ion, Total voltage 48V, Battery specific energy 39 Whr/kg, 1 battery pack, Battery energy capacity 8.5 Ah.  Regenerative Braking both wheels, drive controlled ye</t>
  </si>
  <si>
    <t>Aventador Sian Roadster</t>
  </si>
  <si>
    <t>5W30 VW 50400</t>
  </si>
  <si>
    <t>LVGAV06.5LDS</t>
  </si>
  <si>
    <t>Aventador Sian Coupe</t>
  </si>
  <si>
    <t>RUF</t>
  </si>
  <si>
    <t>RUF Automobile GmbH</t>
  </si>
  <si>
    <t>TURBO12/CTR3/CTR ANNIVERSARY</t>
  </si>
  <si>
    <t>RAX</t>
  </si>
  <si>
    <t>10W40</t>
  </si>
  <si>
    <t>LRAXV03.8T12</t>
  </si>
  <si>
    <t xml:space="preserve">General Electric Vehicle Information - Engine, Motor/Generator, Battery Information, etc.                                                                                                                                                                      </t>
  </si>
  <si>
    <t>2020 Kia Soul Electric</t>
  </si>
  <si>
    <t>Soul Electric</t>
  </si>
  <si>
    <t>LKMXV00.0B31</t>
  </si>
  <si>
    <t xml:space="preserve">Total battery voltage can vary from 450 to 850; Driver can select if regenerative braking occurs only with brake pedal, or both pedal and coasting ("Sport" mode); vehicles are equipped with 2 identical motors; lower total power of Turbo model is achieved </t>
  </si>
  <si>
    <t>2020 Tesla Model X Long Range Plus</t>
  </si>
  <si>
    <t>Model X Long Range Plus</t>
  </si>
  <si>
    <t>5 carlines (Standard Range, Long Range, Long Range Plus, Performance (20" Wheels), Performance (22" Wheels)) are available for 2020 MY Model X vehicles.</t>
  </si>
  <si>
    <t>Range Rover Sport MHEV</t>
  </si>
  <si>
    <t>McLaren Automotive</t>
  </si>
  <si>
    <t>Sabre</t>
  </si>
  <si>
    <t>Dawn Black Badge</t>
  </si>
  <si>
    <t>Wraith Black Badge</t>
  </si>
  <si>
    <t>Ghost Black Badge</t>
  </si>
  <si>
    <t>F-150 4WD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</si>
</sst>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quot;$&quot;#,##0"/>
    <numFmt numFmtId="166" formatCode="[=0]0;0.0000"/>
    <numFmt numFmtId="167" formatCode="[=0]0;0.00"/>
    <numFmt numFmtId="168" formatCode="[=0]0;0.0"/>
    <numFmt numFmtId="169" formatCode="0.000"/>
    <numFmt numFmtId="170" formatCode="0.0000"/>
  </numFmts>
  <fonts count="4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b/>
      <sz val="10"/>
      <color indexed="10"/>
      <name val="Arial"/>
      <family val="2"/>
    </font>
    <font>
      <b/>
      <sz val="10"/>
      <color indexed="12"/>
      <name val="Arial"/>
      <family val="2"/>
    </font>
    <font>
      <sz val="11"/>
      <name val="Calibri"/>
      <family val="2"/>
      <scheme val="minor"/>
    </font>
    <font>
      <b/>
      <sz val="14"/>
      <color theme="1"/>
      <name val="Calibri"/>
      <family val="2"/>
      <scheme val="minor"/>
    </font>
    <font>
      <b/>
      <sz val="10"/>
      <color rgb="FFFF0000"/>
      <name val="Arial"/>
      <family val="2"/>
    </font>
    <font>
      <b/>
      <sz val="11"/>
      <color rgb="FFFF0000"/>
      <name val="Calibri"/>
      <family val="2"/>
      <scheme val="minor"/>
    </font>
    <font>
      <b/>
      <sz val="11"/>
      <name val="Calibri"/>
      <family val="2"/>
      <scheme val="minor"/>
    </font>
    <font>
      <sz val="11"/>
      <color indexed="81"/>
      <name val="Tahoma"/>
      <family val="2"/>
    </font>
    <font>
      <b/>
      <sz val="9"/>
      <color indexed="81"/>
      <name val="Tahoma"/>
      <family val="2"/>
    </font>
    <font>
      <sz val="9"/>
      <color indexed="81"/>
      <name val="Tahoma"/>
      <family val="2"/>
    </font>
    <font>
      <sz val="11"/>
      <color indexed="81"/>
      <name val="Calibri"/>
      <family val="2"/>
      <scheme val="minor"/>
    </font>
    <font>
      <sz val="11"/>
      <color rgb="FF3366FF"/>
      <name val="Calibri"/>
      <family val="2"/>
      <scheme val="minor"/>
    </font>
    <font>
      <sz val="11"/>
      <name val="Calibri"/>
      <family val="2"/>
    </font>
    <font>
      <b/>
      <sz val="11"/>
      <color indexed="8"/>
      <name val="Calibri"/>
      <family val="2"/>
    </font>
    <font>
      <b/>
      <sz val="11"/>
      <name val="Calibri"/>
      <family val="2"/>
    </font>
    <font>
      <sz val="11"/>
      <color indexed="10"/>
      <name val="Calibri"/>
      <family val="2"/>
    </font>
    <font>
      <b/>
      <sz val="11"/>
      <color indexed="10"/>
      <name val="Calibri"/>
      <family val="2"/>
    </font>
    <font>
      <sz val="10"/>
      <color indexed="10"/>
      <name val="Arial"/>
      <family val="2"/>
    </font>
    <font>
      <sz val="11"/>
      <color indexed="48"/>
      <name val="Calibri"/>
      <family val="2"/>
    </font>
    <font>
      <b/>
      <sz val="10"/>
      <color indexed="10"/>
      <name val="Calibri"/>
      <family val="2"/>
    </font>
    <font>
      <sz val="11"/>
      <color indexed="30"/>
      <name val="Calibri"/>
      <family val="2"/>
    </font>
  </fonts>
  <fills count="5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FFFF99"/>
        <bgColor indexed="64"/>
      </patternFill>
    </fill>
    <fill>
      <patternFill patternType="solid">
        <fgColor rgb="FF92D050"/>
        <bgColor indexed="64"/>
      </patternFill>
    </fill>
    <fill>
      <patternFill patternType="solid">
        <fgColor rgb="FFFFC000"/>
        <bgColor indexed="64"/>
      </patternFill>
    </fill>
    <fill>
      <patternFill patternType="solid">
        <fgColor rgb="FF6699FF"/>
        <bgColor indexed="64"/>
      </patternFill>
    </fill>
    <fill>
      <patternFill patternType="solid">
        <fgColor rgb="FF14B4C8"/>
        <bgColor indexed="64"/>
      </patternFill>
    </fill>
    <fill>
      <patternFill patternType="solid">
        <fgColor rgb="FF0000FF"/>
        <bgColor indexed="64"/>
      </patternFill>
    </fill>
    <fill>
      <patternFill patternType="solid">
        <fgColor rgb="FFF808DB"/>
        <bgColor indexed="64"/>
      </patternFill>
    </fill>
    <fill>
      <patternFill patternType="solid">
        <fgColor rgb="FF00FF00"/>
        <bgColor indexed="64"/>
      </patternFill>
    </fill>
    <fill>
      <patternFill patternType="solid">
        <fgColor indexed="57"/>
        <bgColor indexed="64"/>
      </patternFill>
    </fill>
    <fill>
      <patternFill patternType="solid">
        <fgColor indexed="12"/>
        <bgColor indexed="64"/>
      </patternFill>
    </fill>
    <fill>
      <patternFill patternType="solid">
        <fgColor indexed="43"/>
        <bgColor indexed="64"/>
      </patternFill>
    </fill>
    <fill>
      <patternFill patternType="solid">
        <fgColor indexed="51"/>
        <bgColor indexed="64"/>
      </patternFill>
    </fill>
    <fill>
      <patternFill patternType="solid">
        <fgColor indexed="48"/>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333">
    <xf numFmtId="0" fontId="0" fillId="0" borderId="0" xfId="0"/>
    <xf numFmtId="164" fontId="0" fillId="0" borderId="0" xfId="0" applyNumberFormat="1"/>
    <xf numFmtId="0" fontId="0" fillId="33" borderId="0" xfId="0" applyFill="1"/>
    <xf numFmtId="0" fontId="19" fillId="0" borderId="0" xfId="0" applyFont="1"/>
    <xf numFmtId="0" fontId="20" fillId="0" borderId="0" xfId="0" applyFont="1"/>
    <xf numFmtId="0" fontId="19" fillId="34" borderId="0" xfId="0" applyFont="1" applyFill="1"/>
    <xf numFmtId="0" fontId="19" fillId="35" borderId="0" xfId="0" applyFont="1" applyFill="1"/>
    <xf numFmtId="0" fontId="21" fillId="34" borderId="0" xfId="0" applyFont="1" applyFill="1"/>
    <xf numFmtId="0" fontId="19" fillId="36" borderId="0" xfId="0" applyFont="1" applyFill="1"/>
    <xf numFmtId="165" fontId="20" fillId="34" borderId="0" xfId="0" applyNumberFormat="1" applyFont="1" applyFill="1"/>
    <xf numFmtId="0" fontId="19" fillId="38" borderId="0" xfId="0" applyFont="1" applyFill="1"/>
    <xf numFmtId="14" fontId="19" fillId="0" borderId="0" xfId="0" applyNumberFormat="1" applyFont="1"/>
    <xf numFmtId="0" fontId="19" fillId="39" borderId="0" xfId="0" applyFont="1" applyFill="1"/>
    <xf numFmtId="0" fontId="16" fillId="0" borderId="0" xfId="0" applyFont="1"/>
    <xf numFmtId="0" fontId="16" fillId="37" borderId="0" xfId="0" applyFont="1" applyFill="1"/>
    <xf numFmtId="0" fontId="0" fillId="40" borderId="0" xfId="0" applyFill="1"/>
    <xf numFmtId="0" fontId="0" fillId="37" borderId="0" xfId="0" applyFill="1"/>
    <xf numFmtId="0" fontId="16" fillId="41" borderId="0" xfId="0" applyFont="1" applyFill="1"/>
    <xf numFmtId="0" fontId="16" fillId="42" borderId="0" xfId="0" applyFont="1" applyFill="1"/>
    <xf numFmtId="0" fontId="16" fillId="43" borderId="0" xfId="0" applyFont="1" applyFill="1"/>
    <xf numFmtId="0" fontId="0" fillId="44" borderId="0" xfId="0" applyFill="1"/>
    <xf numFmtId="0" fontId="14" fillId="0" borderId="0" xfId="0" applyFont="1"/>
    <xf numFmtId="0" fontId="0" fillId="45" borderId="0" xfId="0" applyFill="1"/>
    <xf numFmtId="14" fontId="0" fillId="0" borderId="0" xfId="0" applyNumberFormat="1"/>
    <xf numFmtId="0" fontId="22" fillId="0" borderId="0" xfId="0" applyFont="1"/>
    <xf numFmtId="0" fontId="22" fillId="44" borderId="0" xfId="0" applyFont="1" applyFill="1"/>
    <xf numFmtId="164" fontId="22" fillId="0" borderId="0" xfId="0" applyNumberFormat="1" applyFont="1"/>
    <xf numFmtId="14" fontId="22" fillId="0" borderId="0" xfId="0" applyNumberFormat="1" applyFont="1"/>
    <xf numFmtId="0" fontId="22" fillId="33" borderId="0" xfId="0" applyFont="1" applyFill="1"/>
    <xf numFmtId="0" fontId="22" fillId="45" borderId="0" xfId="0" applyFont="1" applyFill="1"/>
    <xf numFmtId="0" fontId="22" fillId="0" borderId="0" xfId="0" applyFont="1" applyFill="1"/>
    <xf numFmtId="0" fontId="22" fillId="37" borderId="0" xfId="0" applyFont="1" applyFill="1"/>
    <xf numFmtId="1" fontId="19" fillId="38" borderId="0" xfId="0" applyNumberFormat="1" applyFont="1" applyFill="1"/>
    <xf numFmtId="1" fontId="0" fillId="0" borderId="0" xfId="0" applyNumberFormat="1"/>
    <xf numFmtId="1" fontId="22" fillId="0" borderId="0" xfId="0" applyNumberFormat="1" applyFont="1"/>
    <xf numFmtId="0" fontId="23" fillId="0" borderId="0" xfId="0" applyFont="1"/>
    <xf numFmtId="0" fontId="0" fillId="0" borderId="0" xfId="0" applyAlignment="1">
      <alignment horizontal="center"/>
    </xf>
    <xf numFmtId="0" fontId="16" fillId="0" borderId="10" xfId="0" applyFont="1" applyBorder="1" applyAlignment="1">
      <alignment horizontal="center"/>
    </xf>
    <xf numFmtId="0" fontId="16" fillId="0" borderId="11" xfId="0" applyFont="1" applyBorder="1" applyAlignment="1">
      <alignment horizontal="center"/>
    </xf>
    <xf numFmtId="0" fontId="16" fillId="0" borderId="14" xfId="0" applyFont="1" applyBorder="1" applyAlignment="1">
      <alignment horizontal="center"/>
    </xf>
    <xf numFmtId="0" fontId="18" fillId="33" borderId="15" xfId="0" applyFont="1" applyFill="1" applyBorder="1"/>
    <xf numFmtId="0" fontId="18" fillId="45" borderId="0" xfId="0" applyFont="1" applyFill="1"/>
    <xf numFmtId="0" fontId="16" fillId="0" borderId="15" xfId="0" applyFont="1" applyBorder="1" applyAlignment="1">
      <alignment horizontal="center"/>
    </xf>
    <xf numFmtId="0" fontId="16" fillId="0" borderId="12" xfId="0" applyFont="1" applyBorder="1"/>
    <xf numFmtId="0" fontId="16" fillId="0" borderId="13" xfId="0" applyFont="1" applyBorder="1"/>
    <xf numFmtId="0" fontId="16" fillId="0" borderId="16" xfId="0" applyFont="1" applyBorder="1" applyAlignment="1">
      <alignment horizontal="center"/>
    </xf>
    <xf numFmtId="0" fontId="0" fillId="37" borderId="10" xfId="0" applyFill="1" applyBorder="1" applyAlignment="1">
      <alignment horizontal="center"/>
    </xf>
    <xf numFmtId="0" fontId="19" fillId="0" borderId="22" xfId="0" applyFont="1" applyBorder="1"/>
    <xf numFmtId="0" fontId="20" fillId="0" borderId="22" xfId="0" applyFont="1" applyBorder="1"/>
    <xf numFmtId="0" fontId="19" fillId="34" borderId="21" xfId="0" applyFont="1" applyFill="1" applyBorder="1"/>
    <xf numFmtId="0" fontId="19" fillId="35" borderId="22" xfId="0" applyFont="1" applyFill="1" applyBorder="1"/>
    <xf numFmtId="0" fontId="21" fillId="34" borderId="22" xfId="0" applyFont="1" applyFill="1" applyBorder="1"/>
    <xf numFmtId="0" fontId="19" fillId="0" borderId="20" xfId="0" applyFont="1" applyBorder="1"/>
    <xf numFmtId="0" fontId="19" fillId="0" borderId="21" xfId="0" applyFont="1" applyBorder="1"/>
    <xf numFmtId="0" fontId="19" fillId="35" borderId="20" xfId="0" applyFont="1" applyFill="1" applyBorder="1"/>
    <xf numFmtId="0" fontId="19" fillId="34" borderId="22" xfId="0" applyFont="1" applyFill="1" applyBorder="1"/>
    <xf numFmtId="0" fontId="19" fillId="36" borderId="22" xfId="0" applyFont="1" applyFill="1" applyBorder="1"/>
    <xf numFmtId="165" fontId="20" fillId="34" borderId="22" xfId="0" applyNumberFormat="1" applyFont="1" applyFill="1" applyBorder="1"/>
    <xf numFmtId="0" fontId="19" fillId="38" borderId="20" xfId="0" applyFont="1" applyFill="1" applyBorder="1"/>
    <xf numFmtId="0" fontId="18" fillId="33" borderId="10" xfId="0" applyFont="1" applyFill="1" applyBorder="1"/>
    <xf numFmtId="14" fontId="19" fillId="0" borderId="22" xfId="0" applyNumberFormat="1" applyFont="1" applyBorder="1"/>
    <xf numFmtId="0" fontId="19" fillId="38" borderId="22" xfId="0" applyFont="1" applyFill="1" applyBorder="1"/>
    <xf numFmtId="0" fontId="19" fillId="39" borderId="22" xfId="0" applyFont="1" applyFill="1" applyBorder="1"/>
    <xf numFmtId="0" fontId="16" fillId="0" borderId="22" xfId="0" applyFont="1" applyBorder="1"/>
    <xf numFmtId="0" fontId="16" fillId="37" borderId="22" xfId="0" applyFont="1" applyFill="1" applyBorder="1"/>
    <xf numFmtId="0" fontId="16" fillId="0" borderId="21" xfId="0" applyFont="1" applyBorder="1"/>
    <xf numFmtId="0" fontId="18" fillId="45" borderId="10" xfId="0" applyFont="1" applyFill="1" applyBorder="1"/>
    <xf numFmtId="0" fontId="16" fillId="37" borderId="20" xfId="0" applyFont="1" applyFill="1" applyBorder="1"/>
    <xf numFmtId="0" fontId="0" fillId="40" borderId="20" xfId="0" applyFill="1" applyBorder="1"/>
    <xf numFmtId="0" fontId="0" fillId="40" borderId="22" xfId="0" applyFill="1" applyBorder="1"/>
    <xf numFmtId="0" fontId="0" fillId="40" borderId="21" xfId="0" applyFill="1" applyBorder="1"/>
    <xf numFmtId="0" fontId="0" fillId="37" borderId="22" xfId="0" applyFill="1" applyBorder="1"/>
    <xf numFmtId="0" fontId="0" fillId="37" borderId="20" xfId="0" applyFill="1" applyBorder="1"/>
    <xf numFmtId="0" fontId="16" fillId="41" borderId="20" xfId="0" applyFont="1" applyFill="1" applyBorder="1"/>
    <xf numFmtId="0" fontId="16" fillId="41" borderId="21" xfId="0" applyFont="1" applyFill="1" applyBorder="1"/>
    <xf numFmtId="0" fontId="16" fillId="42" borderId="22" xfId="0" applyFont="1" applyFill="1" applyBorder="1"/>
    <xf numFmtId="0" fontId="16" fillId="43" borderId="22" xfId="0" applyFont="1" applyFill="1" applyBorder="1"/>
    <xf numFmtId="0" fontId="16" fillId="42" borderId="10" xfId="0" applyFont="1" applyFill="1" applyBorder="1"/>
    <xf numFmtId="0" fontId="16" fillId="43" borderId="10" xfId="0" applyFont="1" applyFill="1" applyBorder="1"/>
    <xf numFmtId="0" fontId="16" fillId="43" borderId="21" xfId="0" applyFont="1" applyFill="1" applyBorder="1"/>
    <xf numFmtId="0" fontId="16" fillId="42" borderId="20" xfId="0" applyFont="1" applyFill="1" applyBorder="1"/>
    <xf numFmtId="0" fontId="16" fillId="42" borderId="21" xfId="0" applyFont="1" applyFill="1" applyBorder="1"/>
    <xf numFmtId="0" fontId="16" fillId="46" borderId="20" xfId="0" applyFont="1" applyFill="1" applyBorder="1"/>
    <xf numFmtId="0" fontId="16" fillId="46" borderId="22" xfId="0" applyFont="1" applyFill="1" applyBorder="1"/>
    <xf numFmtId="0" fontId="16" fillId="46" borderId="21" xfId="0" applyFont="1" applyFill="1" applyBorder="1"/>
    <xf numFmtId="0" fontId="16" fillId="43" borderId="20" xfId="0" applyFont="1" applyFill="1" applyBorder="1"/>
    <xf numFmtId="0" fontId="16" fillId="41" borderId="22" xfId="0" applyFont="1" applyFill="1" applyBorder="1"/>
    <xf numFmtId="0" fontId="0" fillId="37" borderId="16" xfId="0" applyFill="1" applyBorder="1" applyAlignment="1">
      <alignment horizontal="center"/>
    </xf>
    <xf numFmtId="0" fontId="14" fillId="0" borderId="20" xfId="0" applyFont="1" applyBorder="1"/>
    <xf numFmtId="0" fontId="14" fillId="0" borderId="21" xfId="0" applyFont="1" applyBorder="1"/>
    <xf numFmtId="0" fontId="14" fillId="0" borderId="22" xfId="0" applyFont="1" applyBorder="1"/>
    <xf numFmtId="0" fontId="24" fillId="0" borderId="22" xfId="0" applyFont="1" applyBorder="1"/>
    <xf numFmtId="0" fontId="25" fillId="0" borderId="21" xfId="0" applyFont="1" applyBorder="1"/>
    <xf numFmtId="0" fontId="25" fillId="0" borderId="20" xfId="0" applyFont="1" applyBorder="1"/>
    <xf numFmtId="0" fontId="25" fillId="0" borderId="22" xfId="0" applyFont="1" applyBorder="1"/>
    <xf numFmtId="0" fontId="24" fillId="0" borderId="21" xfId="0" applyFont="1" applyBorder="1"/>
    <xf numFmtId="0" fontId="24" fillId="0" borderId="20" xfId="0" applyFont="1" applyBorder="1"/>
    <xf numFmtId="165" fontId="24" fillId="0" borderId="22" xfId="0" applyNumberFormat="1" applyFont="1" applyBorder="1"/>
    <xf numFmtId="1" fontId="18" fillId="33" borderId="10" xfId="0" applyNumberFormat="1" applyFont="1" applyFill="1" applyBorder="1"/>
    <xf numFmtId="0" fontId="18" fillId="0" borderId="22" xfId="0" applyFont="1" applyBorder="1"/>
    <xf numFmtId="49" fontId="18" fillId="45" borderId="10" xfId="0" applyNumberFormat="1" applyFont="1" applyFill="1" applyBorder="1"/>
    <xf numFmtId="0" fontId="0" fillId="0" borderId="22" xfId="0" applyBorder="1"/>
    <xf numFmtId="0" fontId="14" fillId="0" borderId="10" xfId="0" applyFont="1" applyBorder="1"/>
    <xf numFmtId="164" fontId="25" fillId="0" borderId="10" xfId="0" applyNumberFormat="1" applyFont="1" applyBorder="1" applyAlignment="1">
      <alignment horizontal="center"/>
    </xf>
    <xf numFmtId="0" fontId="25" fillId="0" borderId="0" xfId="0" applyFont="1"/>
    <xf numFmtId="0" fontId="14" fillId="0" borderId="23" xfId="0" applyFont="1" applyBorder="1"/>
    <xf numFmtId="0" fontId="14" fillId="0" borderId="24" xfId="0" applyFont="1" applyBorder="1"/>
    <xf numFmtId="0" fontId="24" fillId="0" borderId="0" xfId="0" applyFont="1"/>
    <xf numFmtId="0" fontId="25" fillId="0" borderId="24" xfId="0" applyFont="1" applyBorder="1"/>
    <xf numFmtId="0" fontId="25" fillId="0" borderId="23" xfId="0" applyFont="1" applyBorder="1"/>
    <xf numFmtId="0" fontId="24" fillId="0" borderId="24" xfId="0" applyFont="1" applyBorder="1"/>
    <xf numFmtId="0" fontId="24" fillId="0" borderId="23" xfId="0" applyFont="1" applyBorder="1"/>
    <xf numFmtId="165" fontId="24" fillId="0" borderId="0" xfId="0" applyNumberFormat="1" applyFont="1"/>
    <xf numFmtId="1" fontId="18" fillId="33" borderId="11" xfId="0" applyNumberFormat="1" applyFont="1" applyFill="1" applyBorder="1"/>
    <xf numFmtId="0" fontId="18" fillId="0" borderId="0" xfId="0" applyFont="1"/>
    <xf numFmtId="49" fontId="18" fillId="45" borderId="11" xfId="0" applyNumberFormat="1" applyFont="1" applyFill="1" applyBorder="1"/>
    <xf numFmtId="0" fontId="14" fillId="0" borderId="11" xfId="0" applyFont="1" applyBorder="1"/>
    <xf numFmtId="164" fontId="25" fillId="0" borderId="11" xfId="0" applyNumberFormat="1" applyFont="1" applyBorder="1" applyAlignment="1">
      <alignment horizontal="center"/>
    </xf>
    <xf numFmtId="0" fontId="25" fillId="0" borderId="23" xfId="0" applyFont="1" applyBorder="1" applyAlignment="1">
      <alignment horizontal="center"/>
    </xf>
    <xf numFmtId="0" fontId="25" fillId="0" borderId="0" xfId="0" applyFont="1" applyAlignment="1">
      <alignment horizontal="center"/>
    </xf>
    <xf numFmtId="0" fontId="25" fillId="0" borderId="24" xfId="0" applyFont="1" applyBorder="1" applyAlignment="1">
      <alignment horizontal="center"/>
    </xf>
    <xf numFmtId="0" fontId="22" fillId="0" borderId="24" xfId="0" applyFont="1" applyBorder="1"/>
    <xf numFmtId="49" fontId="22" fillId="0" borderId="0" xfId="0" applyNumberFormat="1" applyFont="1"/>
    <xf numFmtId="49" fontId="22" fillId="0" borderId="24" xfId="0" applyNumberFormat="1" applyFont="1" applyBorder="1"/>
    <xf numFmtId="1" fontId="22" fillId="0" borderId="23" xfId="0" applyNumberFormat="1" applyFont="1" applyBorder="1"/>
    <xf numFmtId="166" fontId="22" fillId="0" borderId="0" xfId="0" applyNumberFormat="1" applyFont="1"/>
    <xf numFmtId="49" fontId="22" fillId="0" borderId="23" xfId="0" applyNumberFormat="1" applyFont="1" applyBorder="1"/>
    <xf numFmtId="1" fontId="22" fillId="0" borderId="24" xfId="0" applyNumberFormat="1" applyFont="1" applyBorder="1"/>
    <xf numFmtId="49" fontId="22" fillId="0" borderId="23" xfId="0" applyNumberFormat="1" applyFont="1" applyBorder="1" applyAlignment="1">
      <alignment horizontal="right"/>
    </xf>
    <xf numFmtId="49" fontId="22" fillId="0" borderId="0" xfId="0" applyNumberFormat="1" applyFont="1" applyAlignment="1">
      <alignment horizontal="right"/>
    </xf>
    <xf numFmtId="1" fontId="22" fillId="33" borderId="11" xfId="0" applyNumberFormat="1" applyFont="1" applyFill="1" applyBorder="1"/>
    <xf numFmtId="167" fontId="22" fillId="0" borderId="0" xfId="0" applyNumberFormat="1" applyFont="1"/>
    <xf numFmtId="168" fontId="22" fillId="0" borderId="0" xfId="0" applyNumberFormat="1" applyFont="1"/>
    <xf numFmtId="49" fontId="22" fillId="45" borderId="11" xfId="0" applyNumberFormat="1" applyFont="1" applyFill="1" applyBorder="1"/>
    <xf numFmtId="168" fontId="22" fillId="0" borderId="11" xfId="0" applyNumberFormat="1" applyFont="1" applyBorder="1"/>
    <xf numFmtId="0" fontId="22" fillId="0" borderId="11" xfId="0" applyFont="1" applyBorder="1"/>
    <xf numFmtId="0" fontId="22" fillId="0" borderId="23" xfId="0" applyFont="1" applyBorder="1"/>
    <xf numFmtId="169" fontId="22" fillId="0" borderId="24" xfId="0" applyNumberFormat="1" applyFont="1" applyBorder="1"/>
    <xf numFmtId="0" fontId="22" fillId="0" borderId="11" xfId="0" applyFont="1" applyBorder="1" applyAlignment="1">
      <alignment horizontal="center"/>
    </xf>
    <xf numFmtId="0" fontId="22" fillId="33" borderId="11" xfId="0" applyFont="1" applyFill="1" applyBorder="1"/>
    <xf numFmtId="0" fontId="22" fillId="45" borderId="11" xfId="0" applyFont="1" applyFill="1" applyBorder="1"/>
    <xf numFmtId="2" fontId="22" fillId="0" borderId="23" xfId="0" applyNumberFormat="1" applyFont="1" applyBorder="1"/>
    <xf numFmtId="2" fontId="22" fillId="0" borderId="0" xfId="0" applyNumberFormat="1" applyFont="1"/>
    <xf numFmtId="1" fontId="22" fillId="0" borderId="11" xfId="0" applyNumberFormat="1" applyFont="1" applyBorder="1"/>
    <xf numFmtId="170" fontId="22" fillId="0" borderId="0" xfId="0" applyNumberFormat="1" applyFont="1"/>
    <xf numFmtId="0" fontId="18" fillId="0" borderId="23" xfId="0" applyFont="1" applyBorder="1" applyAlignment="1">
      <alignment horizontal="center"/>
    </xf>
    <xf numFmtId="0" fontId="18" fillId="0" borderId="0" xfId="0" applyFont="1" applyAlignment="1">
      <alignment horizontal="center"/>
    </xf>
    <xf numFmtId="0" fontId="18" fillId="0" borderId="24" xfId="0" applyFont="1" applyBorder="1" applyAlignment="1">
      <alignment horizontal="center"/>
    </xf>
    <xf numFmtId="164" fontId="22" fillId="0" borderId="11" xfId="0" applyNumberFormat="1" applyFont="1" applyBorder="1" applyAlignment="1">
      <alignment horizontal="center"/>
    </xf>
    <xf numFmtId="1" fontId="24" fillId="0" borderId="0" xfId="0" applyNumberFormat="1" applyFont="1"/>
    <xf numFmtId="0" fontId="25" fillId="0" borderId="11" xfId="0" applyFont="1" applyBorder="1"/>
    <xf numFmtId="0" fontId="25" fillId="0" borderId="11" xfId="0" applyFont="1" applyBorder="1" applyAlignment="1">
      <alignment horizontal="center"/>
    </xf>
    <xf numFmtId="164" fontId="0" fillId="0" borderId="11" xfId="0" applyNumberFormat="1" applyBorder="1" applyAlignment="1">
      <alignment horizontal="center"/>
    </xf>
    <xf numFmtId="0" fontId="0" fillId="0" borderId="24" xfId="0" applyBorder="1"/>
    <xf numFmtId="164" fontId="22" fillId="0" borderId="23" xfId="0" applyNumberFormat="1" applyFont="1" applyBorder="1"/>
    <xf numFmtId="169" fontId="22" fillId="0" borderId="0" xfId="0" applyNumberFormat="1" applyFont="1"/>
    <xf numFmtId="164" fontId="26" fillId="0" borderId="11" xfId="0" applyNumberFormat="1" applyFont="1" applyBorder="1" applyAlignment="1">
      <alignment horizontal="center"/>
    </xf>
    <xf numFmtId="0" fontId="18" fillId="33" borderId="11" xfId="0" applyFont="1" applyFill="1" applyBorder="1"/>
    <xf numFmtId="0" fontId="18" fillId="45" borderId="11" xfId="0" applyFont="1" applyFill="1" applyBorder="1"/>
    <xf numFmtId="0" fontId="26" fillId="0" borderId="23" xfId="0" applyFont="1" applyBorder="1"/>
    <xf numFmtId="0" fontId="26" fillId="0" borderId="0" xfId="0" applyFont="1"/>
    <xf numFmtId="0" fontId="26" fillId="0" borderId="24" xfId="0" applyFont="1" applyBorder="1"/>
    <xf numFmtId="0" fontId="26" fillId="0" borderId="23" xfId="0" applyFont="1" applyBorder="1" applyAlignment="1">
      <alignment horizontal="center"/>
    </xf>
    <xf numFmtId="0" fontId="26" fillId="0" borderId="0" xfId="0" applyFont="1" applyAlignment="1">
      <alignment horizontal="center"/>
    </xf>
    <xf numFmtId="0" fontId="0" fillId="0" borderId="0" xfId="0" applyAlignment="1">
      <alignment horizontal="left"/>
    </xf>
    <xf numFmtId="0" fontId="19" fillId="0" borderId="24" xfId="0" applyFont="1" applyBorder="1"/>
    <xf numFmtId="0" fontId="22" fillId="0" borderId="17" xfId="0" applyFont="1" applyBorder="1"/>
    <xf numFmtId="0" fontId="22" fillId="0" borderId="19" xfId="0" applyFont="1" applyBorder="1"/>
    <xf numFmtId="0" fontId="22" fillId="0" borderId="18" xfId="0" applyFont="1" applyBorder="1"/>
    <xf numFmtId="164" fontId="22" fillId="0" borderId="18" xfId="0" applyNumberFormat="1" applyFont="1" applyBorder="1"/>
    <xf numFmtId="0" fontId="22" fillId="0" borderId="16" xfId="0" applyFont="1" applyBorder="1"/>
    <xf numFmtId="1" fontId="22" fillId="0" borderId="17" xfId="0" applyNumberFormat="1" applyFont="1" applyBorder="1"/>
    <xf numFmtId="14" fontId="22" fillId="0" borderId="18" xfId="0" applyNumberFormat="1" applyFont="1" applyBorder="1"/>
    <xf numFmtId="0" fontId="22" fillId="33" borderId="16" xfId="0" applyFont="1" applyFill="1" applyBorder="1"/>
    <xf numFmtId="0" fontId="22" fillId="45" borderId="16" xfId="0" applyFont="1" applyFill="1" applyBorder="1"/>
    <xf numFmtId="1" fontId="22" fillId="0" borderId="19" xfId="0" applyNumberFormat="1" applyFont="1" applyBorder="1"/>
    <xf numFmtId="169" fontId="22" fillId="0" borderId="18" xfId="0" applyNumberFormat="1" applyFont="1" applyBorder="1"/>
    <xf numFmtId="169" fontId="22" fillId="0" borderId="19" xfId="0" applyNumberFormat="1" applyFont="1" applyBorder="1"/>
    <xf numFmtId="0" fontId="22" fillId="0" borderId="16" xfId="0" applyFont="1" applyBorder="1" applyAlignment="1">
      <alignment horizontal="center"/>
    </xf>
    <xf numFmtId="1" fontId="18" fillId="0" borderId="0" xfId="0" applyNumberFormat="1" applyFont="1"/>
    <xf numFmtId="49" fontId="18" fillId="0" borderId="0" xfId="0" applyNumberFormat="1" applyFont="1"/>
    <xf numFmtId="164" fontId="25" fillId="0" borderId="0" xfId="0" applyNumberFormat="1" applyFont="1" applyAlignment="1">
      <alignment horizontal="center"/>
    </xf>
    <xf numFmtId="0" fontId="22" fillId="0" borderId="23" xfId="0" applyFont="1" applyBorder="1" applyAlignment="1">
      <alignment horizontal="left"/>
    </xf>
    <xf numFmtId="0" fontId="22" fillId="0" borderId="0" xfId="0" applyFont="1" applyAlignment="1">
      <alignment horizontal="left"/>
    </xf>
    <xf numFmtId="0" fontId="22" fillId="0" borderId="24" xfId="0" applyFont="1" applyBorder="1" applyAlignment="1">
      <alignment horizontal="left"/>
    </xf>
    <xf numFmtId="0" fontId="22" fillId="0" borderId="23" xfId="0" applyFont="1" applyBorder="1" applyAlignment="1">
      <alignment horizontal="center"/>
    </xf>
    <xf numFmtId="0" fontId="22" fillId="0" borderId="0" xfId="0" applyFont="1" applyAlignment="1">
      <alignment horizontal="center"/>
    </xf>
    <xf numFmtId="0" fontId="22" fillId="0" borderId="24" xfId="0" applyFont="1" applyBorder="1" applyAlignment="1">
      <alignment horizontal="center"/>
    </xf>
    <xf numFmtId="165" fontId="20" fillId="0" borderId="0" xfId="0" applyNumberFormat="1" applyFont="1"/>
    <xf numFmtId="0" fontId="18" fillId="45" borderId="15" xfId="0" applyFont="1" applyFill="1" applyBorder="1"/>
    <xf numFmtId="0" fontId="19" fillId="35" borderId="21" xfId="0" applyFont="1" applyFill="1" applyBorder="1"/>
    <xf numFmtId="0" fontId="19" fillId="36" borderId="20" xfId="0" applyFont="1" applyFill="1" applyBorder="1"/>
    <xf numFmtId="0" fontId="18" fillId="33" borderId="0" xfId="0" applyFont="1" applyFill="1"/>
    <xf numFmtId="1" fontId="18" fillId="0" borderId="24" xfId="0" applyNumberFormat="1" applyFont="1" applyBorder="1"/>
    <xf numFmtId="164" fontId="18" fillId="0" borderId="23" xfId="42" applyNumberFormat="1" applyBorder="1"/>
    <xf numFmtId="164" fontId="18" fillId="0" borderId="0" xfId="42" applyNumberFormat="1"/>
    <xf numFmtId="165" fontId="20" fillId="34" borderId="21" xfId="0" applyNumberFormat="1" applyFont="1" applyFill="1" applyBorder="1"/>
    <xf numFmtId="0" fontId="31" fillId="33" borderId="10" xfId="0" applyFont="1" applyFill="1" applyBorder="1"/>
    <xf numFmtId="0" fontId="16" fillId="37" borderId="21" xfId="0" applyFont="1" applyFill="1" applyBorder="1"/>
    <xf numFmtId="0" fontId="31" fillId="33" borderId="11" xfId="0" applyFont="1" applyFill="1" applyBorder="1"/>
    <xf numFmtId="0" fontId="18" fillId="45" borderId="24" xfId="0" applyFont="1" applyFill="1" applyBorder="1"/>
    <xf numFmtId="0" fontId="31" fillId="45" borderId="11" xfId="0" applyFont="1" applyFill="1" applyBorder="1"/>
    <xf numFmtId="1" fontId="22" fillId="0" borderId="18" xfId="0" applyNumberFormat="1" applyFont="1" applyBorder="1"/>
    <xf numFmtId="0" fontId="31" fillId="33" borderId="16" xfId="0" applyFont="1" applyFill="1" applyBorder="1"/>
    <xf numFmtId="0" fontId="31" fillId="45" borderId="16" xfId="0" applyFont="1" applyFill="1" applyBorder="1"/>
    <xf numFmtId="0" fontId="22" fillId="47" borderId="11" xfId="0" applyFont="1" applyFill="1" applyBorder="1"/>
    <xf numFmtId="0" fontId="22" fillId="47" borderId="0" xfId="0" applyFont="1" applyFill="1"/>
    <xf numFmtId="1" fontId="22" fillId="47" borderId="24" xfId="0" applyNumberFormat="1" applyFont="1" applyFill="1" applyBorder="1"/>
    <xf numFmtId="0" fontId="32" fillId="0" borderId="0" xfId="0" applyFont="1"/>
    <xf numFmtId="164" fontId="32" fillId="0" borderId="0" xfId="0" applyNumberFormat="1" applyFont="1"/>
    <xf numFmtId="1" fontId="32" fillId="0" borderId="0" xfId="0" applyNumberFormat="1" applyFont="1"/>
    <xf numFmtId="14" fontId="32" fillId="0" borderId="0" xfId="0" applyNumberFormat="1" applyFont="1"/>
    <xf numFmtId="0" fontId="32" fillId="48" borderId="0" xfId="0" applyFont="1" applyFill="1"/>
    <xf numFmtId="0" fontId="32" fillId="49" borderId="0" xfId="0" applyFont="1" applyFill="1"/>
    <xf numFmtId="0" fontId="0" fillId="48" borderId="0" xfId="0" applyFill="1"/>
    <xf numFmtId="0" fontId="0" fillId="49" borderId="0" xfId="0" applyFill="1"/>
    <xf numFmtId="0" fontId="33" fillId="0" borderId="0" xfId="0" applyFont="1"/>
    <xf numFmtId="0" fontId="34" fillId="0" borderId="0" xfId="0" applyFont="1"/>
    <xf numFmtId="0" fontId="33" fillId="0" borderId="11" xfId="0" applyFont="1" applyBorder="1"/>
    <xf numFmtId="0" fontId="33" fillId="0" borderId="11" xfId="0" applyFont="1" applyBorder="1" applyAlignment="1">
      <alignment horizontal="center"/>
    </xf>
    <xf numFmtId="0" fontId="33" fillId="0" borderId="13" xfId="0" applyFont="1" applyBorder="1" applyAlignment="1">
      <alignment horizontal="centerContinuous"/>
    </xf>
    <xf numFmtId="0" fontId="33" fillId="0" borderId="14" xfId="0" applyFont="1" applyBorder="1" applyAlignment="1">
      <alignment horizontal="centerContinuous"/>
    </xf>
    <xf numFmtId="0" fontId="33" fillId="0" borderId="12" xfId="0" applyFont="1" applyBorder="1" applyAlignment="1">
      <alignment horizontal="centerContinuous"/>
    </xf>
    <xf numFmtId="0" fontId="33" fillId="0" borderId="20" xfId="0" applyFont="1" applyBorder="1" applyAlignment="1">
      <alignment horizontal="centerContinuous"/>
    </xf>
    <xf numFmtId="0" fontId="33" fillId="0" borderId="22" xfId="0" applyFont="1" applyBorder="1" applyAlignment="1">
      <alignment horizontal="centerContinuous"/>
    </xf>
    <xf numFmtId="0" fontId="33" fillId="0" borderId="21" xfId="0" applyFont="1" applyBorder="1" applyAlignment="1">
      <alignment horizontal="centerContinuous"/>
    </xf>
    <xf numFmtId="0" fontId="18" fillId="48" borderId="10" xfId="0" applyFont="1" applyFill="1" applyBorder="1"/>
    <xf numFmtId="0" fontId="18" fillId="49" borderId="15" xfId="0" applyFont="1" applyFill="1" applyBorder="1"/>
    <xf numFmtId="0" fontId="0" fillId="0" borderId="12" xfId="0" applyBorder="1" applyAlignment="1">
      <alignment horizontal="centerContinuous"/>
    </xf>
    <xf numFmtId="0" fontId="0" fillId="0" borderId="13" xfId="0" applyBorder="1" applyAlignment="1">
      <alignment horizontal="centerContinuous"/>
    </xf>
    <xf numFmtId="0" fontId="0" fillId="0" borderId="14" xfId="0" applyBorder="1" applyAlignment="1">
      <alignment horizontal="centerContinuous"/>
    </xf>
    <xf numFmtId="0" fontId="33" fillId="0" borderId="14" xfId="0" applyFont="1" applyBorder="1" applyAlignment="1">
      <alignment horizontal="center"/>
    </xf>
    <xf numFmtId="0" fontId="33" fillId="0" borderId="12" xfId="0" applyFont="1" applyBorder="1"/>
    <xf numFmtId="0" fontId="33" fillId="0" borderId="13" xfId="0" applyFont="1" applyBorder="1"/>
    <xf numFmtId="0" fontId="33" fillId="0" borderId="15" xfId="0" applyFont="1" applyBorder="1" applyAlignment="1">
      <alignment horizontal="center"/>
    </xf>
    <xf numFmtId="0" fontId="18" fillId="48" borderId="22" xfId="0" applyFont="1" applyFill="1" applyBorder="1"/>
    <xf numFmtId="0" fontId="33" fillId="0" borderId="22" xfId="0" applyFont="1" applyBorder="1"/>
    <xf numFmtId="0" fontId="33" fillId="36" borderId="22" xfId="0" applyFont="1" applyFill="1" applyBorder="1"/>
    <xf numFmtId="0" fontId="33" fillId="0" borderId="21" xfId="0" applyFont="1" applyBorder="1"/>
    <xf numFmtId="0" fontId="18" fillId="49" borderId="21" xfId="0" applyFont="1" applyFill="1" applyBorder="1"/>
    <xf numFmtId="0" fontId="34" fillId="36" borderId="20" xfId="0" applyFont="1" applyFill="1" applyBorder="1"/>
    <xf numFmtId="0" fontId="34" fillId="36" borderId="22" xfId="0" applyFont="1" applyFill="1" applyBorder="1"/>
    <xf numFmtId="0" fontId="34" fillId="36" borderId="21" xfId="0" applyFont="1" applyFill="1" applyBorder="1"/>
    <xf numFmtId="0" fontId="0" fillId="50" borderId="22" xfId="0" applyFill="1" applyBorder="1"/>
    <xf numFmtId="0" fontId="0" fillId="36" borderId="20" xfId="0" applyFill="1" applyBorder="1"/>
    <xf numFmtId="0" fontId="0" fillId="50" borderId="21" xfId="0" applyFill="1" applyBorder="1"/>
    <xf numFmtId="0" fontId="0" fillId="36" borderId="22" xfId="0" applyFill="1" applyBorder="1"/>
    <xf numFmtId="0" fontId="33" fillId="35" borderId="20" xfId="0" applyFont="1" applyFill="1" applyBorder="1"/>
    <xf numFmtId="0" fontId="33" fillId="35" borderId="21" xfId="0" applyFont="1" applyFill="1" applyBorder="1"/>
    <xf numFmtId="0" fontId="33" fillId="51" borderId="22" xfId="0" applyFont="1" applyFill="1" applyBorder="1"/>
    <xf numFmtId="0" fontId="33" fillId="52" borderId="22" xfId="0" applyFont="1" applyFill="1" applyBorder="1"/>
    <xf numFmtId="0" fontId="33" fillId="51" borderId="10" xfId="0" applyFont="1" applyFill="1" applyBorder="1"/>
    <xf numFmtId="0" fontId="33" fillId="52" borderId="10" xfId="0" applyFont="1" applyFill="1" applyBorder="1"/>
    <xf numFmtId="0" fontId="33" fillId="39" borderId="20" xfId="0" applyFont="1" applyFill="1" applyBorder="1"/>
    <xf numFmtId="0" fontId="33" fillId="39" borderId="22" xfId="0" applyFont="1" applyFill="1" applyBorder="1"/>
    <xf numFmtId="0" fontId="33" fillId="39" borderId="21" xfId="0" applyFont="1" applyFill="1" applyBorder="1"/>
    <xf numFmtId="0" fontId="35" fillId="0" borderId="0" xfId="0" applyFont="1"/>
    <xf numFmtId="0" fontId="36" fillId="0" borderId="0" xfId="0" applyFont="1"/>
    <xf numFmtId="0" fontId="34" fillId="0" borderId="22" xfId="0" applyFont="1" applyBorder="1"/>
    <xf numFmtId="0" fontId="36" fillId="0" borderId="10" xfId="0" applyFont="1" applyBorder="1"/>
    <xf numFmtId="0" fontId="20" fillId="0" borderId="23" xfId="0" applyFont="1" applyBorder="1"/>
    <xf numFmtId="0" fontId="18" fillId="48" borderId="0" xfId="0" applyFont="1" applyFill="1"/>
    <xf numFmtId="0" fontId="36" fillId="0" borderId="24" xfId="0" applyFont="1" applyBorder="1"/>
    <xf numFmtId="0" fontId="35" fillId="49" borderId="24" xfId="0" applyFont="1" applyFill="1" applyBorder="1"/>
    <xf numFmtId="0" fontId="34" fillId="0" borderId="23" xfId="0" applyFont="1" applyBorder="1"/>
    <xf numFmtId="0" fontId="34" fillId="0" borderId="24" xfId="0" applyFont="1" applyBorder="1"/>
    <xf numFmtId="0" fontId="36" fillId="0" borderId="23" xfId="0" applyFont="1" applyBorder="1"/>
    <xf numFmtId="0" fontId="35" fillId="0" borderId="24" xfId="0" applyFont="1" applyBorder="1"/>
    <xf numFmtId="0" fontId="35" fillId="0" borderId="23" xfId="0" applyFont="1" applyBorder="1"/>
    <xf numFmtId="0" fontId="35" fillId="0" borderId="11" xfId="0" applyFont="1" applyBorder="1"/>
    <xf numFmtId="49" fontId="37" fillId="0" borderId="0" xfId="0" applyNumberFormat="1" applyFont="1"/>
    <xf numFmtId="0" fontId="20" fillId="0" borderId="24" xfId="0" applyFont="1" applyBorder="1"/>
    <xf numFmtId="0" fontId="36" fillId="0" borderId="11" xfId="0" applyFont="1" applyBorder="1"/>
    <xf numFmtId="0" fontId="37" fillId="0" borderId="0" xfId="0" applyFont="1"/>
    <xf numFmtId="1" fontId="37" fillId="0" borderId="0" xfId="0" applyNumberFormat="1" applyFont="1"/>
    <xf numFmtId="0" fontId="32" fillId="0" borderId="23" xfId="0" applyFont="1" applyBorder="1"/>
    <xf numFmtId="0" fontId="32" fillId="0" borderId="24" xfId="0" applyFont="1" applyBorder="1"/>
    <xf numFmtId="0" fontId="32" fillId="0" borderId="11" xfId="0" applyFont="1" applyBorder="1"/>
    <xf numFmtId="1" fontId="32" fillId="0" borderId="23" xfId="0" applyNumberFormat="1" applyFont="1" applyBorder="1"/>
    <xf numFmtId="0" fontId="35" fillId="48" borderId="0" xfId="0" applyFont="1" applyFill="1"/>
    <xf numFmtId="0" fontId="38" fillId="49" borderId="24" xfId="0" applyFont="1" applyFill="1" applyBorder="1"/>
    <xf numFmtId="1" fontId="32" fillId="0" borderId="24" xfId="0" applyNumberFormat="1" applyFont="1" applyBorder="1"/>
    <xf numFmtId="0" fontId="39" fillId="0" borderId="0" xfId="0" applyFont="1"/>
    <xf numFmtId="0" fontId="37" fillId="48" borderId="0" xfId="0" applyFont="1" applyFill="1"/>
    <xf numFmtId="49" fontId="37" fillId="49" borderId="24" xfId="0" applyNumberFormat="1" applyFont="1" applyFill="1" applyBorder="1"/>
    <xf numFmtId="1" fontId="35" fillId="0" borderId="24" xfId="0" applyNumberFormat="1" applyFont="1" applyBorder="1"/>
    <xf numFmtId="0" fontId="32" fillId="49" borderId="24" xfId="0" applyFont="1" applyFill="1" applyBorder="1"/>
    <xf numFmtId="49" fontId="32" fillId="0" borderId="0" xfId="0" applyNumberFormat="1" applyFont="1"/>
    <xf numFmtId="49" fontId="18" fillId="49" borderId="24" xfId="0" applyNumberFormat="1" applyFont="1" applyFill="1" applyBorder="1"/>
    <xf numFmtId="0" fontId="38" fillId="0" borderId="0" xfId="0" applyFont="1"/>
    <xf numFmtId="0" fontId="38" fillId="0" borderId="23" xfId="0" applyFont="1" applyBorder="1"/>
    <xf numFmtId="1" fontId="38" fillId="0" borderId="23" xfId="0" applyNumberFormat="1" applyFont="1" applyBorder="1"/>
    <xf numFmtId="1" fontId="20" fillId="0" borderId="0" xfId="0" applyNumberFormat="1" applyFont="1"/>
    <xf numFmtId="0" fontId="40" fillId="0" borderId="0" xfId="0" applyFont="1"/>
    <xf numFmtId="164" fontId="32" fillId="0" borderId="23" xfId="0" applyNumberFormat="1" applyFont="1" applyBorder="1"/>
    <xf numFmtId="0" fontId="32" fillId="0" borderId="23" xfId="0" applyFont="1" applyBorder="1" applyAlignment="1">
      <alignment horizontal="left"/>
    </xf>
    <xf numFmtId="0" fontId="32" fillId="0" borderId="0" xfId="0" applyFont="1" applyAlignment="1">
      <alignment horizontal="left"/>
    </xf>
    <xf numFmtId="0" fontId="32" fillId="0" borderId="24" xfId="0" applyFont="1" applyBorder="1" applyAlignment="1">
      <alignment horizontal="left"/>
    </xf>
    <xf numFmtId="3" fontId="32" fillId="0" borderId="0" xfId="0" applyNumberFormat="1" applyFont="1"/>
    <xf numFmtId="0" fontId="40" fillId="0" borderId="11" xfId="0" applyFont="1" applyBorder="1"/>
    <xf numFmtId="0" fontId="32" fillId="0" borderId="18" xfId="0" applyFont="1" applyBorder="1"/>
    <xf numFmtId="164" fontId="32" fillId="0" borderId="18" xfId="0" applyNumberFormat="1" applyFont="1" applyBorder="1"/>
    <xf numFmtId="0" fontId="32" fillId="0" borderId="17" xfId="0" applyFont="1" applyBorder="1"/>
    <xf numFmtId="0" fontId="32" fillId="0" borderId="19" xfId="0" applyFont="1" applyBorder="1"/>
    <xf numFmtId="0" fontId="32" fillId="0" borderId="16" xfId="0" applyFont="1" applyBorder="1"/>
    <xf numFmtId="1" fontId="32" fillId="0" borderId="17" xfId="0" applyNumberFormat="1" applyFont="1" applyBorder="1"/>
    <xf numFmtId="14" fontId="32" fillId="0" borderId="18" xfId="0" applyNumberFormat="1" applyFont="1" applyBorder="1"/>
    <xf numFmtId="0" fontId="35" fillId="48" borderId="18" xfId="0" applyFont="1" applyFill="1" applyBorder="1"/>
    <xf numFmtId="0" fontId="35" fillId="49" borderId="19" xfId="0" applyFont="1" applyFill="1" applyBorder="1"/>
    <xf numFmtId="0" fontId="40" fillId="0" borderId="16" xfId="0" applyFont="1" applyBorder="1"/>
    <xf numFmtId="0" fontId="40" fillId="0" borderId="18" xfId="0" applyFont="1" applyBorder="1"/>
    <xf numFmtId="164" fontId="32" fillId="0" borderId="17" xfId="0" applyNumberFormat="1" applyFont="1" applyBorder="1"/>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16" fillId="0" borderId="12" xfId="0" applyFont="1" applyBorder="1" applyAlignment="1">
      <alignment horizontal="center"/>
    </xf>
    <xf numFmtId="0" fontId="16" fillId="0" borderId="17" xfId="0" applyFont="1" applyBorder="1" applyAlignment="1">
      <alignment horizontal="center"/>
    </xf>
    <xf numFmtId="0" fontId="16" fillId="0" borderId="18" xfId="0" applyFont="1" applyBorder="1" applyAlignment="1">
      <alignment horizontal="center"/>
    </xf>
    <xf numFmtId="0" fontId="16" fillId="0" borderId="19" xfId="0" applyFont="1" applyBorder="1" applyAlignment="1">
      <alignment horizontal="center"/>
    </xf>
    <xf numFmtId="0" fontId="22" fillId="0" borderId="23" xfId="0" applyFont="1" applyBorder="1" applyAlignment="1">
      <alignment horizontal="center"/>
    </xf>
    <xf numFmtId="0" fontId="22" fillId="0" borderId="0" xfId="0" applyFont="1" applyAlignment="1">
      <alignment horizontal="center"/>
    </xf>
    <xf numFmtId="0" fontId="22" fillId="0" borderId="24" xfId="0" applyFont="1" applyBorder="1" applyAlignment="1">
      <alignment horizontal="center"/>
    </xf>
    <xf numFmtId="0" fontId="22" fillId="0" borderId="23" xfId="0" applyFont="1" applyBorder="1" applyAlignment="1">
      <alignment horizontal="left"/>
    </xf>
    <xf numFmtId="0" fontId="22" fillId="0" borderId="0" xfId="0" applyFont="1" applyAlignment="1">
      <alignment horizontal="left"/>
    </xf>
    <xf numFmtId="0" fontId="22" fillId="0" borderId="24" xfId="0" applyFont="1" applyBorder="1" applyAlignment="1">
      <alignment horizontal="left"/>
    </xf>
    <xf numFmtId="0" fontId="22" fillId="0" borderId="0" xfId="0" applyFont="1" applyAlignment="1">
      <alignment horizontal="left" vertical="top" wrapText="1"/>
    </xf>
    <xf numFmtId="0" fontId="22" fillId="0" borderId="0" xfId="0" applyFont="1" applyAlignment="1">
      <alignment horizontal="left" vertical="top"/>
    </xf>
    <xf numFmtId="0" fontId="22" fillId="0" borderId="24" xfId="0" applyFont="1" applyBorder="1" applyAlignment="1">
      <alignment horizontal="left" vertical="top"/>
    </xf>
    <xf numFmtId="0" fontId="16" fillId="0" borderId="20" xfId="0" applyFont="1" applyBorder="1" applyAlignment="1">
      <alignment horizontal="center"/>
    </xf>
    <xf numFmtId="0" fontId="16" fillId="0" borderId="22" xfId="0" applyFont="1" applyBorder="1" applyAlignment="1">
      <alignment horizontal="center"/>
    </xf>
    <xf numFmtId="0" fontId="16" fillId="0" borderId="21" xfId="0" applyFont="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3" xfId="42" xr:uid="{E383999A-4ECC-4AFE-A557-E565A64F7F7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I1169"/>
  <sheetViews>
    <sheetView tabSelected="1" workbookViewId="0">
      <pane ySplit="1" topLeftCell="A2" activePane="bottomLeft" state="frozen"/>
      <selection pane="bottomLeft"/>
    </sheetView>
  </sheetViews>
  <sheetFormatPr defaultRowHeight="15" x14ac:dyDescent="0.25"/>
  <cols>
    <col min="1" max="1" width="5.42578125" customWidth="1"/>
    <col min="2" max="3" width="14.5703125" customWidth="1"/>
    <col min="4" max="4" width="27.85546875" customWidth="1"/>
    <col min="5" max="5" width="4.85546875" customWidth="1"/>
    <col min="6" max="6" width="6.140625" customWidth="1"/>
    <col min="7" max="7" width="4.140625" style="1" customWidth="1"/>
    <col min="8" max="8" width="3.42578125" customWidth="1"/>
    <col min="10" max="12" width="3.85546875" customWidth="1"/>
    <col min="13" max="15" width="8.140625" customWidth="1"/>
    <col min="19" max="19" width="9.85546875" customWidth="1"/>
    <col min="47" max="65" width="14.42578125" customWidth="1"/>
    <col min="66" max="66" width="20.85546875" style="33" customWidth="1"/>
    <col min="73" max="73" width="10.5703125" style="23" bestFit="1" customWidth="1"/>
    <col min="75" max="75" width="8.85546875" style="2"/>
    <col min="82" max="82" width="27.85546875" customWidth="1"/>
    <col min="84" max="84" width="15.85546875" customWidth="1"/>
    <col min="86" max="86" width="30.85546875" customWidth="1"/>
    <col min="88" max="88" width="27.85546875" customWidth="1"/>
    <col min="107" max="107" width="20.85546875" customWidth="1"/>
    <col min="131" max="131" width="20.85546875" style="22" customWidth="1"/>
  </cols>
  <sheetData>
    <row r="1" spans="1:165" x14ac:dyDescent="0.25">
      <c r="A1" s="3" t="s">
        <v>2168</v>
      </c>
      <c r="B1" s="3" t="s">
        <v>2166</v>
      </c>
      <c r="C1" s="3" t="s">
        <v>2169</v>
      </c>
      <c r="D1" s="3" t="s">
        <v>0</v>
      </c>
      <c r="E1" s="3" t="s">
        <v>1</v>
      </c>
      <c r="F1" s="4" t="s">
        <v>2</v>
      </c>
      <c r="G1" s="3" t="s">
        <v>3</v>
      </c>
      <c r="H1" s="3" t="s">
        <v>4</v>
      </c>
      <c r="I1" s="5" t="s">
        <v>2021</v>
      </c>
      <c r="J1" s="6" t="s">
        <v>2022</v>
      </c>
      <c r="K1" s="6" t="s">
        <v>2023</v>
      </c>
      <c r="L1" s="6" t="s">
        <v>2024</v>
      </c>
      <c r="M1" s="6" t="s">
        <v>2025</v>
      </c>
      <c r="N1" s="6" t="s">
        <v>2026</v>
      </c>
      <c r="O1" s="6" t="s">
        <v>2027</v>
      </c>
      <c r="P1" s="6" t="s">
        <v>2028</v>
      </c>
      <c r="Q1" s="6" t="s">
        <v>2029</v>
      </c>
      <c r="R1" s="6" t="s">
        <v>2030</v>
      </c>
      <c r="S1" s="7" t="s">
        <v>2031</v>
      </c>
      <c r="T1" s="3" t="s">
        <v>2032</v>
      </c>
      <c r="U1" s="3" t="s">
        <v>11</v>
      </c>
      <c r="V1" s="3" t="s">
        <v>5</v>
      </c>
      <c r="W1" s="3" t="s">
        <v>6</v>
      </c>
      <c r="X1" s="3" t="s">
        <v>7</v>
      </c>
      <c r="Y1" s="3" t="s">
        <v>8</v>
      </c>
      <c r="Z1" s="3" t="s">
        <v>2033</v>
      </c>
      <c r="AA1" s="3" t="s">
        <v>9</v>
      </c>
      <c r="AB1" s="3" t="s">
        <v>2034</v>
      </c>
      <c r="AC1" s="3" t="s">
        <v>2035</v>
      </c>
      <c r="AD1" s="3" t="s">
        <v>2036</v>
      </c>
      <c r="AE1" s="3" t="s">
        <v>10</v>
      </c>
      <c r="AF1" s="6" t="s">
        <v>2037</v>
      </c>
      <c r="AG1" s="6" t="s">
        <v>2038</v>
      </c>
      <c r="AH1" s="6" t="s">
        <v>2039</v>
      </c>
      <c r="AI1" s="6" t="s">
        <v>2040</v>
      </c>
      <c r="AJ1" s="6" t="s">
        <v>2041</v>
      </c>
      <c r="AK1" s="3" t="s">
        <v>2042</v>
      </c>
      <c r="AL1" s="3" t="s">
        <v>2043</v>
      </c>
      <c r="AM1" s="3" t="s">
        <v>12</v>
      </c>
      <c r="AN1" s="3" t="s">
        <v>13</v>
      </c>
      <c r="AO1" s="3" t="s">
        <v>14</v>
      </c>
      <c r="AP1" s="3" t="s">
        <v>15</v>
      </c>
      <c r="AQ1" s="3" t="s">
        <v>16</v>
      </c>
      <c r="AR1" s="3" t="s">
        <v>17</v>
      </c>
      <c r="AS1" s="6" t="s">
        <v>2044</v>
      </c>
      <c r="AT1" s="5" t="s">
        <v>2045</v>
      </c>
      <c r="AU1" s="8" t="s">
        <v>2046</v>
      </c>
      <c r="AV1" s="8" t="s">
        <v>2047</v>
      </c>
      <c r="AW1" s="8" t="s">
        <v>2048</v>
      </c>
      <c r="AX1" s="8" t="s">
        <v>2049</v>
      </c>
      <c r="AY1" s="8" t="s">
        <v>2050</v>
      </c>
      <c r="AZ1" s="8" t="s">
        <v>2051</v>
      </c>
      <c r="BA1" s="8" t="s">
        <v>2052</v>
      </c>
      <c r="BB1" s="8" t="s">
        <v>2053</v>
      </c>
      <c r="BC1" s="8" t="s">
        <v>2054</v>
      </c>
      <c r="BD1" s="8" t="s">
        <v>2055</v>
      </c>
      <c r="BE1" s="8" t="s">
        <v>2056</v>
      </c>
      <c r="BF1" s="8" t="s">
        <v>2057</v>
      </c>
      <c r="BG1" s="8" t="s">
        <v>2058</v>
      </c>
      <c r="BH1" s="8" t="s">
        <v>2059</v>
      </c>
      <c r="BI1" s="8" t="s">
        <v>2060</v>
      </c>
      <c r="BJ1" s="8" t="s">
        <v>2061</v>
      </c>
      <c r="BK1" s="8" t="s">
        <v>2062</v>
      </c>
      <c r="BL1" s="8" t="s">
        <v>2063</v>
      </c>
      <c r="BM1" s="9" t="s">
        <v>2064</v>
      </c>
      <c r="BN1" s="32" t="s">
        <v>2065</v>
      </c>
      <c r="BO1" s="3" t="s">
        <v>18</v>
      </c>
      <c r="BP1" s="3" t="s">
        <v>19</v>
      </c>
      <c r="BQ1" s="3" t="s">
        <v>20</v>
      </c>
      <c r="BR1" s="3" t="s">
        <v>21</v>
      </c>
      <c r="BS1" s="3" t="s">
        <v>2066</v>
      </c>
      <c r="BT1" s="3" t="s">
        <v>2067</v>
      </c>
      <c r="BU1" s="3" t="s">
        <v>2167</v>
      </c>
      <c r="BV1" s="3" t="s">
        <v>22</v>
      </c>
      <c r="BW1"/>
      <c r="BX1" s="11" t="s">
        <v>23</v>
      </c>
      <c r="BY1" s="3" t="s">
        <v>24</v>
      </c>
      <c r="BZ1" s="10" t="s">
        <v>25</v>
      </c>
      <c r="CA1" s="3" t="s">
        <v>26</v>
      </c>
      <c r="CB1" s="3" t="s">
        <v>27</v>
      </c>
      <c r="CC1" s="3" t="s">
        <v>28</v>
      </c>
      <c r="CD1" s="3" t="s">
        <v>29</v>
      </c>
      <c r="CE1" s="3" t="s">
        <v>30</v>
      </c>
      <c r="CF1" s="10" t="s">
        <v>31</v>
      </c>
      <c r="CG1" s="3" t="s">
        <v>32</v>
      </c>
      <c r="CH1" s="3" t="s">
        <v>33</v>
      </c>
      <c r="CI1" s="3" t="s">
        <v>34</v>
      </c>
      <c r="CJ1" s="3" t="s">
        <v>35</v>
      </c>
      <c r="CK1" s="5" t="s">
        <v>36</v>
      </c>
      <c r="CL1" s="5" t="s">
        <v>37</v>
      </c>
      <c r="CM1" s="5" t="s">
        <v>38</v>
      </c>
      <c r="CN1" s="5" t="s">
        <v>39</v>
      </c>
      <c r="CO1" s="5" t="s">
        <v>40</v>
      </c>
      <c r="CP1" s="5" t="s">
        <v>2068</v>
      </c>
      <c r="CQ1" s="5" t="s">
        <v>2069</v>
      </c>
      <c r="CR1" s="5" t="s">
        <v>2070</v>
      </c>
      <c r="CS1" s="5" t="s">
        <v>41</v>
      </c>
      <c r="CT1" s="5" t="s">
        <v>42</v>
      </c>
      <c r="CU1" s="5" t="s">
        <v>43</v>
      </c>
      <c r="CV1" s="5" t="s">
        <v>44</v>
      </c>
      <c r="CW1" s="5" t="s">
        <v>45</v>
      </c>
      <c r="CX1" s="5" t="s">
        <v>2071</v>
      </c>
      <c r="CY1" s="5" t="s">
        <v>46</v>
      </c>
      <c r="CZ1" s="12" t="s">
        <v>47</v>
      </c>
      <c r="DA1" s="12" t="s">
        <v>2072</v>
      </c>
      <c r="DB1" s="12" t="s">
        <v>2073</v>
      </c>
      <c r="DC1" s="5" t="s">
        <v>48</v>
      </c>
      <c r="DD1" s="5" t="s">
        <v>49</v>
      </c>
      <c r="DE1" s="5" t="s">
        <v>50</v>
      </c>
      <c r="DF1" s="5" t="s">
        <v>51</v>
      </c>
      <c r="DG1" s="5" t="s">
        <v>2074</v>
      </c>
      <c r="DH1" s="3" t="s">
        <v>52</v>
      </c>
      <c r="DI1" s="3" t="s">
        <v>53</v>
      </c>
      <c r="DJ1" s="13" t="s">
        <v>54</v>
      </c>
      <c r="DK1" s="13" t="s">
        <v>55</v>
      </c>
      <c r="DL1" s="14" t="s">
        <v>2075</v>
      </c>
      <c r="DM1" s="13" t="s">
        <v>2076</v>
      </c>
      <c r="DN1" s="13" t="s">
        <v>2077</v>
      </c>
      <c r="DO1" s="13" t="s">
        <v>2078</v>
      </c>
      <c r="DP1" s="13" t="s">
        <v>2079</v>
      </c>
      <c r="DQ1" s="13" t="s">
        <v>2080</v>
      </c>
      <c r="DR1" s="13" t="s">
        <v>2081</v>
      </c>
      <c r="DS1" s="14" t="s">
        <v>2082</v>
      </c>
      <c r="DT1" s="14" t="s">
        <v>2083</v>
      </c>
      <c r="DU1" s="14" t="s">
        <v>2084</v>
      </c>
      <c r="DV1" s="14" t="s">
        <v>2085</v>
      </c>
      <c r="DW1" s="13" t="s">
        <v>2086</v>
      </c>
      <c r="DX1" s="13" t="s">
        <v>2087</v>
      </c>
      <c r="DY1" s="14" t="s">
        <v>2088</v>
      </c>
      <c r="DZ1" s="13" t="s">
        <v>2089</v>
      </c>
      <c r="EA1" s="13"/>
      <c r="EB1" s="14" t="s">
        <v>2090</v>
      </c>
      <c r="EC1" s="14" t="s">
        <v>2091</v>
      </c>
      <c r="ED1" s="14" t="s">
        <v>2120</v>
      </c>
      <c r="EE1" s="15" t="s">
        <v>2092</v>
      </c>
      <c r="EF1" s="15" t="s">
        <v>2093</v>
      </c>
      <c r="EG1" s="15" t="s">
        <v>2094</v>
      </c>
      <c r="EH1" s="15" t="s">
        <v>2095</v>
      </c>
      <c r="EI1" s="16" t="s">
        <v>2096</v>
      </c>
      <c r="EJ1" s="15" t="s">
        <v>2097</v>
      </c>
      <c r="EK1" s="15" t="s">
        <v>2098</v>
      </c>
      <c r="EL1" s="15" t="s">
        <v>2099</v>
      </c>
      <c r="EM1" s="16" t="s">
        <v>2100</v>
      </c>
      <c r="EN1" s="15" t="s">
        <v>2101</v>
      </c>
      <c r="EO1" s="15" t="s">
        <v>2102</v>
      </c>
      <c r="EP1" s="15" t="s">
        <v>2103</v>
      </c>
      <c r="EQ1" s="16" t="s">
        <v>2104</v>
      </c>
      <c r="ER1" s="15" t="s">
        <v>2105</v>
      </c>
      <c r="ES1" s="15" t="s">
        <v>2106</v>
      </c>
      <c r="ET1" s="15" t="s">
        <v>2107</v>
      </c>
      <c r="EU1" s="17" t="s">
        <v>2108</v>
      </c>
      <c r="EV1" s="17" t="s">
        <v>2109</v>
      </c>
      <c r="EW1" s="18" t="s">
        <v>2110</v>
      </c>
      <c r="EX1" s="18" t="s">
        <v>2111</v>
      </c>
      <c r="EY1" s="19" t="s">
        <v>2112</v>
      </c>
      <c r="EZ1" s="18" t="s">
        <v>2113</v>
      </c>
      <c r="FA1" s="19" t="s">
        <v>2114</v>
      </c>
      <c r="FB1" s="19" t="s">
        <v>2115</v>
      </c>
      <c r="FC1" s="19" t="s">
        <v>2116</v>
      </c>
      <c r="FD1" s="19" t="s">
        <v>2117</v>
      </c>
      <c r="FE1" s="19" t="s">
        <v>2118</v>
      </c>
      <c r="FF1" s="19" t="s">
        <v>2119</v>
      </c>
      <c r="FG1" s="13"/>
      <c r="FH1" s="13"/>
      <c r="FI1" s="13"/>
    </row>
    <row r="2" spans="1:165" x14ac:dyDescent="0.25">
      <c r="A2" s="24">
        <v>2020</v>
      </c>
      <c r="B2" s="24" t="s">
        <v>521</v>
      </c>
      <c r="C2" s="25" t="s">
        <v>522</v>
      </c>
      <c r="D2" s="24" t="s">
        <v>534</v>
      </c>
      <c r="E2" s="24" t="s">
        <v>524</v>
      </c>
      <c r="F2" s="24">
        <v>55</v>
      </c>
      <c r="G2" s="26">
        <v>3.5</v>
      </c>
      <c r="H2" s="24">
        <v>6</v>
      </c>
      <c r="I2" s="24" t="s">
        <v>537</v>
      </c>
      <c r="J2" s="24">
        <v>21</v>
      </c>
      <c r="K2" s="24">
        <v>22</v>
      </c>
      <c r="L2" s="24">
        <v>21</v>
      </c>
      <c r="M2" s="24">
        <v>28.7</v>
      </c>
      <c r="N2" s="24">
        <v>30.2</v>
      </c>
      <c r="O2" s="24">
        <v>29.356100000000001</v>
      </c>
      <c r="P2" s="24">
        <v>21</v>
      </c>
      <c r="Q2" s="24">
        <v>21.713100000000001</v>
      </c>
      <c r="R2" s="24">
        <v>21</v>
      </c>
      <c r="S2" s="24"/>
      <c r="T2" s="24" t="s">
        <v>60</v>
      </c>
      <c r="U2" s="24" t="s">
        <v>71</v>
      </c>
      <c r="V2" s="24" t="s">
        <v>157</v>
      </c>
      <c r="W2" s="24" t="s">
        <v>158</v>
      </c>
      <c r="X2" s="24"/>
      <c r="Y2" s="24">
        <v>9</v>
      </c>
      <c r="Z2" s="24" t="s">
        <v>63</v>
      </c>
      <c r="AA2" s="24" t="s">
        <v>64</v>
      </c>
      <c r="AB2" s="24" t="s">
        <v>86</v>
      </c>
      <c r="AC2" s="24" t="s">
        <v>87</v>
      </c>
      <c r="AD2" s="24">
        <v>10</v>
      </c>
      <c r="AE2" s="24"/>
      <c r="AF2" s="24"/>
      <c r="AG2" s="24" t="s">
        <v>155</v>
      </c>
      <c r="AH2" s="24" t="s">
        <v>156</v>
      </c>
      <c r="AI2" s="24" t="s">
        <v>68</v>
      </c>
      <c r="AJ2" s="24" t="s">
        <v>69</v>
      </c>
      <c r="AK2" s="24" t="s">
        <v>64</v>
      </c>
      <c r="AL2" s="24" t="s">
        <v>70</v>
      </c>
      <c r="AM2" s="24"/>
      <c r="AN2" s="24"/>
      <c r="AO2" s="24"/>
      <c r="AP2" s="24"/>
      <c r="AQ2" s="24"/>
      <c r="AR2" s="24"/>
      <c r="AS2" s="24">
        <v>2300</v>
      </c>
      <c r="AT2" s="24">
        <v>2300</v>
      </c>
      <c r="AU2" s="24"/>
      <c r="AV2" s="24"/>
      <c r="AW2" s="24"/>
      <c r="AX2" s="24"/>
      <c r="AY2" s="24"/>
      <c r="AZ2" s="24"/>
      <c r="BA2" s="24"/>
      <c r="BB2" s="24"/>
      <c r="BC2" s="24"/>
      <c r="BD2" s="24"/>
      <c r="BE2" s="24"/>
      <c r="BF2" s="24"/>
      <c r="BG2" s="24"/>
      <c r="BH2" s="24"/>
      <c r="BI2" s="24"/>
      <c r="BJ2" s="24"/>
      <c r="BK2" s="24"/>
      <c r="BL2" s="24"/>
      <c r="BM2" s="24"/>
      <c r="BN2" s="34" t="s">
        <v>2146</v>
      </c>
      <c r="BO2" s="24">
        <v>2</v>
      </c>
      <c r="BP2" s="24">
        <v>2</v>
      </c>
      <c r="BQ2" s="24">
        <v>1</v>
      </c>
      <c r="BR2" s="24" t="s">
        <v>154</v>
      </c>
      <c r="BS2" s="24" t="s">
        <v>2123</v>
      </c>
      <c r="BT2" s="24" t="s">
        <v>73</v>
      </c>
      <c r="BU2" s="27">
        <v>43759</v>
      </c>
      <c r="BV2" s="24">
        <v>26663</v>
      </c>
      <c r="BW2" s="28"/>
      <c r="BX2" s="24" t="s">
        <v>64</v>
      </c>
      <c r="BY2" s="24" t="s">
        <v>64</v>
      </c>
      <c r="BZ2" s="24"/>
      <c r="CA2" s="24"/>
      <c r="CB2" s="24" t="s">
        <v>64</v>
      </c>
      <c r="CC2" s="24" t="s">
        <v>64</v>
      </c>
      <c r="CD2" s="24"/>
      <c r="CE2" s="24" t="s">
        <v>64</v>
      </c>
      <c r="CF2" s="24"/>
      <c r="CG2" s="24" t="s">
        <v>63</v>
      </c>
      <c r="CH2" s="24" t="s">
        <v>535</v>
      </c>
      <c r="CI2" s="24" t="s">
        <v>64</v>
      </c>
      <c r="CJ2" s="24"/>
      <c r="CK2" s="24" t="s">
        <v>112</v>
      </c>
      <c r="CL2" s="24"/>
      <c r="CM2" s="24">
        <v>1</v>
      </c>
      <c r="CN2" s="24" t="s">
        <v>113</v>
      </c>
      <c r="CO2" s="24"/>
      <c r="CP2" s="24">
        <v>259</v>
      </c>
      <c r="CQ2" s="24">
        <v>4.25</v>
      </c>
      <c r="CR2" s="24">
        <v>51</v>
      </c>
      <c r="CS2" s="24" t="s">
        <v>114</v>
      </c>
      <c r="CT2" s="24"/>
      <c r="CU2" s="24"/>
      <c r="CV2" s="24" t="s">
        <v>115</v>
      </c>
      <c r="CW2" s="24"/>
      <c r="CX2" s="24" t="s">
        <v>116</v>
      </c>
      <c r="CY2" s="24" t="s">
        <v>64</v>
      </c>
      <c r="CZ2" s="24"/>
      <c r="DA2" s="24"/>
      <c r="DB2" s="24"/>
      <c r="DC2" s="24"/>
      <c r="DD2" s="24">
        <v>3</v>
      </c>
      <c r="DE2" s="24" t="s">
        <v>476</v>
      </c>
      <c r="DF2" s="24" t="s">
        <v>536</v>
      </c>
      <c r="DG2" s="24" t="s">
        <v>2145</v>
      </c>
      <c r="DH2" s="24"/>
      <c r="DI2" s="24"/>
      <c r="DJ2" s="24" t="s">
        <v>76</v>
      </c>
      <c r="DK2" s="24" t="s">
        <v>2124</v>
      </c>
      <c r="DL2" s="24" t="s">
        <v>64</v>
      </c>
      <c r="DM2" s="24" t="s">
        <v>64</v>
      </c>
      <c r="DN2" s="24" t="s">
        <v>64</v>
      </c>
      <c r="DO2" s="24" t="s">
        <v>238</v>
      </c>
      <c r="DP2" s="24" t="s">
        <v>63</v>
      </c>
      <c r="DQ2" s="24" t="s">
        <v>78</v>
      </c>
      <c r="DR2" s="24"/>
      <c r="DS2" s="24"/>
      <c r="DT2" s="24"/>
      <c r="DU2" s="24"/>
      <c r="DV2" s="24"/>
      <c r="DW2" s="24"/>
      <c r="DX2" s="24"/>
      <c r="DY2" s="24">
        <v>29.5</v>
      </c>
      <c r="DZ2" s="24"/>
      <c r="EA2" s="29"/>
      <c r="EB2" s="24">
        <v>4</v>
      </c>
      <c r="EC2" s="24">
        <v>4</v>
      </c>
      <c r="ED2" s="24"/>
      <c r="EE2" s="24" t="s">
        <v>1510</v>
      </c>
      <c r="EF2" s="24">
        <v>3</v>
      </c>
      <c r="EG2" s="24"/>
      <c r="EH2" s="24" t="s">
        <v>80</v>
      </c>
      <c r="EI2" s="24"/>
      <c r="EJ2" s="24"/>
      <c r="EK2" s="24"/>
      <c r="EL2" s="24" t="s">
        <v>80</v>
      </c>
      <c r="EM2" s="24"/>
      <c r="EN2" s="24"/>
      <c r="EO2" s="24"/>
      <c r="EP2" s="24" t="s">
        <v>80</v>
      </c>
      <c r="EQ2" s="24"/>
      <c r="ER2" s="24"/>
      <c r="ES2" s="24"/>
      <c r="ET2" s="24" t="s">
        <v>80</v>
      </c>
      <c r="EU2" s="24"/>
      <c r="EV2" s="24">
        <v>4000</v>
      </c>
      <c r="EW2" s="24">
        <v>420</v>
      </c>
      <c r="EX2" s="24">
        <v>406</v>
      </c>
      <c r="EY2" s="24">
        <v>420</v>
      </c>
      <c r="EZ2" s="24"/>
      <c r="FA2" s="24"/>
      <c r="FB2" s="24"/>
      <c r="FC2" s="24"/>
      <c r="FD2" s="24"/>
      <c r="FE2" s="24"/>
      <c r="FF2" s="24"/>
      <c r="FG2" s="24"/>
      <c r="FH2" s="24"/>
      <c r="FI2" s="24"/>
    </row>
    <row r="3" spans="1:165" x14ac:dyDescent="0.25">
      <c r="A3">
        <v>2020</v>
      </c>
      <c r="B3" t="s">
        <v>221</v>
      </c>
      <c r="C3" s="20" t="s">
        <v>222</v>
      </c>
      <c r="D3" t="s">
        <v>223</v>
      </c>
      <c r="E3" t="s">
        <v>224</v>
      </c>
      <c r="F3">
        <v>401</v>
      </c>
      <c r="G3" s="1">
        <v>1.8</v>
      </c>
      <c r="H3">
        <v>4</v>
      </c>
      <c r="I3" t="s">
        <v>231</v>
      </c>
      <c r="J3">
        <v>24</v>
      </c>
      <c r="K3">
        <v>34</v>
      </c>
      <c r="L3">
        <v>28</v>
      </c>
      <c r="M3">
        <v>28.7</v>
      </c>
      <c r="N3">
        <v>45.7</v>
      </c>
      <c r="O3">
        <v>34.470199999999998</v>
      </c>
      <c r="P3">
        <v>24.249199999999998</v>
      </c>
      <c r="Q3">
        <v>34.327500000000001</v>
      </c>
      <c r="R3">
        <v>27.9406</v>
      </c>
      <c r="T3" t="s">
        <v>60</v>
      </c>
      <c r="U3" t="s">
        <v>71</v>
      </c>
      <c r="V3" t="s">
        <v>225</v>
      </c>
      <c r="W3" t="s">
        <v>226</v>
      </c>
      <c r="Y3">
        <v>6</v>
      </c>
      <c r="Z3" t="s">
        <v>63</v>
      </c>
      <c r="AA3" t="s">
        <v>64</v>
      </c>
      <c r="AB3" t="s">
        <v>65</v>
      </c>
      <c r="AC3" t="s">
        <v>66</v>
      </c>
      <c r="AD3">
        <v>10</v>
      </c>
      <c r="AG3" t="s">
        <v>59</v>
      </c>
      <c r="AH3" t="s">
        <v>67</v>
      </c>
      <c r="AI3" t="s">
        <v>68</v>
      </c>
      <c r="AJ3" t="s">
        <v>69</v>
      </c>
      <c r="AK3" t="s">
        <v>64</v>
      </c>
      <c r="AL3" t="s">
        <v>70</v>
      </c>
      <c r="AS3">
        <v>1750</v>
      </c>
      <c r="AT3">
        <v>1750</v>
      </c>
      <c r="BN3" s="33" t="s">
        <v>2125</v>
      </c>
      <c r="BO3">
        <v>2</v>
      </c>
      <c r="BP3">
        <v>2</v>
      </c>
      <c r="BQ3">
        <v>1</v>
      </c>
      <c r="BR3" t="s">
        <v>154</v>
      </c>
      <c r="BS3" t="s">
        <v>2123</v>
      </c>
      <c r="BT3" t="s">
        <v>227</v>
      </c>
      <c r="BU3" s="23">
        <v>43637</v>
      </c>
      <c r="BV3">
        <v>25793</v>
      </c>
      <c r="BX3" t="s">
        <v>64</v>
      </c>
      <c r="BY3" t="s">
        <v>64</v>
      </c>
      <c r="CB3" t="s">
        <v>64</v>
      </c>
      <c r="CC3" t="s">
        <v>64</v>
      </c>
      <c r="CD3" t="s">
        <v>228</v>
      </c>
      <c r="CE3" t="s">
        <v>64</v>
      </c>
      <c r="CG3" t="s">
        <v>63</v>
      </c>
      <c r="CH3" t="s">
        <v>229</v>
      </c>
      <c r="CI3" t="s">
        <v>64</v>
      </c>
      <c r="DJ3" t="s">
        <v>76</v>
      </c>
      <c r="DK3" t="s">
        <v>2124</v>
      </c>
      <c r="DN3" t="s">
        <v>64</v>
      </c>
      <c r="DO3" t="s">
        <v>230</v>
      </c>
      <c r="DP3" t="s">
        <v>64</v>
      </c>
      <c r="DQ3" t="s">
        <v>139</v>
      </c>
      <c r="DY3">
        <v>34.700000000000003</v>
      </c>
      <c r="EB3">
        <v>6</v>
      </c>
      <c r="EC3">
        <v>6</v>
      </c>
      <c r="EE3" t="s">
        <v>1306</v>
      </c>
      <c r="EF3">
        <v>1</v>
      </c>
      <c r="EH3" t="s">
        <v>80</v>
      </c>
      <c r="EL3" t="s">
        <v>80</v>
      </c>
      <c r="EP3" t="s">
        <v>80</v>
      </c>
      <c r="ET3" t="s">
        <v>80</v>
      </c>
      <c r="EV3">
        <v>1250</v>
      </c>
      <c r="EW3">
        <v>365</v>
      </c>
      <c r="EX3">
        <v>259</v>
      </c>
      <c r="EY3">
        <v>317</v>
      </c>
    </row>
    <row r="4" spans="1:165" x14ac:dyDescent="0.25">
      <c r="A4">
        <v>2020</v>
      </c>
      <c r="B4" t="s">
        <v>1240</v>
      </c>
      <c r="C4" s="20" t="s">
        <v>1241</v>
      </c>
      <c r="D4" t="s">
        <v>2020</v>
      </c>
      <c r="E4" t="s">
        <v>1243</v>
      </c>
      <c r="F4">
        <v>5</v>
      </c>
      <c r="G4" s="1">
        <v>4</v>
      </c>
      <c r="H4">
        <v>8</v>
      </c>
      <c r="I4" t="s">
        <v>492</v>
      </c>
      <c r="J4">
        <v>14</v>
      </c>
      <c r="K4">
        <v>21</v>
      </c>
      <c r="L4">
        <v>17</v>
      </c>
      <c r="M4">
        <v>17.358799999999999</v>
      </c>
      <c r="N4">
        <v>29.258400000000002</v>
      </c>
      <c r="O4">
        <v>21.247499999999999</v>
      </c>
      <c r="P4">
        <v>14.100099999999999</v>
      </c>
      <c r="Q4">
        <v>21.081600000000002</v>
      </c>
      <c r="R4">
        <v>16.569299999999998</v>
      </c>
      <c r="T4" t="s">
        <v>60</v>
      </c>
      <c r="U4" t="s">
        <v>71</v>
      </c>
      <c r="V4" t="s">
        <v>82</v>
      </c>
      <c r="W4" t="s">
        <v>83</v>
      </c>
      <c r="Y4">
        <v>7</v>
      </c>
      <c r="Z4" t="s">
        <v>64</v>
      </c>
      <c r="AA4" t="s">
        <v>64</v>
      </c>
      <c r="AB4" t="s">
        <v>65</v>
      </c>
      <c r="AC4" t="s">
        <v>66</v>
      </c>
      <c r="AD4">
        <v>10</v>
      </c>
      <c r="AG4" t="s">
        <v>59</v>
      </c>
      <c r="AH4" t="s">
        <v>67</v>
      </c>
      <c r="AI4" t="s">
        <v>68</v>
      </c>
      <c r="AJ4" t="s">
        <v>69</v>
      </c>
      <c r="AK4" t="s">
        <v>64</v>
      </c>
      <c r="AL4" t="s">
        <v>70</v>
      </c>
      <c r="AS4">
        <v>2850</v>
      </c>
      <c r="AT4">
        <v>2850</v>
      </c>
      <c r="BO4">
        <v>2</v>
      </c>
      <c r="BP4">
        <v>2</v>
      </c>
      <c r="BQ4">
        <v>1</v>
      </c>
      <c r="BR4" t="s">
        <v>154</v>
      </c>
      <c r="BS4" t="s">
        <v>2123</v>
      </c>
      <c r="BT4" t="s">
        <v>285</v>
      </c>
      <c r="BU4" s="23">
        <v>43734</v>
      </c>
      <c r="BV4">
        <v>27745</v>
      </c>
      <c r="BX4" t="s">
        <v>64</v>
      </c>
      <c r="BY4" t="s">
        <v>64</v>
      </c>
      <c r="CB4" t="s">
        <v>64</v>
      </c>
      <c r="CC4" t="s">
        <v>64</v>
      </c>
      <c r="CD4" t="s">
        <v>1247</v>
      </c>
      <c r="CE4" t="s">
        <v>64</v>
      </c>
      <c r="CG4" t="s">
        <v>63</v>
      </c>
      <c r="CH4" t="s">
        <v>1245</v>
      </c>
      <c r="CI4" t="s">
        <v>64</v>
      </c>
      <c r="DJ4" t="s">
        <v>146</v>
      </c>
      <c r="DK4" t="s">
        <v>147</v>
      </c>
      <c r="DL4" t="s">
        <v>64</v>
      </c>
      <c r="DN4" t="s">
        <v>64</v>
      </c>
      <c r="DO4" t="s">
        <v>263</v>
      </c>
      <c r="DP4" t="s">
        <v>63</v>
      </c>
      <c r="DQ4" t="s">
        <v>78</v>
      </c>
      <c r="DR4" t="s">
        <v>2020</v>
      </c>
      <c r="DY4">
        <v>27</v>
      </c>
      <c r="EB4">
        <v>3</v>
      </c>
      <c r="EC4">
        <v>3</v>
      </c>
      <c r="EE4" t="s">
        <v>2018</v>
      </c>
      <c r="EF4">
        <v>3</v>
      </c>
      <c r="EH4" t="s">
        <v>80</v>
      </c>
      <c r="EL4" t="s">
        <v>80</v>
      </c>
      <c r="EP4" t="s">
        <v>80</v>
      </c>
      <c r="ET4" t="s">
        <v>80</v>
      </c>
      <c r="EV4">
        <v>6750</v>
      </c>
      <c r="EW4">
        <v>636</v>
      </c>
      <c r="EX4">
        <v>425</v>
      </c>
      <c r="EY4">
        <v>541</v>
      </c>
    </row>
    <row r="5" spans="1:165" x14ac:dyDescent="0.25">
      <c r="A5">
        <v>2020</v>
      </c>
      <c r="B5" t="s">
        <v>1240</v>
      </c>
      <c r="C5" s="20" t="s">
        <v>1241</v>
      </c>
      <c r="D5" t="s">
        <v>1250</v>
      </c>
      <c r="E5" t="s">
        <v>1243</v>
      </c>
      <c r="F5">
        <v>4</v>
      </c>
      <c r="G5" s="1">
        <v>4</v>
      </c>
      <c r="H5">
        <v>8</v>
      </c>
      <c r="I5" t="s">
        <v>79</v>
      </c>
      <c r="J5">
        <v>18</v>
      </c>
      <c r="K5">
        <v>24</v>
      </c>
      <c r="L5">
        <v>20</v>
      </c>
      <c r="M5">
        <v>22.5379</v>
      </c>
      <c r="N5">
        <v>34.294499999999999</v>
      </c>
      <c r="O5">
        <v>26.648900000000001</v>
      </c>
      <c r="P5">
        <v>17.997199999999999</v>
      </c>
      <c r="Q5">
        <v>24.427399999999999</v>
      </c>
      <c r="R5">
        <v>20.415500000000002</v>
      </c>
      <c r="T5" t="s">
        <v>60</v>
      </c>
      <c r="U5" t="s">
        <v>71</v>
      </c>
      <c r="V5" t="s">
        <v>61</v>
      </c>
      <c r="W5" t="s">
        <v>62</v>
      </c>
      <c r="Y5">
        <v>8</v>
      </c>
      <c r="Z5" t="s">
        <v>63</v>
      </c>
      <c r="AA5" t="s">
        <v>64</v>
      </c>
      <c r="AB5" t="s">
        <v>65</v>
      </c>
      <c r="AC5" t="s">
        <v>66</v>
      </c>
      <c r="AD5">
        <v>10</v>
      </c>
      <c r="AG5" t="s">
        <v>59</v>
      </c>
      <c r="AH5" t="s">
        <v>67</v>
      </c>
      <c r="AI5" t="s">
        <v>68</v>
      </c>
      <c r="AJ5" t="s">
        <v>69</v>
      </c>
      <c r="AK5" t="s">
        <v>64</v>
      </c>
      <c r="AL5" t="s">
        <v>70</v>
      </c>
      <c r="AS5">
        <v>2450</v>
      </c>
      <c r="AT5">
        <v>2450</v>
      </c>
      <c r="BO5">
        <v>2</v>
      </c>
      <c r="BP5">
        <v>2</v>
      </c>
      <c r="BQ5">
        <v>1</v>
      </c>
      <c r="BR5" t="s">
        <v>154</v>
      </c>
      <c r="BS5" t="s">
        <v>2123</v>
      </c>
      <c r="BT5" t="s">
        <v>285</v>
      </c>
      <c r="BU5" s="23">
        <v>43549</v>
      </c>
      <c r="BV5">
        <v>25540</v>
      </c>
      <c r="BX5" t="s">
        <v>64</v>
      </c>
      <c r="BY5" t="s">
        <v>64</v>
      </c>
      <c r="CB5" t="s">
        <v>64</v>
      </c>
      <c r="CC5" t="s">
        <v>64</v>
      </c>
      <c r="CD5" t="s">
        <v>1247</v>
      </c>
      <c r="CE5" t="s">
        <v>64</v>
      </c>
      <c r="CG5" t="s">
        <v>63</v>
      </c>
      <c r="CH5" t="s">
        <v>1245</v>
      </c>
      <c r="CI5" t="s">
        <v>64</v>
      </c>
      <c r="DJ5" t="s">
        <v>146</v>
      </c>
      <c r="DK5" t="s">
        <v>147</v>
      </c>
      <c r="DL5" t="s">
        <v>64</v>
      </c>
      <c r="DN5" t="s">
        <v>64</v>
      </c>
      <c r="DO5" t="s">
        <v>263</v>
      </c>
      <c r="DP5" t="s">
        <v>64</v>
      </c>
      <c r="DQ5" t="s">
        <v>139</v>
      </c>
      <c r="DR5" t="s">
        <v>1251</v>
      </c>
      <c r="DY5">
        <v>27</v>
      </c>
      <c r="EB5">
        <v>4</v>
      </c>
      <c r="EC5">
        <v>4</v>
      </c>
      <c r="EE5" t="s">
        <v>2018</v>
      </c>
      <c r="EF5">
        <v>3</v>
      </c>
      <c r="EH5" t="s">
        <v>80</v>
      </c>
      <c r="EL5" t="s">
        <v>80</v>
      </c>
      <c r="EP5" t="s">
        <v>80</v>
      </c>
      <c r="ET5" t="s">
        <v>80</v>
      </c>
      <c r="EV5">
        <v>4750</v>
      </c>
      <c r="EW5">
        <v>494</v>
      </c>
      <c r="EX5">
        <v>364</v>
      </c>
      <c r="EY5">
        <v>435</v>
      </c>
    </row>
    <row r="6" spans="1:165" x14ac:dyDescent="0.25">
      <c r="A6">
        <v>2020</v>
      </c>
      <c r="B6" t="s">
        <v>1123</v>
      </c>
      <c r="C6" s="20" t="s">
        <v>1124</v>
      </c>
      <c r="D6" t="s">
        <v>1934</v>
      </c>
      <c r="E6" t="s">
        <v>1126</v>
      </c>
      <c r="F6">
        <v>1</v>
      </c>
      <c r="G6" s="1">
        <v>5.2</v>
      </c>
      <c r="H6">
        <v>10</v>
      </c>
      <c r="I6" t="s">
        <v>159</v>
      </c>
      <c r="J6">
        <v>13</v>
      </c>
      <c r="K6">
        <v>20</v>
      </c>
      <c r="L6">
        <v>16</v>
      </c>
      <c r="M6">
        <v>16.015899999999998</v>
      </c>
      <c r="N6">
        <v>26.876200000000001</v>
      </c>
      <c r="O6">
        <v>19.575500000000002</v>
      </c>
      <c r="P6">
        <v>13.468999999999999</v>
      </c>
      <c r="Q6">
        <v>20.456199999999999</v>
      </c>
      <c r="R6">
        <v>15.9153</v>
      </c>
      <c r="S6" t="s">
        <v>243</v>
      </c>
      <c r="T6" t="s">
        <v>142</v>
      </c>
      <c r="U6" t="s">
        <v>143</v>
      </c>
      <c r="V6" t="s">
        <v>157</v>
      </c>
      <c r="W6" t="s">
        <v>158</v>
      </c>
      <c r="Y6">
        <v>7</v>
      </c>
      <c r="Z6" t="s">
        <v>64</v>
      </c>
      <c r="AA6" t="s">
        <v>64</v>
      </c>
      <c r="AB6" t="s">
        <v>86</v>
      </c>
      <c r="AC6" t="s">
        <v>87</v>
      </c>
      <c r="AD6">
        <v>15</v>
      </c>
      <c r="AG6" t="s">
        <v>155</v>
      </c>
      <c r="AH6" t="s">
        <v>156</v>
      </c>
      <c r="AI6" t="s">
        <v>68</v>
      </c>
      <c r="AJ6" t="s">
        <v>69</v>
      </c>
      <c r="AK6" t="s">
        <v>64</v>
      </c>
      <c r="AL6" t="s">
        <v>70</v>
      </c>
      <c r="AS6">
        <v>3050</v>
      </c>
      <c r="AT6">
        <v>3050</v>
      </c>
      <c r="BN6" s="33" t="s">
        <v>2136</v>
      </c>
      <c r="BO6">
        <v>2</v>
      </c>
      <c r="BP6">
        <v>2</v>
      </c>
      <c r="BQ6">
        <v>1</v>
      </c>
      <c r="BR6" t="s">
        <v>154</v>
      </c>
      <c r="BS6" t="s">
        <v>2123</v>
      </c>
      <c r="BT6" t="s">
        <v>227</v>
      </c>
      <c r="BU6" s="23">
        <v>43650</v>
      </c>
      <c r="BV6">
        <v>25915</v>
      </c>
      <c r="BX6" t="s">
        <v>64</v>
      </c>
      <c r="BY6" t="s">
        <v>64</v>
      </c>
      <c r="CB6" t="s">
        <v>64</v>
      </c>
      <c r="CC6" t="s">
        <v>64</v>
      </c>
      <c r="CD6" t="s">
        <v>1936</v>
      </c>
      <c r="CE6" t="s">
        <v>64</v>
      </c>
      <c r="CG6" t="s">
        <v>63</v>
      </c>
      <c r="CH6" t="s">
        <v>1937</v>
      </c>
      <c r="CI6" t="s">
        <v>63</v>
      </c>
      <c r="CJ6" t="s">
        <v>1132</v>
      </c>
      <c r="DJ6" t="s">
        <v>355</v>
      </c>
      <c r="DK6" t="s">
        <v>356</v>
      </c>
      <c r="DL6" t="s">
        <v>64</v>
      </c>
      <c r="DN6" t="s">
        <v>64</v>
      </c>
      <c r="DO6" t="s">
        <v>1938</v>
      </c>
      <c r="DP6" t="s">
        <v>64</v>
      </c>
      <c r="DQ6" t="s">
        <v>139</v>
      </c>
      <c r="DY6">
        <v>19.7</v>
      </c>
      <c r="EB6">
        <v>2</v>
      </c>
      <c r="EC6">
        <v>2</v>
      </c>
      <c r="EE6" t="s">
        <v>1935</v>
      </c>
      <c r="EF6">
        <v>1</v>
      </c>
      <c r="EH6" t="s">
        <v>80</v>
      </c>
      <c r="EL6" t="s">
        <v>80</v>
      </c>
      <c r="EP6" t="s">
        <v>80</v>
      </c>
      <c r="ET6" t="s">
        <v>80</v>
      </c>
      <c r="EV6">
        <v>7750</v>
      </c>
      <c r="EW6">
        <v>657</v>
      </c>
      <c r="EX6">
        <v>432</v>
      </c>
      <c r="EY6">
        <v>556</v>
      </c>
    </row>
    <row r="7" spans="1:165" x14ac:dyDescent="0.25">
      <c r="A7">
        <v>2020</v>
      </c>
      <c r="B7" t="s">
        <v>1123</v>
      </c>
      <c r="C7" s="20" t="s">
        <v>1124</v>
      </c>
      <c r="D7" t="s">
        <v>1939</v>
      </c>
      <c r="E7" t="s">
        <v>1126</v>
      </c>
      <c r="F7">
        <v>6</v>
      </c>
      <c r="G7" s="1">
        <v>5.2</v>
      </c>
      <c r="H7">
        <v>10</v>
      </c>
      <c r="I7" t="s">
        <v>159</v>
      </c>
      <c r="J7">
        <v>13</v>
      </c>
      <c r="K7">
        <v>20</v>
      </c>
      <c r="L7">
        <v>16</v>
      </c>
      <c r="M7">
        <v>16.015899999999998</v>
      </c>
      <c r="N7">
        <v>26.876200000000001</v>
      </c>
      <c r="O7">
        <v>19.575500000000002</v>
      </c>
      <c r="P7">
        <v>13.468999999999999</v>
      </c>
      <c r="Q7">
        <v>20.456199999999999</v>
      </c>
      <c r="R7">
        <v>15.9153</v>
      </c>
      <c r="S7" t="s">
        <v>243</v>
      </c>
      <c r="T7" t="s">
        <v>142</v>
      </c>
      <c r="U7" t="s">
        <v>143</v>
      </c>
      <c r="V7" t="s">
        <v>157</v>
      </c>
      <c r="W7" t="s">
        <v>158</v>
      </c>
      <c r="Y7">
        <v>7</v>
      </c>
      <c r="Z7" t="s">
        <v>64</v>
      </c>
      <c r="AA7" t="s">
        <v>64</v>
      </c>
      <c r="AB7" t="s">
        <v>86</v>
      </c>
      <c r="AC7" t="s">
        <v>87</v>
      </c>
      <c r="AD7">
        <v>15</v>
      </c>
      <c r="AG7" t="s">
        <v>155</v>
      </c>
      <c r="AH7" t="s">
        <v>156</v>
      </c>
      <c r="AI7" t="s">
        <v>68</v>
      </c>
      <c r="AJ7" t="s">
        <v>69</v>
      </c>
      <c r="AK7" t="s">
        <v>64</v>
      </c>
      <c r="AL7" t="s">
        <v>70</v>
      </c>
      <c r="AS7">
        <v>3050</v>
      </c>
      <c r="AT7">
        <v>3050</v>
      </c>
      <c r="BN7" s="33" t="s">
        <v>2136</v>
      </c>
      <c r="BO7">
        <v>2</v>
      </c>
      <c r="BP7">
        <v>2</v>
      </c>
      <c r="BQ7">
        <v>1</v>
      </c>
      <c r="BR7" t="s">
        <v>154</v>
      </c>
      <c r="BS7" t="s">
        <v>2123</v>
      </c>
      <c r="BT7" t="s">
        <v>227</v>
      </c>
      <c r="BU7" s="23">
        <v>43650</v>
      </c>
      <c r="BV7">
        <v>25916</v>
      </c>
      <c r="BX7" t="s">
        <v>64</v>
      </c>
      <c r="BY7" t="s">
        <v>64</v>
      </c>
      <c r="CB7" t="s">
        <v>64</v>
      </c>
      <c r="CC7" t="s">
        <v>64</v>
      </c>
      <c r="CD7" t="s">
        <v>1936</v>
      </c>
      <c r="CE7" t="s">
        <v>64</v>
      </c>
      <c r="CG7" t="s">
        <v>63</v>
      </c>
      <c r="CH7" t="s">
        <v>1937</v>
      </c>
      <c r="CI7" t="s">
        <v>63</v>
      </c>
      <c r="CJ7" t="s">
        <v>1132</v>
      </c>
      <c r="DJ7" t="s">
        <v>355</v>
      </c>
      <c r="DK7" t="s">
        <v>356</v>
      </c>
      <c r="DL7" t="s">
        <v>64</v>
      </c>
      <c r="DN7" t="s">
        <v>64</v>
      </c>
      <c r="DO7" t="s">
        <v>1938</v>
      </c>
      <c r="DP7" t="s">
        <v>64</v>
      </c>
      <c r="DQ7" t="s">
        <v>139</v>
      </c>
      <c r="DY7">
        <v>19.7</v>
      </c>
      <c r="EB7">
        <v>2</v>
      </c>
      <c r="EC7">
        <v>2</v>
      </c>
      <c r="EE7" t="s">
        <v>1935</v>
      </c>
      <c r="EF7">
        <v>1</v>
      </c>
      <c r="EH7" t="s">
        <v>80</v>
      </c>
      <c r="EL7" t="s">
        <v>80</v>
      </c>
      <c r="EP7" t="s">
        <v>80</v>
      </c>
      <c r="ET7" t="s">
        <v>80</v>
      </c>
      <c r="EV7">
        <v>7750</v>
      </c>
      <c r="EW7">
        <v>657</v>
      </c>
      <c r="EX7">
        <v>432</v>
      </c>
      <c r="EY7">
        <v>556</v>
      </c>
    </row>
    <row r="8" spans="1:165" x14ac:dyDescent="0.25">
      <c r="A8">
        <v>2020</v>
      </c>
      <c r="B8" t="s">
        <v>1123</v>
      </c>
      <c r="C8" s="20" t="s">
        <v>1124</v>
      </c>
      <c r="D8" t="s">
        <v>1171</v>
      </c>
      <c r="E8" t="s">
        <v>1126</v>
      </c>
      <c r="F8">
        <v>15</v>
      </c>
      <c r="G8" s="1">
        <v>2</v>
      </c>
      <c r="H8">
        <v>4</v>
      </c>
      <c r="I8" t="s">
        <v>159</v>
      </c>
      <c r="J8">
        <v>23</v>
      </c>
      <c r="K8">
        <v>31</v>
      </c>
      <c r="L8">
        <v>26</v>
      </c>
      <c r="M8">
        <v>28.306899999999999</v>
      </c>
      <c r="N8">
        <v>42.408499999999997</v>
      </c>
      <c r="O8">
        <v>33.2879</v>
      </c>
      <c r="P8">
        <v>22.979600000000001</v>
      </c>
      <c r="Q8">
        <v>30.961099999999998</v>
      </c>
      <c r="R8">
        <v>25.995200000000001</v>
      </c>
      <c r="T8" t="s">
        <v>60</v>
      </c>
      <c r="U8" t="s">
        <v>71</v>
      </c>
      <c r="V8" t="s">
        <v>157</v>
      </c>
      <c r="W8" t="s">
        <v>158</v>
      </c>
      <c r="Y8">
        <v>7</v>
      </c>
      <c r="Z8" t="s">
        <v>63</v>
      </c>
      <c r="AA8" t="s">
        <v>64</v>
      </c>
      <c r="AB8" t="s">
        <v>86</v>
      </c>
      <c r="AC8" t="s">
        <v>87</v>
      </c>
      <c r="AD8">
        <v>15</v>
      </c>
      <c r="AG8" t="s">
        <v>243</v>
      </c>
      <c r="AH8" t="s">
        <v>244</v>
      </c>
      <c r="AI8" t="s">
        <v>68</v>
      </c>
      <c r="AJ8" t="s">
        <v>69</v>
      </c>
      <c r="AK8" t="s">
        <v>64</v>
      </c>
      <c r="AL8" t="s">
        <v>70</v>
      </c>
      <c r="AS8">
        <v>1550</v>
      </c>
      <c r="AT8">
        <v>1550</v>
      </c>
      <c r="BN8" s="33" t="s">
        <v>2125</v>
      </c>
      <c r="BO8">
        <v>2</v>
      </c>
      <c r="BP8">
        <v>2</v>
      </c>
      <c r="BQ8">
        <v>1</v>
      </c>
      <c r="BR8" t="s">
        <v>154</v>
      </c>
      <c r="BS8" t="s">
        <v>2123</v>
      </c>
      <c r="BT8" t="s">
        <v>227</v>
      </c>
      <c r="BU8" s="23">
        <v>43707</v>
      </c>
      <c r="BV8">
        <v>26467</v>
      </c>
      <c r="BX8" t="s">
        <v>63</v>
      </c>
      <c r="BY8" t="s">
        <v>64</v>
      </c>
      <c r="CB8" t="s">
        <v>64</v>
      </c>
      <c r="CC8" t="s">
        <v>64</v>
      </c>
      <c r="CD8" t="s">
        <v>1131</v>
      </c>
      <c r="CE8" t="s">
        <v>64</v>
      </c>
      <c r="CG8" t="s">
        <v>63</v>
      </c>
      <c r="CH8" t="s">
        <v>1158</v>
      </c>
      <c r="CI8" t="s">
        <v>63</v>
      </c>
      <c r="CJ8" t="s">
        <v>1132</v>
      </c>
      <c r="DJ8" t="s">
        <v>76</v>
      </c>
      <c r="DK8" t="s">
        <v>2124</v>
      </c>
      <c r="DL8" t="s">
        <v>64</v>
      </c>
      <c r="DN8" t="s">
        <v>64</v>
      </c>
      <c r="DO8" t="s">
        <v>1129</v>
      </c>
      <c r="DP8" t="s">
        <v>63</v>
      </c>
      <c r="DQ8" t="s">
        <v>78</v>
      </c>
      <c r="DY8">
        <v>33.4</v>
      </c>
      <c r="EB8">
        <v>5</v>
      </c>
      <c r="EC8">
        <v>5</v>
      </c>
      <c r="EE8" t="s">
        <v>1915</v>
      </c>
      <c r="EF8">
        <v>7</v>
      </c>
      <c r="EH8" t="s">
        <v>80</v>
      </c>
      <c r="EL8" t="s">
        <v>80</v>
      </c>
      <c r="EP8" t="s">
        <v>80</v>
      </c>
      <c r="ET8" t="s">
        <v>80</v>
      </c>
      <c r="EV8">
        <v>250</v>
      </c>
      <c r="EW8">
        <v>384</v>
      </c>
      <c r="EX8">
        <v>285</v>
      </c>
      <c r="EY8">
        <v>340</v>
      </c>
    </row>
    <row r="9" spans="1:165" x14ac:dyDescent="0.25">
      <c r="A9">
        <v>2020</v>
      </c>
      <c r="B9" t="s">
        <v>56</v>
      </c>
      <c r="C9" s="20" t="s">
        <v>56</v>
      </c>
      <c r="D9" t="s">
        <v>1301</v>
      </c>
      <c r="E9" t="s">
        <v>58</v>
      </c>
      <c r="F9">
        <v>352</v>
      </c>
      <c r="G9" s="1">
        <v>3</v>
      </c>
      <c r="H9">
        <v>6</v>
      </c>
      <c r="I9" t="s">
        <v>79</v>
      </c>
      <c r="J9">
        <v>24</v>
      </c>
      <c r="K9">
        <v>31</v>
      </c>
      <c r="L9">
        <v>26</v>
      </c>
      <c r="M9">
        <v>30.5</v>
      </c>
      <c r="N9">
        <v>43.9</v>
      </c>
      <c r="O9">
        <v>35.356499999999997</v>
      </c>
      <c r="P9">
        <v>23.7377</v>
      </c>
      <c r="Q9">
        <v>30.601199999999999</v>
      </c>
      <c r="R9">
        <v>26.4025</v>
      </c>
      <c r="T9" t="s">
        <v>60</v>
      </c>
      <c r="U9" t="s">
        <v>71</v>
      </c>
      <c r="V9" t="s">
        <v>61</v>
      </c>
      <c r="W9" t="s">
        <v>62</v>
      </c>
      <c r="Y9">
        <v>8</v>
      </c>
      <c r="Z9" t="s">
        <v>63</v>
      </c>
      <c r="AA9" t="s">
        <v>64</v>
      </c>
      <c r="AB9" t="s">
        <v>65</v>
      </c>
      <c r="AC9" t="s">
        <v>66</v>
      </c>
      <c r="AD9">
        <v>10</v>
      </c>
      <c r="AG9" t="s">
        <v>59</v>
      </c>
      <c r="AH9" t="s">
        <v>67</v>
      </c>
      <c r="AI9" t="s">
        <v>68</v>
      </c>
      <c r="AJ9" t="s">
        <v>69</v>
      </c>
      <c r="AK9" t="s">
        <v>64</v>
      </c>
      <c r="AL9" t="s">
        <v>70</v>
      </c>
      <c r="AS9">
        <v>1900</v>
      </c>
      <c r="AT9">
        <v>1900</v>
      </c>
      <c r="BN9" s="33" t="s">
        <v>2125</v>
      </c>
      <c r="BO9">
        <v>2</v>
      </c>
      <c r="BP9">
        <v>2</v>
      </c>
      <c r="BQ9">
        <v>1</v>
      </c>
      <c r="BR9" t="s">
        <v>154</v>
      </c>
      <c r="BS9" t="s">
        <v>2123</v>
      </c>
      <c r="BT9" t="s">
        <v>73</v>
      </c>
      <c r="BU9" s="23">
        <v>43570</v>
      </c>
      <c r="BV9">
        <v>25280</v>
      </c>
      <c r="BX9" t="s">
        <v>64</v>
      </c>
      <c r="BY9" t="s">
        <v>64</v>
      </c>
      <c r="CB9" t="s">
        <v>64</v>
      </c>
      <c r="CC9" t="s">
        <v>64</v>
      </c>
      <c r="CE9" t="s">
        <v>64</v>
      </c>
      <c r="CG9" t="s">
        <v>63</v>
      </c>
      <c r="CH9" t="s">
        <v>74</v>
      </c>
      <c r="CI9" t="s">
        <v>63</v>
      </c>
      <c r="CJ9" t="s">
        <v>75</v>
      </c>
      <c r="DJ9" t="s">
        <v>76</v>
      </c>
      <c r="DK9" t="s">
        <v>2124</v>
      </c>
      <c r="DN9" t="s">
        <v>64</v>
      </c>
      <c r="DO9" t="s">
        <v>77</v>
      </c>
      <c r="DP9" t="s">
        <v>63</v>
      </c>
      <c r="DQ9" t="s">
        <v>78</v>
      </c>
      <c r="DY9">
        <v>35.6</v>
      </c>
      <c r="EB9">
        <v>5</v>
      </c>
      <c r="EC9">
        <v>5</v>
      </c>
      <c r="EE9" t="s">
        <v>1256</v>
      </c>
      <c r="EF9">
        <v>5</v>
      </c>
      <c r="EH9" t="s">
        <v>80</v>
      </c>
      <c r="EL9" t="s">
        <v>80</v>
      </c>
      <c r="EP9" t="s">
        <v>80</v>
      </c>
      <c r="ET9" t="s">
        <v>80</v>
      </c>
      <c r="EV9">
        <v>2000</v>
      </c>
      <c r="EW9">
        <v>371</v>
      </c>
      <c r="EX9">
        <v>289</v>
      </c>
      <c r="EY9">
        <v>334</v>
      </c>
    </row>
    <row r="10" spans="1:165" x14ac:dyDescent="0.25">
      <c r="A10">
        <v>2020</v>
      </c>
      <c r="B10" t="s">
        <v>56</v>
      </c>
      <c r="C10" s="20" t="s">
        <v>56</v>
      </c>
      <c r="D10" t="s">
        <v>199</v>
      </c>
      <c r="E10" t="s">
        <v>58</v>
      </c>
      <c r="F10">
        <v>350</v>
      </c>
      <c r="G10" s="1">
        <v>2</v>
      </c>
      <c r="H10">
        <v>4</v>
      </c>
      <c r="I10" t="s">
        <v>79</v>
      </c>
      <c r="J10">
        <v>24</v>
      </c>
      <c r="K10">
        <v>32</v>
      </c>
      <c r="L10">
        <v>27</v>
      </c>
      <c r="M10">
        <v>31.440200000000001</v>
      </c>
      <c r="N10">
        <v>45.927199999999999</v>
      </c>
      <c r="O10">
        <v>36.641300000000001</v>
      </c>
      <c r="P10">
        <v>24.3964</v>
      </c>
      <c r="Q10">
        <v>31.8706</v>
      </c>
      <c r="R10">
        <v>27.274799999999999</v>
      </c>
      <c r="T10" t="s">
        <v>60</v>
      </c>
      <c r="U10" t="s">
        <v>71</v>
      </c>
      <c r="V10" t="s">
        <v>61</v>
      </c>
      <c r="W10" t="s">
        <v>62</v>
      </c>
      <c r="Y10">
        <v>8</v>
      </c>
      <c r="Z10" t="s">
        <v>63</v>
      </c>
      <c r="AA10" t="s">
        <v>64</v>
      </c>
      <c r="AB10" t="s">
        <v>65</v>
      </c>
      <c r="AC10" t="s">
        <v>66</v>
      </c>
      <c r="AD10">
        <v>10</v>
      </c>
      <c r="AG10" t="s">
        <v>59</v>
      </c>
      <c r="AH10" t="s">
        <v>67</v>
      </c>
      <c r="AI10" t="s">
        <v>68</v>
      </c>
      <c r="AJ10" t="s">
        <v>69</v>
      </c>
      <c r="AK10" t="s">
        <v>64</v>
      </c>
      <c r="AL10" t="s">
        <v>70</v>
      </c>
      <c r="AS10">
        <v>1800</v>
      </c>
      <c r="AT10">
        <v>1800</v>
      </c>
      <c r="BN10" s="33" t="s">
        <v>2125</v>
      </c>
      <c r="BO10">
        <v>2</v>
      </c>
      <c r="BP10">
        <v>2</v>
      </c>
      <c r="BQ10">
        <v>1</v>
      </c>
      <c r="BR10" t="s">
        <v>154</v>
      </c>
      <c r="BS10" t="s">
        <v>2123</v>
      </c>
      <c r="BT10" t="s">
        <v>73</v>
      </c>
      <c r="BU10" s="23">
        <v>43667</v>
      </c>
      <c r="BV10">
        <v>25231</v>
      </c>
      <c r="BX10" t="s">
        <v>64</v>
      </c>
      <c r="BY10" t="s">
        <v>64</v>
      </c>
      <c r="CB10" t="s">
        <v>64</v>
      </c>
      <c r="CC10" t="s">
        <v>64</v>
      </c>
      <c r="CE10" t="s">
        <v>64</v>
      </c>
      <c r="CG10" t="s">
        <v>63</v>
      </c>
      <c r="CH10" t="s">
        <v>74</v>
      </c>
      <c r="CI10" t="s">
        <v>63</v>
      </c>
      <c r="CJ10" t="s">
        <v>75</v>
      </c>
      <c r="DJ10" t="s">
        <v>76</v>
      </c>
      <c r="DK10" t="s">
        <v>2124</v>
      </c>
      <c r="DN10" t="s">
        <v>64</v>
      </c>
      <c r="DO10" t="s">
        <v>77</v>
      </c>
      <c r="DP10" t="s">
        <v>63</v>
      </c>
      <c r="DQ10" t="s">
        <v>78</v>
      </c>
      <c r="DY10">
        <v>36.9</v>
      </c>
      <c r="EB10">
        <v>6</v>
      </c>
      <c r="EC10">
        <v>6</v>
      </c>
      <c r="EE10" t="s">
        <v>1253</v>
      </c>
      <c r="EF10">
        <v>7</v>
      </c>
      <c r="EH10" t="s">
        <v>80</v>
      </c>
      <c r="EL10" t="s">
        <v>80</v>
      </c>
      <c r="EP10" t="s">
        <v>80</v>
      </c>
      <c r="ET10" t="s">
        <v>80</v>
      </c>
      <c r="EV10">
        <v>1500</v>
      </c>
      <c r="EW10">
        <v>363</v>
      </c>
      <c r="EX10">
        <v>278</v>
      </c>
      <c r="EY10">
        <v>324</v>
      </c>
    </row>
    <row r="11" spans="1:165" x14ac:dyDescent="0.25">
      <c r="A11">
        <v>2020</v>
      </c>
      <c r="B11" t="s">
        <v>1123</v>
      </c>
      <c r="C11" s="20" t="s">
        <v>1182</v>
      </c>
      <c r="D11" t="s">
        <v>1183</v>
      </c>
      <c r="E11" t="s">
        <v>1126</v>
      </c>
      <c r="F11">
        <v>28</v>
      </c>
      <c r="G11" s="1">
        <v>8</v>
      </c>
      <c r="H11">
        <v>16</v>
      </c>
      <c r="I11" t="s">
        <v>159</v>
      </c>
      <c r="J11">
        <v>9</v>
      </c>
      <c r="K11">
        <v>14</v>
      </c>
      <c r="L11">
        <v>11</v>
      </c>
      <c r="M11">
        <v>10.4</v>
      </c>
      <c r="N11">
        <v>18.2</v>
      </c>
      <c r="O11">
        <v>12.885</v>
      </c>
      <c r="P11">
        <v>8.7888999999999999</v>
      </c>
      <c r="Q11">
        <v>14.1373</v>
      </c>
      <c r="R11">
        <v>10.5921</v>
      </c>
      <c r="S11" t="s">
        <v>243</v>
      </c>
      <c r="T11" t="s">
        <v>60</v>
      </c>
      <c r="U11" t="s">
        <v>71</v>
      </c>
      <c r="V11" t="s">
        <v>157</v>
      </c>
      <c r="W11" t="s">
        <v>158</v>
      </c>
      <c r="Y11">
        <v>7</v>
      </c>
      <c r="Z11" t="s">
        <v>63</v>
      </c>
      <c r="AA11" t="s">
        <v>64</v>
      </c>
      <c r="AB11" t="s">
        <v>86</v>
      </c>
      <c r="AC11" t="s">
        <v>87</v>
      </c>
      <c r="AD11">
        <v>15</v>
      </c>
      <c r="AG11" t="s">
        <v>155</v>
      </c>
      <c r="AH11" t="s">
        <v>156</v>
      </c>
      <c r="AI11" t="s">
        <v>68</v>
      </c>
      <c r="AJ11" t="s">
        <v>69</v>
      </c>
      <c r="AK11" t="s">
        <v>64</v>
      </c>
      <c r="AL11" t="s">
        <v>70</v>
      </c>
      <c r="AS11">
        <v>4450</v>
      </c>
      <c r="AT11">
        <v>4450</v>
      </c>
      <c r="BO11">
        <v>2</v>
      </c>
      <c r="BP11">
        <v>2</v>
      </c>
      <c r="BQ11">
        <v>1</v>
      </c>
      <c r="BR11" t="s">
        <v>154</v>
      </c>
      <c r="BS11" t="s">
        <v>2123</v>
      </c>
      <c r="BT11" t="s">
        <v>227</v>
      </c>
      <c r="BU11" s="23">
        <v>43769</v>
      </c>
      <c r="BV11">
        <v>26645</v>
      </c>
      <c r="BX11" t="s">
        <v>64</v>
      </c>
      <c r="BY11" t="s">
        <v>64</v>
      </c>
      <c r="CB11" t="s">
        <v>64</v>
      </c>
      <c r="CC11" t="s">
        <v>64</v>
      </c>
      <c r="CD11" t="s">
        <v>1981</v>
      </c>
      <c r="CE11" t="s">
        <v>63</v>
      </c>
      <c r="CF11" t="s">
        <v>1184</v>
      </c>
      <c r="CG11" t="s">
        <v>63</v>
      </c>
      <c r="CH11" t="s">
        <v>1185</v>
      </c>
      <c r="CI11" t="s">
        <v>64</v>
      </c>
      <c r="DJ11" t="s">
        <v>146</v>
      </c>
      <c r="DK11" t="s">
        <v>147</v>
      </c>
      <c r="DN11" t="s">
        <v>64</v>
      </c>
      <c r="DO11" t="s">
        <v>1186</v>
      </c>
      <c r="DP11" t="s">
        <v>64</v>
      </c>
      <c r="DQ11" t="s">
        <v>139</v>
      </c>
      <c r="DY11">
        <v>13</v>
      </c>
      <c r="EB11">
        <v>1</v>
      </c>
      <c r="EC11">
        <v>1</v>
      </c>
      <c r="EE11" t="s">
        <v>1980</v>
      </c>
      <c r="EF11">
        <v>1</v>
      </c>
      <c r="EH11" t="s">
        <v>80</v>
      </c>
      <c r="EL11" t="s">
        <v>80</v>
      </c>
      <c r="EP11" t="s">
        <v>80</v>
      </c>
      <c r="ET11" t="s">
        <v>80</v>
      </c>
      <c r="EV11">
        <v>14750</v>
      </c>
      <c r="EW11">
        <v>1010</v>
      </c>
      <c r="EX11">
        <v>632</v>
      </c>
      <c r="EY11">
        <v>840</v>
      </c>
    </row>
    <row r="12" spans="1:165" x14ac:dyDescent="0.25">
      <c r="A12">
        <v>2020</v>
      </c>
      <c r="B12" t="s">
        <v>1123</v>
      </c>
      <c r="C12" s="20" t="s">
        <v>1182</v>
      </c>
      <c r="D12" t="s">
        <v>1982</v>
      </c>
      <c r="E12" t="s">
        <v>1126</v>
      </c>
      <c r="F12">
        <v>76</v>
      </c>
      <c r="G12" s="1">
        <v>8</v>
      </c>
      <c r="H12">
        <v>16</v>
      </c>
      <c r="I12" t="s">
        <v>159</v>
      </c>
      <c r="J12">
        <v>9</v>
      </c>
      <c r="K12">
        <v>13</v>
      </c>
      <c r="L12">
        <v>10</v>
      </c>
      <c r="M12">
        <v>10.4</v>
      </c>
      <c r="N12">
        <v>17.7</v>
      </c>
      <c r="O12">
        <v>12.77</v>
      </c>
      <c r="P12">
        <v>8.6476000000000006</v>
      </c>
      <c r="Q12">
        <v>13.101599999999999</v>
      </c>
      <c r="R12">
        <v>10.2095</v>
      </c>
      <c r="S12" t="s">
        <v>243</v>
      </c>
      <c r="T12" t="s">
        <v>60</v>
      </c>
      <c r="U12" t="s">
        <v>71</v>
      </c>
      <c r="V12" t="s">
        <v>157</v>
      </c>
      <c r="W12" t="s">
        <v>158</v>
      </c>
      <c r="Y12">
        <v>7</v>
      </c>
      <c r="Z12" t="s">
        <v>63</v>
      </c>
      <c r="AA12" t="s">
        <v>64</v>
      </c>
      <c r="AB12" t="s">
        <v>86</v>
      </c>
      <c r="AC12" t="s">
        <v>87</v>
      </c>
      <c r="AD12">
        <v>15</v>
      </c>
      <c r="AG12" t="s">
        <v>155</v>
      </c>
      <c r="AH12" t="s">
        <v>156</v>
      </c>
      <c r="AI12" t="s">
        <v>68</v>
      </c>
      <c r="AJ12" t="s">
        <v>69</v>
      </c>
      <c r="AK12" t="s">
        <v>64</v>
      </c>
      <c r="AL12" t="s">
        <v>70</v>
      </c>
      <c r="AS12">
        <v>4900</v>
      </c>
      <c r="AT12">
        <v>4900</v>
      </c>
      <c r="BO12">
        <v>2</v>
      </c>
      <c r="BP12">
        <v>2</v>
      </c>
      <c r="BQ12">
        <v>1</v>
      </c>
      <c r="BR12" t="s">
        <v>154</v>
      </c>
      <c r="BS12" t="s">
        <v>2123</v>
      </c>
      <c r="BT12" t="s">
        <v>73</v>
      </c>
      <c r="BU12" s="23">
        <v>43952</v>
      </c>
      <c r="BV12">
        <v>27291</v>
      </c>
      <c r="BX12" t="s">
        <v>63</v>
      </c>
      <c r="BY12" t="s">
        <v>64</v>
      </c>
      <c r="CB12" t="s">
        <v>64</v>
      </c>
      <c r="CC12" t="s">
        <v>64</v>
      </c>
      <c r="CD12" t="s">
        <v>1981</v>
      </c>
      <c r="CE12" t="s">
        <v>63</v>
      </c>
      <c r="CF12" t="s">
        <v>1184</v>
      </c>
      <c r="CG12" t="s">
        <v>63</v>
      </c>
      <c r="CH12" t="s">
        <v>1185</v>
      </c>
      <c r="CI12" t="s">
        <v>64</v>
      </c>
      <c r="DJ12" t="s">
        <v>146</v>
      </c>
      <c r="DK12" t="s">
        <v>147</v>
      </c>
      <c r="DN12" t="s">
        <v>64</v>
      </c>
      <c r="DO12" t="s">
        <v>1186</v>
      </c>
      <c r="DP12" t="s">
        <v>64</v>
      </c>
      <c r="DQ12" t="s">
        <v>139</v>
      </c>
      <c r="DY12">
        <v>12.9</v>
      </c>
      <c r="EB12">
        <v>1</v>
      </c>
      <c r="EC12">
        <v>1</v>
      </c>
      <c r="EE12" t="s">
        <v>1980</v>
      </c>
      <c r="EF12">
        <v>1</v>
      </c>
      <c r="EH12" t="s">
        <v>80</v>
      </c>
      <c r="EL12" t="s">
        <v>80</v>
      </c>
      <c r="EP12" t="s">
        <v>80</v>
      </c>
      <c r="ET12" t="s">
        <v>80</v>
      </c>
      <c r="EV12">
        <v>17000</v>
      </c>
      <c r="EW12">
        <v>1018</v>
      </c>
      <c r="EX12">
        <v>677</v>
      </c>
      <c r="EY12">
        <v>864</v>
      </c>
    </row>
    <row r="13" spans="1:165" x14ac:dyDescent="0.25">
      <c r="A13">
        <v>2020</v>
      </c>
      <c r="B13" t="s">
        <v>2140</v>
      </c>
      <c r="C13" s="20" t="s">
        <v>472</v>
      </c>
      <c r="D13" t="s">
        <v>491</v>
      </c>
      <c r="E13" t="s">
        <v>447</v>
      </c>
      <c r="F13">
        <v>116</v>
      </c>
      <c r="G13" s="1">
        <v>6.2</v>
      </c>
      <c r="H13">
        <v>8</v>
      </c>
      <c r="I13" t="s">
        <v>79</v>
      </c>
      <c r="J13">
        <v>15</v>
      </c>
      <c r="K13">
        <v>27</v>
      </c>
      <c r="L13">
        <v>19</v>
      </c>
      <c r="M13">
        <v>18</v>
      </c>
      <c r="N13">
        <v>35.799999999999997</v>
      </c>
      <c r="O13">
        <v>23.188199999999998</v>
      </c>
      <c r="P13">
        <v>15.2293</v>
      </c>
      <c r="Q13">
        <v>26.913499999999999</v>
      </c>
      <c r="R13">
        <v>18.9269</v>
      </c>
      <c r="T13" t="s">
        <v>142</v>
      </c>
      <c r="U13" t="s">
        <v>143</v>
      </c>
      <c r="V13" t="s">
        <v>61</v>
      </c>
      <c r="W13" t="s">
        <v>62</v>
      </c>
      <c r="Y13">
        <v>8</v>
      </c>
      <c r="Z13" t="s">
        <v>63</v>
      </c>
      <c r="AA13" t="s">
        <v>64</v>
      </c>
      <c r="AB13" t="s">
        <v>65</v>
      </c>
      <c r="AC13" t="s">
        <v>66</v>
      </c>
      <c r="AD13">
        <v>10</v>
      </c>
      <c r="AG13" t="s">
        <v>155</v>
      </c>
      <c r="AH13" t="s">
        <v>156</v>
      </c>
      <c r="AI13" t="s">
        <v>68</v>
      </c>
      <c r="AJ13" t="s">
        <v>69</v>
      </c>
      <c r="AK13" t="s">
        <v>64</v>
      </c>
      <c r="AL13" t="s">
        <v>70</v>
      </c>
      <c r="AS13">
        <v>2550</v>
      </c>
      <c r="AT13">
        <v>2550</v>
      </c>
      <c r="BN13" s="33" t="s">
        <v>2125</v>
      </c>
      <c r="BO13">
        <v>1</v>
      </c>
      <c r="BP13">
        <v>1</v>
      </c>
      <c r="BQ13">
        <v>1</v>
      </c>
      <c r="BR13" t="s">
        <v>154</v>
      </c>
      <c r="BS13" t="s">
        <v>2123</v>
      </c>
      <c r="BT13" t="s">
        <v>227</v>
      </c>
      <c r="BU13" s="23">
        <v>43855</v>
      </c>
      <c r="BV13">
        <v>26990</v>
      </c>
      <c r="BX13" t="s">
        <v>64</v>
      </c>
      <c r="BY13" t="s">
        <v>64</v>
      </c>
      <c r="CB13" t="s">
        <v>64</v>
      </c>
      <c r="CC13" t="s">
        <v>64</v>
      </c>
      <c r="CD13" t="s">
        <v>1478</v>
      </c>
      <c r="CE13" t="s">
        <v>64</v>
      </c>
      <c r="CG13" t="s">
        <v>63</v>
      </c>
      <c r="CH13" t="s">
        <v>1479</v>
      </c>
      <c r="CI13" t="s">
        <v>64</v>
      </c>
      <c r="DJ13" t="s">
        <v>76</v>
      </c>
      <c r="DK13" t="s">
        <v>2124</v>
      </c>
      <c r="DN13" t="s">
        <v>64</v>
      </c>
      <c r="DO13" t="s">
        <v>263</v>
      </c>
      <c r="DP13" t="s">
        <v>64</v>
      </c>
      <c r="DQ13" t="s">
        <v>139</v>
      </c>
      <c r="DY13">
        <v>23.4</v>
      </c>
      <c r="EB13">
        <v>3</v>
      </c>
      <c r="EC13">
        <v>3</v>
      </c>
      <c r="EE13" t="s">
        <v>1477</v>
      </c>
      <c r="EF13">
        <v>3</v>
      </c>
      <c r="EH13" t="s">
        <v>80</v>
      </c>
      <c r="EL13" t="s">
        <v>80</v>
      </c>
      <c r="EP13" t="s">
        <v>80</v>
      </c>
      <c r="ET13" t="s">
        <v>80</v>
      </c>
      <c r="EV13">
        <v>5250</v>
      </c>
      <c r="EW13">
        <v>581</v>
      </c>
      <c r="EX13">
        <v>329</v>
      </c>
      <c r="EY13">
        <v>467</v>
      </c>
    </row>
    <row r="14" spans="1:165" x14ac:dyDescent="0.25">
      <c r="A14">
        <v>2020</v>
      </c>
      <c r="B14" t="s">
        <v>429</v>
      </c>
      <c r="C14" s="20" t="s">
        <v>430</v>
      </c>
      <c r="D14" t="s">
        <v>431</v>
      </c>
      <c r="E14" t="s">
        <v>432</v>
      </c>
      <c r="F14">
        <v>147</v>
      </c>
      <c r="G14" s="1">
        <v>3.9</v>
      </c>
      <c r="H14">
        <v>8</v>
      </c>
      <c r="I14" t="s">
        <v>385</v>
      </c>
      <c r="J14">
        <v>15</v>
      </c>
      <c r="K14">
        <v>20</v>
      </c>
      <c r="L14">
        <v>17</v>
      </c>
      <c r="M14">
        <v>18.549800000000001</v>
      </c>
      <c r="N14">
        <v>27.250299999999999</v>
      </c>
      <c r="O14">
        <v>21.662099999999999</v>
      </c>
      <c r="P14">
        <v>15.007999999999999</v>
      </c>
      <c r="Q14">
        <v>19.720500000000001</v>
      </c>
      <c r="R14">
        <v>16.816299999999998</v>
      </c>
      <c r="S14" t="s">
        <v>243</v>
      </c>
      <c r="T14" t="s">
        <v>60</v>
      </c>
      <c r="U14" t="s">
        <v>71</v>
      </c>
      <c r="V14" t="s">
        <v>225</v>
      </c>
      <c r="W14" t="s">
        <v>226</v>
      </c>
      <c r="Y14">
        <v>7</v>
      </c>
      <c r="Z14" t="s">
        <v>64</v>
      </c>
      <c r="AA14" t="s">
        <v>64</v>
      </c>
      <c r="AB14" t="s">
        <v>65</v>
      </c>
      <c r="AC14" t="s">
        <v>66</v>
      </c>
      <c r="AD14">
        <v>10</v>
      </c>
      <c r="AG14" t="s">
        <v>155</v>
      </c>
      <c r="AH14" t="s">
        <v>156</v>
      </c>
      <c r="AI14" t="s">
        <v>68</v>
      </c>
      <c r="AJ14" t="s">
        <v>69</v>
      </c>
      <c r="AK14" t="s">
        <v>64</v>
      </c>
      <c r="AL14" t="s">
        <v>70</v>
      </c>
      <c r="AS14">
        <v>2850</v>
      </c>
      <c r="AT14">
        <v>2850</v>
      </c>
      <c r="BN14" s="33" t="s">
        <v>2125</v>
      </c>
      <c r="BO14">
        <v>2</v>
      </c>
      <c r="BP14">
        <v>2</v>
      </c>
      <c r="BQ14">
        <v>1</v>
      </c>
      <c r="BR14" t="s">
        <v>154</v>
      </c>
      <c r="BS14" t="s">
        <v>2123</v>
      </c>
      <c r="BT14" t="s">
        <v>73</v>
      </c>
      <c r="BU14" s="23">
        <v>43678</v>
      </c>
      <c r="BV14">
        <v>26160</v>
      </c>
      <c r="BX14" t="s">
        <v>63</v>
      </c>
      <c r="BY14" t="s">
        <v>64</v>
      </c>
      <c r="CB14" t="s">
        <v>64</v>
      </c>
      <c r="CC14" t="s">
        <v>64</v>
      </c>
      <c r="CD14" t="s">
        <v>1435</v>
      </c>
      <c r="CE14" t="s">
        <v>64</v>
      </c>
      <c r="CF14" t="s">
        <v>433</v>
      </c>
      <c r="CG14" t="s">
        <v>63</v>
      </c>
      <c r="CH14" t="s">
        <v>434</v>
      </c>
      <c r="CI14" t="s">
        <v>64</v>
      </c>
      <c r="CJ14" t="s">
        <v>433</v>
      </c>
      <c r="DJ14" t="s">
        <v>76</v>
      </c>
      <c r="DK14" t="s">
        <v>2124</v>
      </c>
      <c r="DL14" t="s">
        <v>64</v>
      </c>
      <c r="DN14" t="s">
        <v>64</v>
      </c>
      <c r="DO14" t="s">
        <v>435</v>
      </c>
      <c r="DP14" t="s">
        <v>63</v>
      </c>
      <c r="DQ14" t="s">
        <v>78</v>
      </c>
      <c r="DR14" t="s">
        <v>431</v>
      </c>
      <c r="DY14">
        <v>21.7</v>
      </c>
      <c r="EB14">
        <v>3</v>
      </c>
      <c r="EC14">
        <v>3</v>
      </c>
      <c r="EE14" t="s">
        <v>1434</v>
      </c>
      <c r="EF14">
        <v>3</v>
      </c>
      <c r="EH14" t="s">
        <v>80</v>
      </c>
      <c r="EL14" t="s">
        <v>80</v>
      </c>
      <c r="EP14" t="s">
        <v>80</v>
      </c>
      <c r="ET14" t="s">
        <v>80</v>
      </c>
      <c r="EV14">
        <v>6750</v>
      </c>
      <c r="EW14">
        <v>587</v>
      </c>
      <c r="EX14">
        <v>448</v>
      </c>
      <c r="EY14">
        <v>524</v>
      </c>
    </row>
    <row r="15" spans="1:165" x14ac:dyDescent="0.25">
      <c r="A15">
        <v>2020</v>
      </c>
      <c r="B15" t="s">
        <v>429</v>
      </c>
      <c r="C15" s="20" t="s">
        <v>430</v>
      </c>
      <c r="D15" t="s">
        <v>436</v>
      </c>
      <c r="E15" t="s">
        <v>432</v>
      </c>
      <c r="F15">
        <v>149</v>
      </c>
      <c r="G15" s="1">
        <v>3.9</v>
      </c>
      <c r="H15">
        <v>8</v>
      </c>
      <c r="I15" t="s">
        <v>385</v>
      </c>
      <c r="J15">
        <v>15</v>
      </c>
      <c r="K15">
        <v>19</v>
      </c>
      <c r="L15">
        <v>17</v>
      </c>
      <c r="M15">
        <v>18.3689</v>
      </c>
      <c r="N15">
        <v>26.748699999999999</v>
      </c>
      <c r="O15">
        <v>21.383400000000002</v>
      </c>
      <c r="P15">
        <v>14.8706</v>
      </c>
      <c r="Q15">
        <v>19.385200000000001</v>
      </c>
      <c r="R15">
        <v>16.611499999999999</v>
      </c>
      <c r="S15" t="s">
        <v>243</v>
      </c>
      <c r="T15" t="s">
        <v>60</v>
      </c>
      <c r="U15" t="s">
        <v>71</v>
      </c>
      <c r="V15" t="s">
        <v>225</v>
      </c>
      <c r="W15" t="s">
        <v>226</v>
      </c>
      <c r="Y15">
        <v>7</v>
      </c>
      <c r="Z15" t="s">
        <v>64</v>
      </c>
      <c r="AA15" t="s">
        <v>64</v>
      </c>
      <c r="AB15" t="s">
        <v>65</v>
      </c>
      <c r="AC15" t="s">
        <v>66</v>
      </c>
      <c r="AD15">
        <v>10</v>
      </c>
      <c r="AG15" t="s">
        <v>155</v>
      </c>
      <c r="AH15" t="s">
        <v>156</v>
      </c>
      <c r="AI15" t="s">
        <v>68</v>
      </c>
      <c r="AJ15" t="s">
        <v>69</v>
      </c>
      <c r="AK15" t="s">
        <v>64</v>
      </c>
      <c r="AL15" t="s">
        <v>70</v>
      </c>
      <c r="AS15">
        <v>2850</v>
      </c>
      <c r="AT15">
        <v>2850</v>
      </c>
      <c r="BN15" s="33" t="s">
        <v>2125</v>
      </c>
      <c r="BO15">
        <v>2</v>
      </c>
      <c r="BP15">
        <v>2</v>
      </c>
      <c r="BQ15">
        <v>1</v>
      </c>
      <c r="BR15" t="s">
        <v>154</v>
      </c>
      <c r="BS15" t="s">
        <v>2123</v>
      </c>
      <c r="BT15" t="s">
        <v>73</v>
      </c>
      <c r="BU15" s="23">
        <v>43678</v>
      </c>
      <c r="BV15">
        <v>26162</v>
      </c>
      <c r="BX15" t="s">
        <v>63</v>
      </c>
      <c r="BY15" t="s">
        <v>64</v>
      </c>
      <c r="CB15" t="s">
        <v>64</v>
      </c>
      <c r="CC15" t="s">
        <v>64</v>
      </c>
      <c r="CD15" t="s">
        <v>1435</v>
      </c>
      <c r="CE15" t="s">
        <v>64</v>
      </c>
      <c r="CF15" t="s">
        <v>433</v>
      </c>
      <c r="CG15" t="s">
        <v>63</v>
      </c>
      <c r="CH15" t="s">
        <v>434</v>
      </c>
      <c r="CI15" t="s">
        <v>64</v>
      </c>
      <c r="CJ15" t="s">
        <v>433</v>
      </c>
      <c r="DJ15" t="s">
        <v>76</v>
      </c>
      <c r="DK15" t="s">
        <v>2124</v>
      </c>
      <c r="DL15" t="s">
        <v>64</v>
      </c>
      <c r="DN15" t="s">
        <v>64</v>
      </c>
      <c r="DO15" t="s">
        <v>435</v>
      </c>
      <c r="DP15" t="s">
        <v>63</v>
      </c>
      <c r="DQ15" t="s">
        <v>78</v>
      </c>
      <c r="DR15" t="s">
        <v>436</v>
      </c>
      <c r="DY15">
        <v>21.4</v>
      </c>
      <c r="EB15">
        <v>3</v>
      </c>
      <c r="EC15">
        <v>3</v>
      </c>
      <c r="EE15" t="s">
        <v>1434</v>
      </c>
      <c r="EF15">
        <v>3</v>
      </c>
      <c r="EH15" t="s">
        <v>80</v>
      </c>
      <c r="EL15" t="s">
        <v>80</v>
      </c>
      <c r="EP15" t="s">
        <v>80</v>
      </c>
      <c r="ET15" t="s">
        <v>80</v>
      </c>
      <c r="EV15">
        <v>6750</v>
      </c>
      <c r="EW15">
        <v>593</v>
      </c>
      <c r="EX15">
        <v>457</v>
      </c>
      <c r="EY15">
        <v>531</v>
      </c>
    </row>
    <row r="16" spans="1:165" x14ac:dyDescent="0.25">
      <c r="A16">
        <v>2020</v>
      </c>
      <c r="B16" t="s">
        <v>429</v>
      </c>
      <c r="C16" s="20" t="s">
        <v>430</v>
      </c>
      <c r="D16" t="s">
        <v>437</v>
      </c>
      <c r="E16" t="s">
        <v>432</v>
      </c>
      <c r="F16">
        <v>154</v>
      </c>
      <c r="G16" s="1">
        <v>6.5</v>
      </c>
      <c r="H16">
        <v>12</v>
      </c>
      <c r="I16" t="s">
        <v>385</v>
      </c>
      <c r="J16">
        <v>12</v>
      </c>
      <c r="K16">
        <v>16</v>
      </c>
      <c r="L16">
        <v>13</v>
      </c>
      <c r="M16">
        <v>14.384399999999999</v>
      </c>
      <c r="N16">
        <v>21.645199999999999</v>
      </c>
      <c r="O16">
        <v>16.941800000000001</v>
      </c>
      <c r="P16">
        <v>11.800700000000001</v>
      </c>
      <c r="Q16">
        <v>15.873900000000001</v>
      </c>
      <c r="R16">
        <v>13.341200000000001</v>
      </c>
      <c r="S16" t="s">
        <v>243</v>
      </c>
      <c r="T16" t="s">
        <v>142</v>
      </c>
      <c r="U16" t="s">
        <v>143</v>
      </c>
      <c r="V16" t="s">
        <v>225</v>
      </c>
      <c r="W16" t="s">
        <v>226</v>
      </c>
      <c r="Y16">
        <v>7</v>
      </c>
      <c r="Z16" t="s">
        <v>64</v>
      </c>
      <c r="AA16" t="s">
        <v>64</v>
      </c>
      <c r="AB16" t="s">
        <v>65</v>
      </c>
      <c r="AC16" t="s">
        <v>66</v>
      </c>
      <c r="AD16">
        <v>10</v>
      </c>
      <c r="AG16" t="s">
        <v>155</v>
      </c>
      <c r="AH16" t="s">
        <v>156</v>
      </c>
      <c r="AI16" t="s">
        <v>68</v>
      </c>
      <c r="AJ16" t="s">
        <v>69</v>
      </c>
      <c r="AK16" t="s">
        <v>64</v>
      </c>
      <c r="AL16" t="s">
        <v>70</v>
      </c>
      <c r="AS16">
        <v>3750</v>
      </c>
      <c r="AT16">
        <v>3750</v>
      </c>
      <c r="BN16" s="33" t="s">
        <v>2125</v>
      </c>
      <c r="BO16">
        <v>2</v>
      </c>
      <c r="BP16">
        <v>2</v>
      </c>
      <c r="BQ16">
        <v>1</v>
      </c>
      <c r="BR16" t="s">
        <v>154</v>
      </c>
      <c r="BS16" t="s">
        <v>2123</v>
      </c>
      <c r="BT16" t="s">
        <v>73</v>
      </c>
      <c r="BU16" s="23">
        <v>43678</v>
      </c>
      <c r="BV16">
        <v>25943</v>
      </c>
      <c r="BX16" t="s">
        <v>63</v>
      </c>
      <c r="BY16" t="s">
        <v>64</v>
      </c>
      <c r="CB16" t="s">
        <v>64</v>
      </c>
      <c r="CC16" t="s">
        <v>64</v>
      </c>
      <c r="CD16" t="s">
        <v>438</v>
      </c>
      <c r="CE16" t="s">
        <v>64</v>
      </c>
      <c r="CF16" t="s">
        <v>433</v>
      </c>
      <c r="CG16" t="s">
        <v>63</v>
      </c>
      <c r="CH16" t="s">
        <v>439</v>
      </c>
      <c r="CI16" t="s">
        <v>64</v>
      </c>
      <c r="CJ16" t="s">
        <v>433</v>
      </c>
      <c r="DJ16" t="s">
        <v>76</v>
      </c>
      <c r="DK16" t="s">
        <v>2124</v>
      </c>
      <c r="DL16" t="s">
        <v>64</v>
      </c>
      <c r="DN16" t="s">
        <v>64</v>
      </c>
      <c r="DO16" t="s">
        <v>435</v>
      </c>
      <c r="DP16" t="s">
        <v>63</v>
      </c>
      <c r="DQ16" t="s">
        <v>78</v>
      </c>
      <c r="DR16" t="s">
        <v>440</v>
      </c>
      <c r="DY16">
        <v>16.899999999999999</v>
      </c>
      <c r="EB16">
        <v>1</v>
      </c>
      <c r="EC16">
        <v>1</v>
      </c>
      <c r="EE16" t="s">
        <v>1436</v>
      </c>
      <c r="EF16">
        <v>3</v>
      </c>
      <c r="EH16" t="s">
        <v>80</v>
      </c>
      <c r="EL16" t="s">
        <v>80</v>
      </c>
      <c r="EP16" t="s">
        <v>80</v>
      </c>
      <c r="ET16" t="s">
        <v>80</v>
      </c>
      <c r="EV16">
        <v>11250</v>
      </c>
      <c r="EW16">
        <v>747</v>
      </c>
      <c r="EX16">
        <v>557</v>
      </c>
      <c r="EY16">
        <v>661</v>
      </c>
    </row>
    <row r="17" spans="1:155" x14ac:dyDescent="0.25">
      <c r="A17">
        <v>2020</v>
      </c>
      <c r="B17" t="s">
        <v>429</v>
      </c>
      <c r="C17" s="20" t="s">
        <v>430</v>
      </c>
      <c r="D17" t="s">
        <v>1437</v>
      </c>
      <c r="E17" t="s">
        <v>432</v>
      </c>
      <c r="F17">
        <v>159</v>
      </c>
      <c r="G17" s="1">
        <v>3.9</v>
      </c>
      <c r="H17">
        <v>8</v>
      </c>
      <c r="I17" t="s">
        <v>385</v>
      </c>
      <c r="J17">
        <v>15</v>
      </c>
      <c r="K17">
        <v>19</v>
      </c>
      <c r="L17">
        <v>16</v>
      </c>
      <c r="M17">
        <v>18.006599999999999</v>
      </c>
      <c r="N17">
        <v>26.299600000000002</v>
      </c>
      <c r="O17">
        <v>20.984200000000001</v>
      </c>
      <c r="P17">
        <v>14.594900000000001</v>
      </c>
      <c r="Q17">
        <v>19.065300000000001</v>
      </c>
      <c r="R17">
        <v>16.316500000000001</v>
      </c>
      <c r="S17" t="s">
        <v>243</v>
      </c>
      <c r="T17" t="s">
        <v>60</v>
      </c>
      <c r="U17" t="s">
        <v>71</v>
      </c>
      <c r="V17" t="s">
        <v>225</v>
      </c>
      <c r="W17" t="s">
        <v>226</v>
      </c>
      <c r="Y17">
        <v>7</v>
      </c>
      <c r="Z17" t="s">
        <v>64</v>
      </c>
      <c r="AA17" t="s">
        <v>64</v>
      </c>
      <c r="AB17" t="s">
        <v>65</v>
      </c>
      <c r="AC17" t="s">
        <v>66</v>
      </c>
      <c r="AD17">
        <v>10</v>
      </c>
      <c r="AG17" t="s">
        <v>155</v>
      </c>
      <c r="AH17" t="s">
        <v>156</v>
      </c>
      <c r="AI17" t="s">
        <v>68</v>
      </c>
      <c r="AJ17" t="s">
        <v>69</v>
      </c>
      <c r="AK17" t="s">
        <v>64</v>
      </c>
      <c r="AL17" t="s">
        <v>70</v>
      </c>
      <c r="AS17">
        <v>3050</v>
      </c>
      <c r="AT17">
        <v>3050</v>
      </c>
      <c r="BN17" s="33" t="s">
        <v>2125</v>
      </c>
      <c r="BO17">
        <v>2</v>
      </c>
      <c r="BP17">
        <v>2</v>
      </c>
      <c r="BQ17">
        <v>1</v>
      </c>
      <c r="BR17" t="s">
        <v>154</v>
      </c>
      <c r="BS17" t="s">
        <v>2123</v>
      </c>
      <c r="BT17" t="s">
        <v>73</v>
      </c>
      <c r="BU17" s="23">
        <v>43678</v>
      </c>
      <c r="BV17">
        <v>26566</v>
      </c>
      <c r="BX17" t="s">
        <v>63</v>
      </c>
      <c r="BY17" t="s">
        <v>64</v>
      </c>
      <c r="CB17" t="s">
        <v>64</v>
      </c>
      <c r="CC17" t="s">
        <v>64</v>
      </c>
      <c r="CD17" t="s">
        <v>1435</v>
      </c>
      <c r="CE17" t="s">
        <v>64</v>
      </c>
      <c r="CF17" t="s">
        <v>433</v>
      </c>
      <c r="CG17" t="s">
        <v>63</v>
      </c>
      <c r="CH17" t="s">
        <v>434</v>
      </c>
      <c r="CI17" t="s">
        <v>64</v>
      </c>
      <c r="CJ17" t="s">
        <v>433</v>
      </c>
      <c r="DJ17" t="s">
        <v>76</v>
      </c>
      <c r="DK17" t="s">
        <v>2124</v>
      </c>
      <c r="DL17" t="s">
        <v>64</v>
      </c>
      <c r="DN17" t="s">
        <v>64</v>
      </c>
      <c r="DO17" t="s">
        <v>435</v>
      </c>
      <c r="DP17" t="s">
        <v>63</v>
      </c>
      <c r="DQ17" t="s">
        <v>78</v>
      </c>
      <c r="DR17" t="s">
        <v>1437</v>
      </c>
      <c r="DY17">
        <v>21</v>
      </c>
      <c r="EB17">
        <v>2</v>
      </c>
      <c r="EC17">
        <v>2</v>
      </c>
      <c r="EE17" t="s">
        <v>1434</v>
      </c>
      <c r="EF17">
        <v>3</v>
      </c>
      <c r="EH17" t="s">
        <v>80</v>
      </c>
      <c r="EL17" t="s">
        <v>80</v>
      </c>
      <c r="EP17" t="s">
        <v>80</v>
      </c>
      <c r="ET17" t="s">
        <v>80</v>
      </c>
      <c r="EV17">
        <v>7750</v>
      </c>
      <c r="EW17">
        <v>605</v>
      </c>
      <c r="EX17">
        <v>462</v>
      </c>
      <c r="EY17">
        <v>541</v>
      </c>
    </row>
    <row r="18" spans="1:155" x14ac:dyDescent="0.25">
      <c r="A18">
        <v>2020</v>
      </c>
      <c r="B18" t="s">
        <v>221</v>
      </c>
      <c r="C18" s="20" t="s">
        <v>279</v>
      </c>
      <c r="D18" t="s">
        <v>280</v>
      </c>
      <c r="E18" t="s">
        <v>224</v>
      </c>
      <c r="F18">
        <v>404</v>
      </c>
      <c r="G18" s="1">
        <v>1.4</v>
      </c>
      <c r="H18">
        <v>4</v>
      </c>
      <c r="I18" t="s">
        <v>152</v>
      </c>
      <c r="J18">
        <v>25</v>
      </c>
      <c r="K18">
        <v>36</v>
      </c>
      <c r="L18">
        <v>29</v>
      </c>
      <c r="M18">
        <v>32.799999999999997</v>
      </c>
      <c r="N18">
        <v>53</v>
      </c>
      <c r="O18">
        <v>39.5901</v>
      </c>
      <c r="P18">
        <v>25.342199999999998</v>
      </c>
      <c r="Q18">
        <v>36.211500000000001</v>
      </c>
      <c r="R18">
        <v>29.299800000000001</v>
      </c>
      <c r="T18" t="s">
        <v>60</v>
      </c>
      <c r="U18" t="s">
        <v>71</v>
      </c>
      <c r="V18" t="s">
        <v>86</v>
      </c>
      <c r="W18" t="s">
        <v>136</v>
      </c>
      <c r="Y18">
        <v>6</v>
      </c>
      <c r="Z18" t="s">
        <v>63</v>
      </c>
      <c r="AA18" t="s">
        <v>64</v>
      </c>
      <c r="AB18" t="s">
        <v>65</v>
      </c>
      <c r="AC18" t="s">
        <v>66</v>
      </c>
      <c r="AD18">
        <v>10</v>
      </c>
      <c r="AG18" t="s">
        <v>59</v>
      </c>
      <c r="AH18" t="s">
        <v>67</v>
      </c>
      <c r="AI18" t="s">
        <v>68</v>
      </c>
      <c r="AJ18" t="s">
        <v>69</v>
      </c>
      <c r="AK18" t="s">
        <v>64</v>
      </c>
      <c r="AL18" t="s">
        <v>70</v>
      </c>
      <c r="AS18">
        <v>1700</v>
      </c>
      <c r="AT18">
        <v>1700</v>
      </c>
      <c r="BO18">
        <v>2</v>
      </c>
      <c r="BP18">
        <v>2</v>
      </c>
      <c r="BQ18">
        <v>1</v>
      </c>
      <c r="BR18" t="s">
        <v>154</v>
      </c>
      <c r="BS18" t="s">
        <v>2123</v>
      </c>
      <c r="BT18" t="s">
        <v>73</v>
      </c>
      <c r="BU18" s="23">
        <v>43661</v>
      </c>
      <c r="BV18">
        <v>25932</v>
      </c>
      <c r="BX18" t="s">
        <v>64</v>
      </c>
      <c r="BY18" t="s">
        <v>64</v>
      </c>
      <c r="CB18" t="s">
        <v>64</v>
      </c>
      <c r="CC18" t="s">
        <v>64</v>
      </c>
      <c r="CE18" t="s">
        <v>64</v>
      </c>
      <c r="CG18" t="s">
        <v>63</v>
      </c>
      <c r="CH18" t="s">
        <v>281</v>
      </c>
      <c r="CI18" t="s">
        <v>63</v>
      </c>
      <c r="CJ18" t="s">
        <v>281</v>
      </c>
      <c r="DJ18" t="s">
        <v>146</v>
      </c>
      <c r="DK18" t="s">
        <v>147</v>
      </c>
      <c r="DN18" t="s">
        <v>64</v>
      </c>
      <c r="DO18" t="s">
        <v>230</v>
      </c>
      <c r="DP18" t="s">
        <v>64</v>
      </c>
      <c r="DQ18" t="s">
        <v>139</v>
      </c>
      <c r="DY18">
        <v>39.9</v>
      </c>
      <c r="EB18">
        <v>6</v>
      </c>
      <c r="EC18">
        <v>6</v>
      </c>
      <c r="EE18" t="s">
        <v>1331</v>
      </c>
      <c r="EF18">
        <v>3</v>
      </c>
      <c r="EH18" t="s">
        <v>80</v>
      </c>
      <c r="EL18" t="s">
        <v>80</v>
      </c>
      <c r="EP18" t="s">
        <v>80</v>
      </c>
      <c r="ET18" t="s">
        <v>80</v>
      </c>
      <c r="EV18">
        <v>1000</v>
      </c>
      <c r="EW18">
        <v>348</v>
      </c>
      <c r="EX18">
        <v>245</v>
      </c>
      <c r="EY18">
        <v>302</v>
      </c>
    </row>
    <row r="19" spans="1:155" x14ac:dyDescent="0.25">
      <c r="A19">
        <v>2020</v>
      </c>
      <c r="B19" t="s">
        <v>221</v>
      </c>
      <c r="C19" s="20" t="s">
        <v>279</v>
      </c>
      <c r="D19" t="s">
        <v>280</v>
      </c>
      <c r="E19" t="s">
        <v>224</v>
      </c>
      <c r="F19">
        <v>405</v>
      </c>
      <c r="G19" s="1">
        <v>1.4</v>
      </c>
      <c r="H19">
        <v>4</v>
      </c>
      <c r="I19" t="s">
        <v>84</v>
      </c>
      <c r="J19">
        <v>26</v>
      </c>
      <c r="K19">
        <v>35</v>
      </c>
      <c r="L19">
        <v>30</v>
      </c>
      <c r="M19">
        <v>34.1</v>
      </c>
      <c r="N19">
        <v>51.5</v>
      </c>
      <c r="O19">
        <v>40.214100000000002</v>
      </c>
      <c r="P19">
        <v>26.238800000000001</v>
      </c>
      <c r="Q19">
        <v>35.302100000000003</v>
      </c>
      <c r="R19">
        <v>29.6662</v>
      </c>
      <c r="T19" t="s">
        <v>60</v>
      </c>
      <c r="U19" t="s">
        <v>71</v>
      </c>
      <c r="V19" t="s">
        <v>82</v>
      </c>
      <c r="W19" t="s">
        <v>83</v>
      </c>
      <c r="Y19">
        <v>6</v>
      </c>
      <c r="Z19" t="s">
        <v>64</v>
      </c>
      <c r="AA19" t="s">
        <v>64</v>
      </c>
      <c r="AB19" t="s">
        <v>65</v>
      </c>
      <c r="AC19" t="s">
        <v>66</v>
      </c>
      <c r="AD19">
        <v>10</v>
      </c>
      <c r="AG19" t="s">
        <v>59</v>
      </c>
      <c r="AH19" t="s">
        <v>67</v>
      </c>
      <c r="AI19" t="s">
        <v>68</v>
      </c>
      <c r="AJ19" t="s">
        <v>69</v>
      </c>
      <c r="AK19" t="s">
        <v>64</v>
      </c>
      <c r="AL19" t="s">
        <v>70</v>
      </c>
      <c r="AS19">
        <v>1600</v>
      </c>
      <c r="AT19">
        <v>1600</v>
      </c>
      <c r="BO19">
        <v>2</v>
      </c>
      <c r="BP19">
        <v>2</v>
      </c>
      <c r="BQ19">
        <v>1</v>
      </c>
      <c r="BR19" t="s">
        <v>154</v>
      </c>
      <c r="BS19" t="s">
        <v>2123</v>
      </c>
      <c r="BT19" t="s">
        <v>73</v>
      </c>
      <c r="BU19" s="23">
        <v>43661</v>
      </c>
      <c r="BV19">
        <v>25933</v>
      </c>
      <c r="BX19" t="s">
        <v>64</v>
      </c>
      <c r="BY19" t="s">
        <v>64</v>
      </c>
      <c r="CB19" t="s">
        <v>64</v>
      </c>
      <c r="CC19" t="s">
        <v>64</v>
      </c>
      <c r="CE19" t="s">
        <v>64</v>
      </c>
      <c r="CG19" t="s">
        <v>63</v>
      </c>
      <c r="CH19" t="s">
        <v>281</v>
      </c>
      <c r="CI19" t="s">
        <v>63</v>
      </c>
      <c r="CJ19" t="s">
        <v>281</v>
      </c>
      <c r="DJ19" t="s">
        <v>146</v>
      </c>
      <c r="DK19" t="s">
        <v>147</v>
      </c>
      <c r="DN19" t="s">
        <v>64</v>
      </c>
      <c r="DO19" t="s">
        <v>230</v>
      </c>
      <c r="DP19" t="s">
        <v>64</v>
      </c>
      <c r="DQ19" t="s">
        <v>139</v>
      </c>
      <c r="DY19">
        <v>40.5</v>
      </c>
      <c r="EB19">
        <v>7</v>
      </c>
      <c r="EC19">
        <v>7</v>
      </c>
      <c r="EE19" t="s">
        <v>1331</v>
      </c>
      <c r="EF19">
        <v>3</v>
      </c>
      <c r="EH19" t="s">
        <v>80</v>
      </c>
      <c r="EL19" t="s">
        <v>80</v>
      </c>
      <c r="EP19" t="s">
        <v>80</v>
      </c>
      <c r="ET19" t="s">
        <v>80</v>
      </c>
      <c r="EV19">
        <v>500</v>
      </c>
      <c r="EW19">
        <v>337</v>
      </c>
      <c r="EX19">
        <v>250</v>
      </c>
      <c r="EY19">
        <v>298</v>
      </c>
    </row>
    <row r="20" spans="1:155" x14ac:dyDescent="0.25">
      <c r="A20">
        <v>2020</v>
      </c>
      <c r="B20" t="s">
        <v>2134</v>
      </c>
      <c r="C20" s="20" t="s">
        <v>322</v>
      </c>
      <c r="D20" t="s">
        <v>383</v>
      </c>
      <c r="E20" t="s">
        <v>324</v>
      </c>
      <c r="F20">
        <v>239</v>
      </c>
      <c r="G20" s="1">
        <v>3.5</v>
      </c>
      <c r="H20">
        <v>6</v>
      </c>
      <c r="I20" t="s">
        <v>385</v>
      </c>
      <c r="J20">
        <v>12</v>
      </c>
      <c r="K20">
        <v>18</v>
      </c>
      <c r="L20">
        <v>14</v>
      </c>
      <c r="M20">
        <v>14.471</v>
      </c>
      <c r="N20">
        <v>25.3078</v>
      </c>
      <c r="O20">
        <v>17.925000000000001</v>
      </c>
      <c r="P20">
        <v>11.8683</v>
      </c>
      <c r="Q20">
        <v>18.402200000000001</v>
      </c>
      <c r="R20">
        <v>14.1252</v>
      </c>
      <c r="S20" t="s">
        <v>243</v>
      </c>
      <c r="T20" t="s">
        <v>60</v>
      </c>
      <c r="U20" t="s">
        <v>71</v>
      </c>
      <c r="V20" t="s">
        <v>225</v>
      </c>
      <c r="W20" t="s">
        <v>226</v>
      </c>
      <c r="Y20">
        <v>7</v>
      </c>
      <c r="Z20" t="s">
        <v>63</v>
      </c>
      <c r="AA20" t="s">
        <v>64</v>
      </c>
      <c r="AB20" t="s">
        <v>65</v>
      </c>
      <c r="AC20" t="s">
        <v>66</v>
      </c>
      <c r="AD20">
        <v>15</v>
      </c>
      <c r="AG20" t="s">
        <v>155</v>
      </c>
      <c r="AH20" t="s">
        <v>156</v>
      </c>
      <c r="AI20" t="s">
        <v>68</v>
      </c>
      <c r="AJ20" t="s">
        <v>69</v>
      </c>
      <c r="AK20" t="s">
        <v>64</v>
      </c>
      <c r="AL20" t="s">
        <v>70</v>
      </c>
      <c r="AM20">
        <v>43</v>
      </c>
      <c r="AN20">
        <v>0</v>
      </c>
      <c r="AS20">
        <v>3500</v>
      </c>
      <c r="AT20">
        <v>3500</v>
      </c>
      <c r="BN20" s="33" t="s">
        <v>2136</v>
      </c>
      <c r="BO20">
        <v>2</v>
      </c>
      <c r="BP20">
        <v>2</v>
      </c>
      <c r="BQ20">
        <v>1</v>
      </c>
      <c r="BR20" t="s">
        <v>154</v>
      </c>
      <c r="BS20" t="s">
        <v>2123</v>
      </c>
      <c r="BT20" t="s">
        <v>73</v>
      </c>
      <c r="BU20" s="23">
        <v>43817</v>
      </c>
      <c r="BV20">
        <v>26902</v>
      </c>
      <c r="BX20" t="s">
        <v>64</v>
      </c>
      <c r="BY20" t="s">
        <v>64</v>
      </c>
      <c r="CB20" t="s">
        <v>64</v>
      </c>
      <c r="CC20" t="s">
        <v>64</v>
      </c>
      <c r="CD20" t="s">
        <v>384</v>
      </c>
      <c r="CE20" t="s">
        <v>64</v>
      </c>
      <c r="CG20" t="s">
        <v>63</v>
      </c>
      <c r="CH20" t="s">
        <v>346</v>
      </c>
      <c r="CI20" t="s">
        <v>64</v>
      </c>
      <c r="DJ20" t="s">
        <v>355</v>
      </c>
      <c r="DK20" t="s">
        <v>356</v>
      </c>
      <c r="DN20" t="s">
        <v>64</v>
      </c>
      <c r="DO20" t="s">
        <v>1388</v>
      </c>
      <c r="DP20" t="s">
        <v>64</v>
      </c>
      <c r="DQ20" t="s">
        <v>139</v>
      </c>
      <c r="DY20">
        <v>18.100000000000001</v>
      </c>
      <c r="EB20">
        <v>1</v>
      </c>
      <c r="EC20">
        <v>1</v>
      </c>
      <c r="EE20" t="s">
        <v>1387</v>
      </c>
      <c r="EF20">
        <v>3</v>
      </c>
      <c r="EH20" t="s">
        <v>80</v>
      </c>
      <c r="EL20" t="s">
        <v>80</v>
      </c>
      <c r="EP20" t="s">
        <v>80</v>
      </c>
      <c r="ET20" t="s">
        <v>80</v>
      </c>
      <c r="EV20">
        <v>10000</v>
      </c>
      <c r="EW20">
        <v>752</v>
      </c>
      <c r="EX20">
        <v>485</v>
      </c>
      <c r="EY20">
        <v>632</v>
      </c>
    </row>
    <row r="21" spans="1:155" x14ac:dyDescent="0.25">
      <c r="A21">
        <v>2020</v>
      </c>
      <c r="B21" t="s">
        <v>630</v>
      </c>
      <c r="C21" s="20" t="s">
        <v>631</v>
      </c>
      <c r="D21" t="s">
        <v>1588</v>
      </c>
      <c r="E21" t="s">
        <v>632</v>
      </c>
      <c r="F21">
        <v>177</v>
      </c>
      <c r="G21" s="1">
        <v>5</v>
      </c>
      <c r="H21">
        <v>8</v>
      </c>
      <c r="I21" t="s">
        <v>79</v>
      </c>
      <c r="J21">
        <v>16</v>
      </c>
      <c r="K21">
        <v>24</v>
      </c>
      <c r="L21">
        <v>18</v>
      </c>
      <c r="M21">
        <v>19.242899999999999</v>
      </c>
      <c r="N21">
        <v>33.701000000000001</v>
      </c>
      <c r="O21">
        <v>23.846599999999999</v>
      </c>
      <c r="P21">
        <v>15.5008</v>
      </c>
      <c r="Q21">
        <v>24.0365</v>
      </c>
      <c r="R21">
        <v>18.448899999999998</v>
      </c>
      <c r="T21" t="s">
        <v>266</v>
      </c>
      <c r="U21" t="s">
        <v>267</v>
      </c>
      <c r="V21" t="s">
        <v>61</v>
      </c>
      <c r="W21" t="s">
        <v>62</v>
      </c>
      <c r="Y21">
        <v>8</v>
      </c>
      <c r="Z21" t="s">
        <v>63</v>
      </c>
      <c r="AA21" t="s">
        <v>64</v>
      </c>
      <c r="AB21" t="s">
        <v>86</v>
      </c>
      <c r="AC21" t="s">
        <v>87</v>
      </c>
      <c r="AD21">
        <v>15</v>
      </c>
      <c r="AG21" t="s">
        <v>59</v>
      </c>
      <c r="AH21" t="s">
        <v>67</v>
      </c>
      <c r="AI21" t="s">
        <v>68</v>
      </c>
      <c r="AJ21" t="s">
        <v>69</v>
      </c>
      <c r="AK21" t="s">
        <v>64</v>
      </c>
      <c r="AL21" t="s">
        <v>70</v>
      </c>
      <c r="AS21">
        <v>2700</v>
      </c>
      <c r="AT21">
        <v>2700</v>
      </c>
      <c r="BN21" s="33" t="s">
        <v>2125</v>
      </c>
      <c r="BO21">
        <v>2</v>
      </c>
      <c r="BP21">
        <v>2</v>
      </c>
      <c r="BQ21">
        <v>1</v>
      </c>
      <c r="BR21" t="s">
        <v>154</v>
      </c>
      <c r="BS21" t="s">
        <v>2123</v>
      </c>
      <c r="BT21" t="s">
        <v>73</v>
      </c>
      <c r="BU21" s="23">
        <v>43538</v>
      </c>
      <c r="BV21">
        <v>25368</v>
      </c>
      <c r="BX21" t="s">
        <v>63</v>
      </c>
      <c r="BY21" t="s">
        <v>64</v>
      </c>
      <c r="CB21" t="s">
        <v>64</v>
      </c>
      <c r="CC21" t="s">
        <v>64</v>
      </c>
      <c r="CE21" t="s">
        <v>64</v>
      </c>
      <c r="CG21" t="s">
        <v>63</v>
      </c>
      <c r="CH21" t="s">
        <v>633</v>
      </c>
      <c r="CI21" t="s">
        <v>64</v>
      </c>
      <c r="DJ21" t="s">
        <v>76</v>
      </c>
      <c r="DK21" t="s">
        <v>2124</v>
      </c>
      <c r="DL21" t="s">
        <v>64</v>
      </c>
      <c r="DM21" t="s">
        <v>64</v>
      </c>
      <c r="DN21" t="s">
        <v>64</v>
      </c>
      <c r="DO21" t="s">
        <v>77</v>
      </c>
      <c r="DP21" t="s">
        <v>63</v>
      </c>
      <c r="DQ21" t="s">
        <v>78</v>
      </c>
      <c r="DR21" t="s">
        <v>1589</v>
      </c>
      <c r="DY21">
        <v>24</v>
      </c>
      <c r="EB21">
        <v>3</v>
      </c>
      <c r="EC21">
        <v>3</v>
      </c>
      <c r="EE21" t="s">
        <v>1586</v>
      </c>
      <c r="EF21">
        <v>3</v>
      </c>
      <c r="EH21" t="s">
        <v>80</v>
      </c>
      <c r="EL21" t="s">
        <v>80</v>
      </c>
      <c r="EP21" t="s">
        <v>80</v>
      </c>
      <c r="ET21" t="s">
        <v>80</v>
      </c>
      <c r="EV21">
        <v>6000</v>
      </c>
      <c r="EW21">
        <v>571</v>
      </c>
      <c r="EX21">
        <v>369</v>
      </c>
      <c r="EY21">
        <v>481</v>
      </c>
    </row>
    <row r="22" spans="1:155" x14ac:dyDescent="0.25">
      <c r="A22">
        <v>2020</v>
      </c>
      <c r="B22" t="s">
        <v>630</v>
      </c>
      <c r="C22" s="20" t="s">
        <v>631</v>
      </c>
      <c r="D22" t="s">
        <v>1590</v>
      </c>
      <c r="E22" t="s">
        <v>632</v>
      </c>
      <c r="F22">
        <v>176</v>
      </c>
      <c r="G22" s="1">
        <v>5</v>
      </c>
      <c r="H22">
        <v>8</v>
      </c>
      <c r="I22" t="s">
        <v>79</v>
      </c>
      <c r="J22">
        <v>16</v>
      </c>
      <c r="K22">
        <v>24</v>
      </c>
      <c r="L22">
        <v>18</v>
      </c>
      <c r="M22">
        <v>19.242899999999999</v>
      </c>
      <c r="N22">
        <v>33.701000000000001</v>
      </c>
      <c r="O22">
        <v>23.846599999999999</v>
      </c>
      <c r="P22">
        <v>15.5008</v>
      </c>
      <c r="Q22">
        <v>24.0365</v>
      </c>
      <c r="R22">
        <v>18.448899999999998</v>
      </c>
      <c r="T22" t="s">
        <v>266</v>
      </c>
      <c r="U22" t="s">
        <v>267</v>
      </c>
      <c r="V22" t="s">
        <v>61</v>
      </c>
      <c r="W22" t="s">
        <v>62</v>
      </c>
      <c r="Y22">
        <v>8</v>
      </c>
      <c r="Z22" t="s">
        <v>63</v>
      </c>
      <c r="AA22" t="s">
        <v>64</v>
      </c>
      <c r="AB22" t="s">
        <v>86</v>
      </c>
      <c r="AC22" t="s">
        <v>87</v>
      </c>
      <c r="AD22">
        <v>15</v>
      </c>
      <c r="AG22" t="s">
        <v>59</v>
      </c>
      <c r="AH22" t="s">
        <v>67</v>
      </c>
      <c r="AI22" t="s">
        <v>68</v>
      </c>
      <c r="AJ22" t="s">
        <v>69</v>
      </c>
      <c r="AK22" t="s">
        <v>64</v>
      </c>
      <c r="AL22" t="s">
        <v>70</v>
      </c>
      <c r="AS22">
        <v>2700</v>
      </c>
      <c r="AT22">
        <v>2700</v>
      </c>
      <c r="BN22" s="33" t="s">
        <v>2125</v>
      </c>
      <c r="BO22">
        <v>2</v>
      </c>
      <c r="BP22">
        <v>2</v>
      </c>
      <c r="BQ22">
        <v>1</v>
      </c>
      <c r="BR22" t="s">
        <v>154</v>
      </c>
      <c r="BS22" t="s">
        <v>2123</v>
      </c>
      <c r="BT22" t="s">
        <v>73</v>
      </c>
      <c r="BU22" s="23">
        <v>43538</v>
      </c>
      <c r="BV22">
        <v>25367</v>
      </c>
      <c r="BX22" t="s">
        <v>63</v>
      </c>
      <c r="BY22" t="s">
        <v>64</v>
      </c>
      <c r="CB22" t="s">
        <v>64</v>
      </c>
      <c r="CC22" t="s">
        <v>64</v>
      </c>
      <c r="CE22" t="s">
        <v>64</v>
      </c>
      <c r="CG22" t="s">
        <v>63</v>
      </c>
      <c r="CH22" t="s">
        <v>633</v>
      </c>
      <c r="CI22" t="s">
        <v>64</v>
      </c>
      <c r="DJ22" t="s">
        <v>76</v>
      </c>
      <c r="DK22" t="s">
        <v>2124</v>
      </c>
      <c r="DL22" t="s">
        <v>64</v>
      </c>
      <c r="DM22" t="s">
        <v>64</v>
      </c>
      <c r="DN22" t="s">
        <v>64</v>
      </c>
      <c r="DO22" t="s">
        <v>77</v>
      </c>
      <c r="DP22" t="s">
        <v>63</v>
      </c>
      <c r="DQ22" t="s">
        <v>78</v>
      </c>
      <c r="DR22" t="s">
        <v>1591</v>
      </c>
      <c r="DY22">
        <v>24</v>
      </c>
      <c r="EB22">
        <v>3</v>
      </c>
      <c r="EC22">
        <v>3</v>
      </c>
      <c r="EE22" t="s">
        <v>1586</v>
      </c>
      <c r="EF22">
        <v>3</v>
      </c>
      <c r="EH22" t="s">
        <v>80</v>
      </c>
      <c r="EL22" t="s">
        <v>80</v>
      </c>
      <c r="EP22" t="s">
        <v>80</v>
      </c>
      <c r="ET22" t="s">
        <v>80</v>
      </c>
      <c r="EV22">
        <v>6000</v>
      </c>
      <c r="EW22">
        <v>571</v>
      </c>
      <c r="EX22">
        <v>369</v>
      </c>
      <c r="EY22">
        <v>481</v>
      </c>
    </row>
    <row r="23" spans="1:155" x14ac:dyDescent="0.25">
      <c r="A23">
        <v>2020</v>
      </c>
      <c r="B23" t="s">
        <v>630</v>
      </c>
      <c r="C23" s="20" t="s">
        <v>631</v>
      </c>
      <c r="D23" t="s">
        <v>637</v>
      </c>
      <c r="E23" t="s">
        <v>632</v>
      </c>
      <c r="F23">
        <v>185</v>
      </c>
      <c r="G23" s="1">
        <v>2</v>
      </c>
      <c r="H23">
        <v>4</v>
      </c>
      <c r="I23" t="s">
        <v>79</v>
      </c>
      <c r="J23">
        <v>23</v>
      </c>
      <c r="K23">
        <v>30</v>
      </c>
      <c r="L23">
        <v>26</v>
      </c>
      <c r="M23">
        <v>29.413399999999999</v>
      </c>
      <c r="N23">
        <v>42.902099999999997</v>
      </c>
      <c r="O23">
        <v>34.2607</v>
      </c>
      <c r="P23">
        <v>22.962</v>
      </c>
      <c r="Q23">
        <v>29.970800000000001</v>
      </c>
      <c r="R23">
        <v>25.662600000000001</v>
      </c>
      <c r="T23" t="s">
        <v>60</v>
      </c>
      <c r="U23" t="s">
        <v>71</v>
      </c>
      <c r="V23" t="s">
        <v>61</v>
      </c>
      <c r="W23" t="s">
        <v>62</v>
      </c>
      <c r="Y23">
        <v>8</v>
      </c>
      <c r="Z23" t="s">
        <v>63</v>
      </c>
      <c r="AA23" t="s">
        <v>64</v>
      </c>
      <c r="AB23" t="s">
        <v>65</v>
      </c>
      <c r="AC23" t="s">
        <v>66</v>
      </c>
      <c r="AD23">
        <v>15</v>
      </c>
      <c r="AG23" t="s">
        <v>59</v>
      </c>
      <c r="AH23" t="s">
        <v>67</v>
      </c>
      <c r="AI23" t="s">
        <v>68</v>
      </c>
      <c r="AJ23" t="s">
        <v>69</v>
      </c>
      <c r="AK23" t="s">
        <v>64</v>
      </c>
      <c r="AL23" t="s">
        <v>70</v>
      </c>
      <c r="AS23">
        <v>1900</v>
      </c>
      <c r="AT23">
        <v>1900</v>
      </c>
      <c r="BN23" s="33" t="s">
        <v>2125</v>
      </c>
      <c r="BO23">
        <v>2</v>
      </c>
      <c r="BP23">
        <v>2</v>
      </c>
      <c r="BQ23">
        <v>1</v>
      </c>
      <c r="BR23" t="s">
        <v>154</v>
      </c>
      <c r="BS23" t="s">
        <v>2123</v>
      </c>
      <c r="BT23" t="s">
        <v>73</v>
      </c>
      <c r="BU23" s="23">
        <v>43504</v>
      </c>
      <c r="BV23">
        <v>25216</v>
      </c>
      <c r="BX23" t="s">
        <v>63</v>
      </c>
      <c r="BY23" t="s">
        <v>64</v>
      </c>
      <c r="CB23" t="s">
        <v>64</v>
      </c>
      <c r="CC23" t="s">
        <v>64</v>
      </c>
      <c r="CE23" t="s">
        <v>64</v>
      </c>
      <c r="CG23" t="s">
        <v>63</v>
      </c>
      <c r="CH23" t="s">
        <v>633</v>
      </c>
      <c r="CI23" t="s">
        <v>63</v>
      </c>
      <c r="CJ23" t="s">
        <v>634</v>
      </c>
      <c r="DJ23" t="s">
        <v>76</v>
      </c>
      <c r="DK23" t="s">
        <v>2124</v>
      </c>
      <c r="DL23" t="s">
        <v>64</v>
      </c>
      <c r="DM23" t="s">
        <v>64</v>
      </c>
      <c r="DN23" t="s">
        <v>64</v>
      </c>
      <c r="DO23" t="s">
        <v>595</v>
      </c>
      <c r="DP23" t="s">
        <v>63</v>
      </c>
      <c r="DQ23" t="s">
        <v>78</v>
      </c>
      <c r="DR23" t="s">
        <v>638</v>
      </c>
      <c r="DY23">
        <v>34.5</v>
      </c>
      <c r="EB23">
        <v>5</v>
      </c>
      <c r="EC23">
        <v>5</v>
      </c>
      <c r="EE23" t="s">
        <v>1584</v>
      </c>
      <c r="EF23">
        <v>7</v>
      </c>
      <c r="EH23" t="s">
        <v>80</v>
      </c>
      <c r="EL23" t="s">
        <v>80</v>
      </c>
      <c r="EP23" t="s">
        <v>80</v>
      </c>
      <c r="ET23" t="s">
        <v>80</v>
      </c>
      <c r="EV23">
        <v>2000</v>
      </c>
      <c r="EW23">
        <v>386</v>
      </c>
      <c r="EX23">
        <v>296</v>
      </c>
      <c r="EY23">
        <v>346</v>
      </c>
    </row>
    <row r="24" spans="1:155" x14ac:dyDescent="0.25">
      <c r="A24">
        <v>2020</v>
      </c>
      <c r="B24" t="s">
        <v>630</v>
      </c>
      <c r="C24" s="20" t="s">
        <v>631</v>
      </c>
      <c r="D24" t="s">
        <v>637</v>
      </c>
      <c r="E24" t="s">
        <v>632</v>
      </c>
      <c r="F24">
        <v>161</v>
      </c>
      <c r="G24" s="1">
        <v>3</v>
      </c>
      <c r="H24">
        <v>6</v>
      </c>
      <c r="I24" t="s">
        <v>79</v>
      </c>
      <c r="J24">
        <v>20</v>
      </c>
      <c r="K24">
        <v>28</v>
      </c>
      <c r="L24">
        <v>23</v>
      </c>
      <c r="M24">
        <v>25</v>
      </c>
      <c r="N24">
        <v>39.200000000000003</v>
      </c>
      <c r="O24">
        <v>29.8689</v>
      </c>
      <c r="P24">
        <v>19.803899999999999</v>
      </c>
      <c r="Q24">
        <v>27.613700000000001</v>
      </c>
      <c r="R24">
        <v>22.6919</v>
      </c>
      <c r="T24" t="s">
        <v>266</v>
      </c>
      <c r="U24" t="s">
        <v>267</v>
      </c>
      <c r="V24" t="s">
        <v>61</v>
      </c>
      <c r="W24" t="s">
        <v>62</v>
      </c>
      <c r="Y24">
        <v>8</v>
      </c>
      <c r="Z24" t="s">
        <v>63</v>
      </c>
      <c r="AA24" t="s">
        <v>64</v>
      </c>
      <c r="AB24" t="s">
        <v>65</v>
      </c>
      <c r="AC24" t="s">
        <v>66</v>
      </c>
      <c r="AD24">
        <v>15</v>
      </c>
      <c r="AG24" t="s">
        <v>59</v>
      </c>
      <c r="AH24" t="s">
        <v>67</v>
      </c>
      <c r="AI24" t="s">
        <v>68</v>
      </c>
      <c r="AJ24" t="s">
        <v>69</v>
      </c>
      <c r="AK24" t="s">
        <v>64</v>
      </c>
      <c r="AL24" t="s">
        <v>70</v>
      </c>
      <c r="AS24">
        <v>2100</v>
      </c>
      <c r="AT24">
        <v>2100</v>
      </c>
      <c r="BN24" s="33" t="s">
        <v>2125</v>
      </c>
      <c r="BO24">
        <v>2</v>
      </c>
      <c r="BP24">
        <v>2</v>
      </c>
      <c r="BQ24">
        <v>1</v>
      </c>
      <c r="BR24" t="s">
        <v>154</v>
      </c>
      <c r="BS24" t="s">
        <v>2123</v>
      </c>
      <c r="BT24" t="s">
        <v>73</v>
      </c>
      <c r="BU24" s="23">
        <v>43532</v>
      </c>
      <c r="BV24">
        <v>25320</v>
      </c>
      <c r="BX24" t="s">
        <v>63</v>
      </c>
      <c r="BY24" t="s">
        <v>64</v>
      </c>
      <c r="CB24" t="s">
        <v>64</v>
      </c>
      <c r="CC24" t="s">
        <v>64</v>
      </c>
      <c r="CE24" t="s">
        <v>64</v>
      </c>
      <c r="CG24" t="s">
        <v>63</v>
      </c>
      <c r="CH24" t="s">
        <v>633</v>
      </c>
      <c r="CI24" t="s">
        <v>64</v>
      </c>
      <c r="DJ24" t="s">
        <v>76</v>
      </c>
      <c r="DK24" t="s">
        <v>2124</v>
      </c>
      <c r="DL24" t="s">
        <v>64</v>
      </c>
      <c r="DM24" t="s">
        <v>64</v>
      </c>
      <c r="DN24" t="s">
        <v>64</v>
      </c>
      <c r="DO24" t="s">
        <v>595</v>
      </c>
      <c r="DP24" t="s">
        <v>63</v>
      </c>
      <c r="DQ24" t="s">
        <v>78</v>
      </c>
      <c r="DR24" t="s">
        <v>638</v>
      </c>
      <c r="DY24">
        <v>30.1</v>
      </c>
      <c r="EB24">
        <v>5</v>
      </c>
      <c r="EC24">
        <v>5</v>
      </c>
      <c r="EE24" t="s">
        <v>1585</v>
      </c>
      <c r="EF24">
        <v>7</v>
      </c>
      <c r="EH24" t="s">
        <v>80</v>
      </c>
      <c r="EL24" t="s">
        <v>80</v>
      </c>
      <c r="EP24" t="s">
        <v>80</v>
      </c>
      <c r="ET24" t="s">
        <v>80</v>
      </c>
      <c r="EV24">
        <v>3000</v>
      </c>
      <c r="EW24">
        <v>447</v>
      </c>
      <c r="EX24">
        <v>320</v>
      </c>
      <c r="EY24">
        <v>390</v>
      </c>
    </row>
    <row r="25" spans="1:155" x14ac:dyDescent="0.25">
      <c r="A25">
        <v>2020</v>
      </c>
      <c r="B25" t="s">
        <v>630</v>
      </c>
      <c r="C25" s="20" t="s">
        <v>631</v>
      </c>
      <c r="D25" t="s">
        <v>639</v>
      </c>
      <c r="E25" t="s">
        <v>632</v>
      </c>
      <c r="F25">
        <v>184</v>
      </c>
      <c r="G25" s="1">
        <v>2</v>
      </c>
      <c r="H25">
        <v>4</v>
      </c>
      <c r="I25" t="s">
        <v>79</v>
      </c>
      <c r="J25">
        <v>23</v>
      </c>
      <c r="K25">
        <v>30</v>
      </c>
      <c r="L25">
        <v>26</v>
      </c>
      <c r="M25">
        <v>29.413399999999999</v>
      </c>
      <c r="N25">
        <v>42.902099999999997</v>
      </c>
      <c r="O25">
        <v>34.2607</v>
      </c>
      <c r="P25">
        <v>22.962</v>
      </c>
      <c r="Q25">
        <v>29.970800000000001</v>
      </c>
      <c r="R25">
        <v>25.662600000000001</v>
      </c>
      <c r="T25" t="s">
        <v>60</v>
      </c>
      <c r="U25" t="s">
        <v>71</v>
      </c>
      <c r="V25" t="s">
        <v>61</v>
      </c>
      <c r="W25" t="s">
        <v>62</v>
      </c>
      <c r="Y25">
        <v>8</v>
      </c>
      <c r="Z25" t="s">
        <v>63</v>
      </c>
      <c r="AA25" t="s">
        <v>64</v>
      </c>
      <c r="AB25" t="s">
        <v>65</v>
      </c>
      <c r="AC25" t="s">
        <v>66</v>
      </c>
      <c r="AD25">
        <v>15</v>
      </c>
      <c r="AG25" t="s">
        <v>59</v>
      </c>
      <c r="AH25" t="s">
        <v>67</v>
      </c>
      <c r="AI25" t="s">
        <v>68</v>
      </c>
      <c r="AJ25" t="s">
        <v>69</v>
      </c>
      <c r="AK25" t="s">
        <v>64</v>
      </c>
      <c r="AL25" t="s">
        <v>70</v>
      </c>
      <c r="AS25">
        <v>1900</v>
      </c>
      <c r="AT25">
        <v>1900</v>
      </c>
      <c r="BN25" s="33" t="s">
        <v>2125</v>
      </c>
      <c r="BO25">
        <v>2</v>
      </c>
      <c r="BP25">
        <v>2</v>
      </c>
      <c r="BQ25">
        <v>1</v>
      </c>
      <c r="BR25" t="s">
        <v>154</v>
      </c>
      <c r="BS25" t="s">
        <v>2123</v>
      </c>
      <c r="BT25" t="s">
        <v>73</v>
      </c>
      <c r="BU25" s="23">
        <v>43504</v>
      </c>
      <c r="BV25">
        <v>25218</v>
      </c>
      <c r="BX25" t="s">
        <v>63</v>
      </c>
      <c r="BY25" t="s">
        <v>64</v>
      </c>
      <c r="CB25" t="s">
        <v>64</v>
      </c>
      <c r="CC25" t="s">
        <v>64</v>
      </c>
      <c r="CE25" t="s">
        <v>64</v>
      </c>
      <c r="CG25" t="s">
        <v>63</v>
      </c>
      <c r="CH25" t="s">
        <v>633</v>
      </c>
      <c r="CI25" t="s">
        <v>63</v>
      </c>
      <c r="CJ25" t="s">
        <v>634</v>
      </c>
      <c r="DJ25" t="s">
        <v>76</v>
      </c>
      <c r="DK25" t="s">
        <v>2124</v>
      </c>
      <c r="DL25" t="s">
        <v>64</v>
      </c>
      <c r="DM25" t="s">
        <v>64</v>
      </c>
      <c r="DN25" t="s">
        <v>64</v>
      </c>
      <c r="DO25" t="s">
        <v>595</v>
      </c>
      <c r="DP25" t="s">
        <v>63</v>
      </c>
      <c r="DQ25" t="s">
        <v>78</v>
      </c>
      <c r="DR25" t="s">
        <v>640</v>
      </c>
      <c r="DY25">
        <v>34.5</v>
      </c>
      <c r="EB25">
        <v>5</v>
      </c>
      <c r="EC25">
        <v>5</v>
      </c>
      <c r="EE25" t="s">
        <v>1584</v>
      </c>
      <c r="EF25">
        <v>7</v>
      </c>
      <c r="EH25" t="s">
        <v>80</v>
      </c>
      <c r="EL25" t="s">
        <v>80</v>
      </c>
      <c r="EP25" t="s">
        <v>80</v>
      </c>
      <c r="ET25" t="s">
        <v>80</v>
      </c>
      <c r="EV25">
        <v>2000</v>
      </c>
      <c r="EW25">
        <v>386</v>
      </c>
      <c r="EX25">
        <v>296</v>
      </c>
      <c r="EY25">
        <v>346</v>
      </c>
    </row>
    <row r="26" spans="1:155" x14ac:dyDescent="0.25">
      <c r="A26">
        <v>2020</v>
      </c>
      <c r="B26" t="s">
        <v>630</v>
      </c>
      <c r="C26" s="20" t="s">
        <v>631</v>
      </c>
      <c r="D26" t="s">
        <v>639</v>
      </c>
      <c r="E26" t="s">
        <v>632</v>
      </c>
      <c r="F26">
        <v>160</v>
      </c>
      <c r="G26" s="1">
        <v>3</v>
      </c>
      <c r="H26">
        <v>6</v>
      </c>
      <c r="I26" t="s">
        <v>79</v>
      </c>
      <c r="J26">
        <v>20</v>
      </c>
      <c r="K26">
        <v>28</v>
      </c>
      <c r="L26">
        <v>23</v>
      </c>
      <c r="M26">
        <v>25</v>
      </c>
      <c r="N26">
        <v>39.200000000000003</v>
      </c>
      <c r="O26">
        <v>29.8689</v>
      </c>
      <c r="P26">
        <v>19.803899999999999</v>
      </c>
      <c r="Q26">
        <v>27.613700000000001</v>
      </c>
      <c r="R26">
        <v>22.6919</v>
      </c>
      <c r="T26" t="s">
        <v>266</v>
      </c>
      <c r="U26" t="s">
        <v>267</v>
      </c>
      <c r="V26" t="s">
        <v>61</v>
      </c>
      <c r="W26" t="s">
        <v>62</v>
      </c>
      <c r="Y26">
        <v>8</v>
      </c>
      <c r="Z26" t="s">
        <v>63</v>
      </c>
      <c r="AA26" t="s">
        <v>64</v>
      </c>
      <c r="AB26" t="s">
        <v>65</v>
      </c>
      <c r="AC26" t="s">
        <v>66</v>
      </c>
      <c r="AD26">
        <v>15</v>
      </c>
      <c r="AG26" t="s">
        <v>59</v>
      </c>
      <c r="AH26" t="s">
        <v>67</v>
      </c>
      <c r="AI26" t="s">
        <v>68</v>
      </c>
      <c r="AJ26" t="s">
        <v>69</v>
      </c>
      <c r="AK26" t="s">
        <v>64</v>
      </c>
      <c r="AL26" t="s">
        <v>70</v>
      </c>
      <c r="AS26">
        <v>2100</v>
      </c>
      <c r="AT26">
        <v>2100</v>
      </c>
      <c r="BN26" s="33" t="s">
        <v>2125</v>
      </c>
      <c r="BO26">
        <v>2</v>
      </c>
      <c r="BP26">
        <v>2</v>
      </c>
      <c r="BQ26">
        <v>1</v>
      </c>
      <c r="BR26" t="s">
        <v>154</v>
      </c>
      <c r="BS26" t="s">
        <v>2123</v>
      </c>
      <c r="BT26" t="s">
        <v>73</v>
      </c>
      <c r="BU26" s="23">
        <v>43532</v>
      </c>
      <c r="BV26">
        <v>25323</v>
      </c>
      <c r="BX26" t="s">
        <v>63</v>
      </c>
      <c r="BY26" t="s">
        <v>64</v>
      </c>
      <c r="CB26" t="s">
        <v>64</v>
      </c>
      <c r="CC26" t="s">
        <v>64</v>
      </c>
      <c r="CE26" t="s">
        <v>64</v>
      </c>
      <c r="CG26" t="s">
        <v>63</v>
      </c>
      <c r="CH26" t="s">
        <v>633</v>
      </c>
      <c r="CI26" t="s">
        <v>64</v>
      </c>
      <c r="DJ26" t="s">
        <v>76</v>
      </c>
      <c r="DK26" t="s">
        <v>2124</v>
      </c>
      <c r="DL26" t="s">
        <v>64</v>
      </c>
      <c r="DM26" t="s">
        <v>64</v>
      </c>
      <c r="DN26" t="s">
        <v>64</v>
      </c>
      <c r="DO26" t="s">
        <v>595</v>
      </c>
      <c r="DP26" t="s">
        <v>63</v>
      </c>
      <c r="DQ26" t="s">
        <v>78</v>
      </c>
      <c r="DR26" t="s">
        <v>640</v>
      </c>
      <c r="DY26">
        <v>30.1</v>
      </c>
      <c r="EB26">
        <v>5</v>
      </c>
      <c r="EC26">
        <v>5</v>
      </c>
      <c r="EE26" t="s">
        <v>1585</v>
      </c>
      <c r="EF26">
        <v>7</v>
      </c>
      <c r="EH26" t="s">
        <v>80</v>
      </c>
      <c r="EL26" t="s">
        <v>80</v>
      </c>
      <c r="EP26" t="s">
        <v>80</v>
      </c>
      <c r="ET26" t="s">
        <v>80</v>
      </c>
      <c r="EV26">
        <v>3000</v>
      </c>
      <c r="EW26">
        <v>447</v>
      </c>
      <c r="EX26">
        <v>320</v>
      </c>
      <c r="EY26">
        <v>390</v>
      </c>
    </row>
    <row r="27" spans="1:155" x14ac:dyDescent="0.25">
      <c r="A27">
        <v>2020</v>
      </c>
      <c r="B27" t="s">
        <v>630</v>
      </c>
      <c r="C27" s="20" t="s">
        <v>631</v>
      </c>
      <c r="D27" t="s">
        <v>641</v>
      </c>
      <c r="E27" t="s">
        <v>632</v>
      </c>
      <c r="F27">
        <v>165</v>
      </c>
      <c r="G27" s="1">
        <v>3</v>
      </c>
      <c r="H27">
        <v>6</v>
      </c>
      <c r="I27" t="s">
        <v>79</v>
      </c>
      <c r="J27">
        <v>18</v>
      </c>
      <c r="K27">
        <v>26</v>
      </c>
      <c r="L27">
        <v>21</v>
      </c>
      <c r="M27">
        <v>22.7</v>
      </c>
      <c r="N27">
        <v>36.1</v>
      </c>
      <c r="O27">
        <v>27.252099999999999</v>
      </c>
      <c r="P27">
        <v>18.117000000000001</v>
      </c>
      <c r="Q27">
        <v>25.6084</v>
      </c>
      <c r="R27">
        <v>20.863499999999998</v>
      </c>
      <c r="T27" t="s">
        <v>266</v>
      </c>
      <c r="U27" t="s">
        <v>267</v>
      </c>
      <c r="V27" t="s">
        <v>61</v>
      </c>
      <c r="W27" t="s">
        <v>62</v>
      </c>
      <c r="Y27">
        <v>8</v>
      </c>
      <c r="Z27" t="s">
        <v>63</v>
      </c>
      <c r="AA27" t="s">
        <v>64</v>
      </c>
      <c r="AB27" t="s">
        <v>86</v>
      </c>
      <c r="AC27" t="s">
        <v>87</v>
      </c>
      <c r="AD27">
        <v>15</v>
      </c>
      <c r="AG27" t="s">
        <v>59</v>
      </c>
      <c r="AH27" t="s">
        <v>67</v>
      </c>
      <c r="AI27" t="s">
        <v>68</v>
      </c>
      <c r="AJ27" t="s">
        <v>69</v>
      </c>
      <c r="AK27" t="s">
        <v>64</v>
      </c>
      <c r="AL27" t="s">
        <v>70</v>
      </c>
      <c r="AS27">
        <v>2300</v>
      </c>
      <c r="AT27">
        <v>2300</v>
      </c>
      <c r="BN27" s="33" t="s">
        <v>2125</v>
      </c>
      <c r="BO27">
        <v>2</v>
      </c>
      <c r="BP27">
        <v>2</v>
      </c>
      <c r="BQ27">
        <v>1</v>
      </c>
      <c r="BR27" t="s">
        <v>154</v>
      </c>
      <c r="BS27" t="s">
        <v>2123</v>
      </c>
      <c r="BT27" t="s">
        <v>73</v>
      </c>
      <c r="BU27" s="23">
        <v>43532</v>
      </c>
      <c r="BV27">
        <v>25322</v>
      </c>
      <c r="BX27" t="s">
        <v>63</v>
      </c>
      <c r="BY27" t="s">
        <v>64</v>
      </c>
      <c r="CB27" t="s">
        <v>64</v>
      </c>
      <c r="CC27" t="s">
        <v>64</v>
      </c>
      <c r="CE27" t="s">
        <v>64</v>
      </c>
      <c r="CG27" t="s">
        <v>63</v>
      </c>
      <c r="CH27" t="s">
        <v>633</v>
      </c>
      <c r="CI27" t="s">
        <v>64</v>
      </c>
      <c r="DJ27" t="s">
        <v>76</v>
      </c>
      <c r="DK27" t="s">
        <v>2124</v>
      </c>
      <c r="DL27" t="s">
        <v>64</v>
      </c>
      <c r="DM27" t="s">
        <v>64</v>
      </c>
      <c r="DN27" t="s">
        <v>64</v>
      </c>
      <c r="DO27" t="s">
        <v>595</v>
      </c>
      <c r="DP27" t="s">
        <v>63</v>
      </c>
      <c r="DQ27" t="s">
        <v>78</v>
      </c>
      <c r="DR27" t="s">
        <v>642</v>
      </c>
      <c r="DY27">
        <v>27.4</v>
      </c>
      <c r="EB27">
        <v>4</v>
      </c>
      <c r="EC27">
        <v>4</v>
      </c>
      <c r="EE27" t="s">
        <v>1585</v>
      </c>
      <c r="EF27">
        <v>7</v>
      </c>
      <c r="EH27" t="s">
        <v>80</v>
      </c>
      <c r="EL27" t="s">
        <v>80</v>
      </c>
      <c r="EP27" t="s">
        <v>80</v>
      </c>
      <c r="ET27" t="s">
        <v>80</v>
      </c>
      <c r="EV27">
        <v>4000</v>
      </c>
      <c r="EW27">
        <v>490</v>
      </c>
      <c r="EX27">
        <v>347</v>
      </c>
      <c r="EY27">
        <v>426</v>
      </c>
    </row>
    <row r="28" spans="1:155" x14ac:dyDescent="0.25">
      <c r="A28">
        <v>2020</v>
      </c>
      <c r="B28" t="s">
        <v>630</v>
      </c>
      <c r="C28" s="20" t="s">
        <v>631</v>
      </c>
      <c r="D28" t="s">
        <v>643</v>
      </c>
      <c r="E28" t="s">
        <v>632</v>
      </c>
      <c r="F28">
        <v>164</v>
      </c>
      <c r="G28" s="1">
        <v>3</v>
      </c>
      <c r="H28">
        <v>6</v>
      </c>
      <c r="I28" t="s">
        <v>79</v>
      </c>
      <c r="J28">
        <v>18</v>
      </c>
      <c r="K28">
        <v>26</v>
      </c>
      <c r="L28">
        <v>21</v>
      </c>
      <c r="M28">
        <v>22.7</v>
      </c>
      <c r="N28">
        <v>36.1</v>
      </c>
      <c r="O28">
        <v>27.252099999999999</v>
      </c>
      <c r="P28">
        <v>18.117000000000001</v>
      </c>
      <c r="Q28">
        <v>25.6084</v>
      </c>
      <c r="R28">
        <v>20.863499999999998</v>
      </c>
      <c r="T28" t="s">
        <v>266</v>
      </c>
      <c r="U28" t="s">
        <v>267</v>
      </c>
      <c r="V28" t="s">
        <v>61</v>
      </c>
      <c r="W28" t="s">
        <v>62</v>
      </c>
      <c r="Y28">
        <v>8</v>
      </c>
      <c r="Z28" t="s">
        <v>63</v>
      </c>
      <c r="AA28" t="s">
        <v>64</v>
      </c>
      <c r="AB28" t="s">
        <v>86</v>
      </c>
      <c r="AC28" t="s">
        <v>87</v>
      </c>
      <c r="AD28">
        <v>15</v>
      </c>
      <c r="AG28" t="s">
        <v>59</v>
      </c>
      <c r="AH28" t="s">
        <v>67</v>
      </c>
      <c r="AI28" t="s">
        <v>68</v>
      </c>
      <c r="AJ28" t="s">
        <v>69</v>
      </c>
      <c r="AK28" t="s">
        <v>64</v>
      </c>
      <c r="AL28" t="s">
        <v>70</v>
      </c>
      <c r="AS28">
        <v>2300</v>
      </c>
      <c r="AT28">
        <v>2300</v>
      </c>
      <c r="BN28" s="33" t="s">
        <v>2125</v>
      </c>
      <c r="BO28">
        <v>2</v>
      </c>
      <c r="BP28">
        <v>2</v>
      </c>
      <c r="BQ28">
        <v>1</v>
      </c>
      <c r="BR28" t="s">
        <v>154</v>
      </c>
      <c r="BS28" t="s">
        <v>2123</v>
      </c>
      <c r="BT28" t="s">
        <v>73</v>
      </c>
      <c r="BU28" s="23">
        <v>43532</v>
      </c>
      <c r="BV28">
        <v>25325</v>
      </c>
      <c r="BX28" t="s">
        <v>63</v>
      </c>
      <c r="BY28" t="s">
        <v>64</v>
      </c>
      <c r="CB28" t="s">
        <v>64</v>
      </c>
      <c r="CC28" t="s">
        <v>64</v>
      </c>
      <c r="CE28" t="s">
        <v>64</v>
      </c>
      <c r="CG28" t="s">
        <v>63</v>
      </c>
      <c r="CH28" t="s">
        <v>633</v>
      </c>
      <c r="CI28" t="s">
        <v>64</v>
      </c>
      <c r="DJ28" t="s">
        <v>76</v>
      </c>
      <c r="DK28" t="s">
        <v>2124</v>
      </c>
      <c r="DL28" t="s">
        <v>64</v>
      </c>
      <c r="DM28" t="s">
        <v>64</v>
      </c>
      <c r="DN28" t="s">
        <v>64</v>
      </c>
      <c r="DO28" t="s">
        <v>595</v>
      </c>
      <c r="DP28" t="s">
        <v>63</v>
      </c>
      <c r="DQ28" t="s">
        <v>78</v>
      </c>
      <c r="DR28" t="s">
        <v>644</v>
      </c>
      <c r="DY28">
        <v>27.4</v>
      </c>
      <c r="EB28">
        <v>4</v>
      </c>
      <c r="EC28">
        <v>4</v>
      </c>
      <c r="EE28" t="s">
        <v>1585</v>
      </c>
      <c r="EF28">
        <v>7</v>
      </c>
      <c r="EH28" t="s">
        <v>80</v>
      </c>
      <c r="EL28" t="s">
        <v>80</v>
      </c>
      <c r="EP28" t="s">
        <v>80</v>
      </c>
      <c r="ET28" t="s">
        <v>80</v>
      </c>
      <c r="EV28">
        <v>4000</v>
      </c>
      <c r="EW28">
        <v>490</v>
      </c>
      <c r="EX28">
        <v>347</v>
      </c>
      <c r="EY28">
        <v>426</v>
      </c>
    </row>
    <row r="29" spans="1:155" x14ac:dyDescent="0.25">
      <c r="A29">
        <v>2020</v>
      </c>
      <c r="B29" t="s">
        <v>630</v>
      </c>
      <c r="C29" s="20" t="s">
        <v>631</v>
      </c>
      <c r="D29" t="s">
        <v>645</v>
      </c>
      <c r="E29" t="s">
        <v>632</v>
      </c>
      <c r="F29">
        <v>163</v>
      </c>
      <c r="G29" s="1">
        <v>3</v>
      </c>
      <c r="H29">
        <v>6</v>
      </c>
      <c r="I29" t="s">
        <v>79</v>
      </c>
      <c r="J29">
        <v>19</v>
      </c>
      <c r="K29">
        <v>27</v>
      </c>
      <c r="L29">
        <v>22</v>
      </c>
      <c r="M29">
        <v>23.9</v>
      </c>
      <c r="N29">
        <v>37.799999999999997</v>
      </c>
      <c r="O29">
        <v>28.639099999999999</v>
      </c>
      <c r="P29">
        <v>19.000299999999999</v>
      </c>
      <c r="Q29">
        <v>26.715499999999999</v>
      </c>
      <c r="R29">
        <v>21.8371</v>
      </c>
      <c r="T29" t="s">
        <v>266</v>
      </c>
      <c r="U29" t="s">
        <v>267</v>
      </c>
      <c r="V29" t="s">
        <v>61</v>
      </c>
      <c r="W29" t="s">
        <v>62</v>
      </c>
      <c r="Y29">
        <v>8</v>
      </c>
      <c r="Z29" t="s">
        <v>63</v>
      </c>
      <c r="AA29" t="s">
        <v>64</v>
      </c>
      <c r="AB29" t="s">
        <v>65</v>
      </c>
      <c r="AC29" t="s">
        <v>66</v>
      </c>
      <c r="AD29">
        <v>15</v>
      </c>
      <c r="AG29" t="s">
        <v>59</v>
      </c>
      <c r="AH29" t="s">
        <v>67</v>
      </c>
      <c r="AI29" t="s">
        <v>68</v>
      </c>
      <c r="AJ29" t="s">
        <v>69</v>
      </c>
      <c r="AK29" t="s">
        <v>64</v>
      </c>
      <c r="AL29" t="s">
        <v>70</v>
      </c>
      <c r="AS29">
        <v>2200</v>
      </c>
      <c r="AT29">
        <v>2200</v>
      </c>
      <c r="BN29" s="33" t="s">
        <v>2125</v>
      </c>
      <c r="BO29">
        <v>2</v>
      </c>
      <c r="BP29">
        <v>2</v>
      </c>
      <c r="BQ29">
        <v>1</v>
      </c>
      <c r="BR29" t="s">
        <v>154</v>
      </c>
      <c r="BS29" t="s">
        <v>2123</v>
      </c>
      <c r="BT29" t="s">
        <v>73</v>
      </c>
      <c r="BU29" s="23">
        <v>43532</v>
      </c>
      <c r="BV29">
        <v>25321</v>
      </c>
      <c r="BX29" t="s">
        <v>63</v>
      </c>
      <c r="BY29" t="s">
        <v>64</v>
      </c>
      <c r="CB29" t="s">
        <v>64</v>
      </c>
      <c r="CC29" t="s">
        <v>64</v>
      </c>
      <c r="CE29" t="s">
        <v>64</v>
      </c>
      <c r="CG29" t="s">
        <v>63</v>
      </c>
      <c r="CH29" t="s">
        <v>633</v>
      </c>
      <c r="CI29" t="s">
        <v>64</v>
      </c>
      <c r="DJ29" t="s">
        <v>76</v>
      </c>
      <c r="DK29" t="s">
        <v>2124</v>
      </c>
      <c r="DL29" t="s">
        <v>64</v>
      </c>
      <c r="DM29" t="s">
        <v>64</v>
      </c>
      <c r="DN29" t="s">
        <v>64</v>
      </c>
      <c r="DO29" t="s">
        <v>595</v>
      </c>
      <c r="DP29" t="s">
        <v>63</v>
      </c>
      <c r="DQ29" t="s">
        <v>78</v>
      </c>
      <c r="DR29" t="s">
        <v>646</v>
      </c>
      <c r="DY29">
        <v>28.8</v>
      </c>
      <c r="EB29">
        <v>4</v>
      </c>
      <c r="EC29">
        <v>4</v>
      </c>
      <c r="EE29" t="s">
        <v>1585</v>
      </c>
      <c r="EF29">
        <v>7</v>
      </c>
      <c r="EH29" t="s">
        <v>80</v>
      </c>
      <c r="EL29" t="s">
        <v>80</v>
      </c>
      <c r="EP29" t="s">
        <v>80</v>
      </c>
      <c r="ET29" t="s">
        <v>80</v>
      </c>
      <c r="EV29">
        <v>3500</v>
      </c>
      <c r="EW29">
        <v>468</v>
      </c>
      <c r="EX29">
        <v>333</v>
      </c>
      <c r="EY29">
        <v>407</v>
      </c>
    </row>
    <row r="30" spans="1:155" x14ac:dyDescent="0.25">
      <c r="A30">
        <v>2020</v>
      </c>
      <c r="B30" t="s">
        <v>630</v>
      </c>
      <c r="C30" s="20" t="s">
        <v>631</v>
      </c>
      <c r="D30" t="s">
        <v>647</v>
      </c>
      <c r="E30" t="s">
        <v>632</v>
      </c>
      <c r="F30">
        <v>162</v>
      </c>
      <c r="G30" s="1">
        <v>3</v>
      </c>
      <c r="H30">
        <v>6</v>
      </c>
      <c r="I30" t="s">
        <v>79</v>
      </c>
      <c r="J30">
        <v>19</v>
      </c>
      <c r="K30">
        <v>27</v>
      </c>
      <c r="L30">
        <v>22</v>
      </c>
      <c r="M30">
        <v>23.9</v>
      </c>
      <c r="N30">
        <v>37.799999999999997</v>
      </c>
      <c r="O30">
        <v>28.639099999999999</v>
      </c>
      <c r="P30">
        <v>19.000299999999999</v>
      </c>
      <c r="Q30">
        <v>26.715499999999999</v>
      </c>
      <c r="R30">
        <v>21.8371</v>
      </c>
      <c r="T30" t="s">
        <v>266</v>
      </c>
      <c r="U30" t="s">
        <v>267</v>
      </c>
      <c r="V30" t="s">
        <v>61</v>
      </c>
      <c r="W30" t="s">
        <v>62</v>
      </c>
      <c r="Y30">
        <v>8</v>
      </c>
      <c r="Z30" t="s">
        <v>63</v>
      </c>
      <c r="AA30" t="s">
        <v>64</v>
      </c>
      <c r="AB30" t="s">
        <v>65</v>
      </c>
      <c r="AC30" t="s">
        <v>66</v>
      </c>
      <c r="AD30">
        <v>15</v>
      </c>
      <c r="AG30" t="s">
        <v>59</v>
      </c>
      <c r="AH30" t="s">
        <v>67</v>
      </c>
      <c r="AI30" t="s">
        <v>68</v>
      </c>
      <c r="AJ30" t="s">
        <v>69</v>
      </c>
      <c r="AK30" t="s">
        <v>64</v>
      </c>
      <c r="AL30" t="s">
        <v>70</v>
      </c>
      <c r="AS30">
        <v>2200</v>
      </c>
      <c r="AT30">
        <v>2200</v>
      </c>
      <c r="BN30" s="33" t="s">
        <v>2125</v>
      </c>
      <c r="BO30">
        <v>2</v>
      </c>
      <c r="BP30">
        <v>2</v>
      </c>
      <c r="BQ30">
        <v>1</v>
      </c>
      <c r="BR30" t="s">
        <v>154</v>
      </c>
      <c r="BS30" t="s">
        <v>2123</v>
      </c>
      <c r="BT30" t="s">
        <v>73</v>
      </c>
      <c r="BU30" s="23">
        <v>43532</v>
      </c>
      <c r="BV30">
        <v>25324</v>
      </c>
      <c r="BX30" t="s">
        <v>63</v>
      </c>
      <c r="BY30" t="s">
        <v>64</v>
      </c>
      <c r="CB30" t="s">
        <v>64</v>
      </c>
      <c r="CC30" t="s">
        <v>64</v>
      </c>
      <c r="CE30" t="s">
        <v>64</v>
      </c>
      <c r="CG30" t="s">
        <v>63</v>
      </c>
      <c r="CH30" t="s">
        <v>633</v>
      </c>
      <c r="CI30" t="s">
        <v>64</v>
      </c>
      <c r="DJ30" t="s">
        <v>76</v>
      </c>
      <c r="DK30" t="s">
        <v>2124</v>
      </c>
      <c r="DL30" t="s">
        <v>64</v>
      </c>
      <c r="DM30" t="s">
        <v>64</v>
      </c>
      <c r="DN30" t="s">
        <v>64</v>
      </c>
      <c r="DO30" t="s">
        <v>595</v>
      </c>
      <c r="DP30" t="s">
        <v>63</v>
      </c>
      <c r="DQ30" t="s">
        <v>78</v>
      </c>
      <c r="DR30" t="s">
        <v>648</v>
      </c>
      <c r="DY30">
        <v>28.8</v>
      </c>
      <c r="EB30">
        <v>4</v>
      </c>
      <c r="EC30">
        <v>4</v>
      </c>
      <c r="EE30" t="s">
        <v>1585</v>
      </c>
      <c r="EF30">
        <v>7</v>
      </c>
      <c r="EH30" t="s">
        <v>80</v>
      </c>
      <c r="EL30" t="s">
        <v>80</v>
      </c>
      <c r="EP30" t="s">
        <v>80</v>
      </c>
      <c r="ET30" t="s">
        <v>80</v>
      </c>
      <c r="EV30">
        <v>3500</v>
      </c>
      <c r="EW30">
        <v>468</v>
      </c>
      <c r="EX30">
        <v>333</v>
      </c>
      <c r="EY30">
        <v>407</v>
      </c>
    </row>
    <row r="31" spans="1:155" x14ac:dyDescent="0.25">
      <c r="A31">
        <v>2020</v>
      </c>
      <c r="B31" t="s">
        <v>630</v>
      </c>
      <c r="C31" s="20" t="s">
        <v>631</v>
      </c>
      <c r="D31" t="s">
        <v>1592</v>
      </c>
      <c r="E31" t="s">
        <v>632</v>
      </c>
      <c r="F31">
        <v>175</v>
      </c>
      <c r="G31" s="1">
        <v>5</v>
      </c>
      <c r="H31">
        <v>8</v>
      </c>
      <c r="I31" t="s">
        <v>79</v>
      </c>
      <c r="J31">
        <v>16</v>
      </c>
      <c r="K31">
        <v>24</v>
      </c>
      <c r="L31">
        <v>18</v>
      </c>
      <c r="M31">
        <v>19.2287</v>
      </c>
      <c r="N31">
        <v>33.7286</v>
      </c>
      <c r="O31">
        <v>23.840800000000002</v>
      </c>
      <c r="P31">
        <v>15.5008</v>
      </c>
      <c r="Q31">
        <v>24.0365</v>
      </c>
      <c r="R31">
        <v>18.448899999999998</v>
      </c>
      <c r="T31" t="s">
        <v>266</v>
      </c>
      <c r="U31" t="s">
        <v>267</v>
      </c>
      <c r="V31" t="s">
        <v>61</v>
      </c>
      <c r="W31" t="s">
        <v>62</v>
      </c>
      <c r="Y31">
        <v>8</v>
      </c>
      <c r="Z31" t="s">
        <v>63</v>
      </c>
      <c r="AA31" t="s">
        <v>64</v>
      </c>
      <c r="AB31" t="s">
        <v>86</v>
      </c>
      <c r="AC31" t="s">
        <v>87</v>
      </c>
      <c r="AD31">
        <v>15</v>
      </c>
      <c r="AG31" t="s">
        <v>59</v>
      </c>
      <c r="AH31" t="s">
        <v>67</v>
      </c>
      <c r="AI31" t="s">
        <v>68</v>
      </c>
      <c r="AJ31" t="s">
        <v>69</v>
      </c>
      <c r="AK31" t="s">
        <v>64</v>
      </c>
      <c r="AL31" t="s">
        <v>70</v>
      </c>
      <c r="AS31">
        <v>2700</v>
      </c>
      <c r="AT31">
        <v>2700</v>
      </c>
      <c r="BN31" s="33" t="s">
        <v>2125</v>
      </c>
      <c r="BO31">
        <v>2</v>
      </c>
      <c r="BP31">
        <v>2</v>
      </c>
      <c r="BQ31">
        <v>1</v>
      </c>
      <c r="BR31" t="s">
        <v>154</v>
      </c>
      <c r="BS31" t="s">
        <v>2123</v>
      </c>
      <c r="BT31" t="s">
        <v>73</v>
      </c>
      <c r="BU31" s="23">
        <v>43538</v>
      </c>
      <c r="BV31">
        <v>26082</v>
      </c>
      <c r="BX31" t="s">
        <v>63</v>
      </c>
      <c r="BY31" t="s">
        <v>64</v>
      </c>
      <c r="CB31" t="s">
        <v>64</v>
      </c>
      <c r="CC31" t="s">
        <v>64</v>
      </c>
      <c r="CE31" t="s">
        <v>64</v>
      </c>
      <c r="CG31" t="s">
        <v>63</v>
      </c>
      <c r="CH31" t="s">
        <v>633</v>
      </c>
      <c r="CI31" t="s">
        <v>64</v>
      </c>
      <c r="DJ31" t="s">
        <v>76</v>
      </c>
      <c r="DK31" t="s">
        <v>2124</v>
      </c>
      <c r="DL31" t="s">
        <v>64</v>
      </c>
      <c r="DM31" t="s">
        <v>64</v>
      </c>
      <c r="DN31" t="s">
        <v>64</v>
      </c>
      <c r="DO31" t="s">
        <v>77</v>
      </c>
      <c r="DP31" t="s">
        <v>63</v>
      </c>
      <c r="DQ31" t="s">
        <v>78</v>
      </c>
      <c r="DR31" t="s">
        <v>649</v>
      </c>
      <c r="DY31">
        <v>24</v>
      </c>
      <c r="EB31">
        <v>3</v>
      </c>
      <c r="EC31">
        <v>3</v>
      </c>
      <c r="EE31" t="s">
        <v>1586</v>
      </c>
      <c r="EF31">
        <v>3</v>
      </c>
      <c r="EH31" t="s">
        <v>80</v>
      </c>
      <c r="EL31" t="s">
        <v>80</v>
      </c>
      <c r="EP31" t="s">
        <v>80</v>
      </c>
      <c r="ET31" t="s">
        <v>80</v>
      </c>
      <c r="EV31">
        <v>6000</v>
      </c>
      <c r="EW31">
        <v>571</v>
      </c>
      <c r="EX31">
        <v>369</v>
      </c>
      <c r="EY31">
        <v>481</v>
      </c>
    </row>
    <row r="32" spans="1:155" x14ac:dyDescent="0.25">
      <c r="A32">
        <v>2020</v>
      </c>
      <c r="B32" t="s">
        <v>630</v>
      </c>
      <c r="C32" s="20" t="s">
        <v>631</v>
      </c>
      <c r="D32" t="s">
        <v>1593</v>
      </c>
      <c r="E32" t="s">
        <v>632</v>
      </c>
      <c r="F32">
        <v>174</v>
      </c>
      <c r="G32" s="1">
        <v>5</v>
      </c>
      <c r="H32">
        <v>8</v>
      </c>
      <c r="I32" t="s">
        <v>79</v>
      </c>
      <c r="J32">
        <v>16</v>
      </c>
      <c r="K32">
        <v>24</v>
      </c>
      <c r="L32">
        <v>18</v>
      </c>
      <c r="M32">
        <v>19.2287</v>
      </c>
      <c r="N32">
        <v>33.7286</v>
      </c>
      <c r="O32">
        <v>23.840800000000002</v>
      </c>
      <c r="P32">
        <v>15.5008</v>
      </c>
      <c r="Q32">
        <v>24.0365</v>
      </c>
      <c r="R32">
        <v>18.448899999999998</v>
      </c>
      <c r="T32" t="s">
        <v>266</v>
      </c>
      <c r="U32" t="s">
        <v>267</v>
      </c>
      <c r="V32" t="s">
        <v>61</v>
      </c>
      <c r="W32" t="s">
        <v>62</v>
      </c>
      <c r="Y32">
        <v>8</v>
      </c>
      <c r="Z32" t="s">
        <v>63</v>
      </c>
      <c r="AA32" t="s">
        <v>64</v>
      </c>
      <c r="AB32" t="s">
        <v>86</v>
      </c>
      <c r="AC32" t="s">
        <v>87</v>
      </c>
      <c r="AD32">
        <v>15</v>
      </c>
      <c r="AG32" t="s">
        <v>59</v>
      </c>
      <c r="AH32" t="s">
        <v>67</v>
      </c>
      <c r="AI32" t="s">
        <v>68</v>
      </c>
      <c r="AJ32" t="s">
        <v>69</v>
      </c>
      <c r="AK32" t="s">
        <v>64</v>
      </c>
      <c r="AL32" t="s">
        <v>70</v>
      </c>
      <c r="AS32">
        <v>2700</v>
      </c>
      <c r="AT32">
        <v>2700</v>
      </c>
      <c r="BN32" s="33" t="s">
        <v>2125</v>
      </c>
      <c r="BO32">
        <v>2</v>
      </c>
      <c r="BP32">
        <v>2</v>
      </c>
      <c r="BQ32">
        <v>1</v>
      </c>
      <c r="BR32" t="s">
        <v>154</v>
      </c>
      <c r="BS32" t="s">
        <v>2123</v>
      </c>
      <c r="BT32" t="s">
        <v>73</v>
      </c>
      <c r="BU32" s="23">
        <v>43537</v>
      </c>
      <c r="BV32">
        <v>26083</v>
      </c>
      <c r="BX32" t="s">
        <v>63</v>
      </c>
      <c r="BY32" t="s">
        <v>64</v>
      </c>
      <c r="CB32" t="s">
        <v>64</v>
      </c>
      <c r="CC32" t="s">
        <v>64</v>
      </c>
      <c r="CE32" t="s">
        <v>64</v>
      </c>
      <c r="CG32" t="s">
        <v>63</v>
      </c>
      <c r="CH32" t="s">
        <v>633</v>
      </c>
      <c r="CI32" t="s">
        <v>64</v>
      </c>
      <c r="DJ32" t="s">
        <v>76</v>
      </c>
      <c r="DK32" t="s">
        <v>2124</v>
      </c>
      <c r="DL32" t="s">
        <v>64</v>
      </c>
      <c r="DM32" t="s">
        <v>64</v>
      </c>
      <c r="DN32" t="s">
        <v>64</v>
      </c>
      <c r="DO32" t="s">
        <v>77</v>
      </c>
      <c r="DP32" t="s">
        <v>63</v>
      </c>
      <c r="DQ32" t="s">
        <v>78</v>
      </c>
      <c r="DR32" t="s">
        <v>650</v>
      </c>
      <c r="DY32">
        <v>24</v>
      </c>
      <c r="EB32">
        <v>3</v>
      </c>
      <c r="EC32">
        <v>3</v>
      </c>
      <c r="EE32" t="s">
        <v>1586</v>
      </c>
      <c r="EF32">
        <v>3</v>
      </c>
      <c r="EH32" t="s">
        <v>80</v>
      </c>
      <c r="EL32" t="s">
        <v>80</v>
      </c>
      <c r="EP32" t="s">
        <v>80</v>
      </c>
      <c r="ET32" t="s">
        <v>80</v>
      </c>
      <c r="EV32">
        <v>6000</v>
      </c>
      <c r="EW32">
        <v>571</v>
      </c>
      <c r="EX32">
        <v>369</v>
      </c>
      <c r="EY32">
        <v>481</v>
      </c>
    </row>
    <row r="33" spans="1:165" x14ac:dyDescent="0.25">
      <c r="A33">
        <v>2020</v>
      </c>
      <c r="B33" t="s">
        <v>1123</v>
      </c>
      <c r="C33" s="20" t="s">
        <v>1187</v>
      </c>
      <c r="D33" t="s">
        <v>1188</v>
      </c>
      <c r="E33" t="s">
        <v>1126</v>
      </c>
      <c r="F33">
        <v>30</v>
      </c>
      <c r="G33" s="1">
        <v>6.5</v>
      </c>
      <c r="H33">
        <v>12</v>
      </c>
      <c r="I33" t="s">
        <v>159</v>
      </c>
      <c r="J33">
        <v>9</v>
      </c>
      <c r="K33">
        <v>15</v>
      </c>
      <c r="L33">
        <v>11</v>
      </c>
      <c r="M33">
        <v>10.750400000000001</v>
      </c>
      <c r="N33">
        <v>19.674399999999999</v>
      </c>
      <c r="O33">
        <v>13.507400000000001</v>
      </c>
      <c r="P33">
        <v>8.9313000000000002</v>
      </c>
      <c r="Q33">
        <v>15.069100000000001</v>
      </c>
      <c r="R33">
        <v>10.935700000000001</v>
      </c>
      <c r="S33" t="s">
        <v>243</v>
      </c>
      <c r="T33" t="s">
        <v>142</v>
      </c>
      <c r="U33" t="s">
        <v>143</v>
      </c>
      <c r="V33" t="s">
        <v>157</v>
      </c>
      <c r="W33" t="s">
        <v>158</v>
      </c>
      <c r="Y33">
        <v>7</v>
      </c>
      <c r="Z33" t="s">
        <v>63</v>
      </c>
      <c r="AA33" t="s">
        <v>64</v>
      </c>
      <c r="AB33" t="s">
        <v>86</v>
      </c>
      <c r="AC33" t="s">
        <v>87</v>
      </c>
      <c r="AD33">
        <v>15</v>
      </c>
      <c r="AG33" t="s">
        <v>155</v>
      </c>
      <c r="AH33" t="s">
        <v>156</v>
      </c>
      <c r="AI33" t="s">
        <v>68</v>
      </c>
      <c r="AJ33" t="s">
        <v>69</v>
      </c>
      <c r="AK33" t="s">
        <v>64</v>
      </c>
      <c r="AL33" t="s">
        <v>70</v>
      </c>
      <c r="AS33">
        <v>4450</v>
      </c>
      <c r="AT33">
        <v>4450</v>
      </c>
      <c r="BO33">
        <v>2</v>
      </c>
      <c r="BP33">
        <v>2</v>
      </c>
      <c r="BQ33">
        <v>1</v>
      </c>
      <c r="BR33" t="s">
        <v>154</v>
      </c>
      <c r="BS33" t="s">
        <v>2123</v>
      </c>
      <c r="BT33" t="s">
        <v>227</v>
      </c>
      <c r="BU33" s="23">
        <v>43749</v>
      </c>
      <c r="BV33">
        <v>26676</v>
      </c>
      <c r="BX33" t="s">
        <v>64</v>
      </c>
      <c r="BY33" t="s">
        <v>64</v>
      </c>
      <c r="CB33" t="s">
        <v>64</v>
      </c>
      <c r="CC33" t="s">
        <v>64</v>
      </c>
      <c r="CD33" t="s">
        <v>1984</v>
      </c>
      <c r="CE33" t="s">
        <v>63</v>
      </c>
      <c r="CF33" t="s">
        <v>1189</v>
      </c>
      <c r="CG33" t="s">
        <v>63</v>
      </c>
      <c r="CH33" t="s">
        <v>1190</v>
      </c>
      <c r="CI33" t="s">
        <v>64</v>
      </c>
      <c r="DJ33" t="s">
        <v>146</v>
      </c>
      <c r="DK33" t="s">
        <v>147</v>
      </c>
      <c r="DN33" t="s">
        <v>64</v>
      </c>
      <c r="DO33" t="s">
        <v>1191</v>
      </c>
      <c r="DP33" t="s">
        <v>63</v>
      </c>
      <c r="DQ33" t="s">
        <v>78</v>
      </c>
      <c r="DY33">
        <v>13.6</v>
      </c>
      <c r="EB33">
        <v>1</v>
      </c>
      <c r="EC33">
        <v>1</v>
      </c>
      <c r="EE33" t="s">
        <v>1983</v>
      </c>
      <c r="EF33">
        <v>1</v>
      </c>
      <c r="EH33" t="s">
        <v>80</v>
      </c>
      <c r="EL33" t="s">
        <v>80</v>
      </c>
      <c r="EP33" t="s">
        <v>80</v>
      </c>
      <c r="ET33" t="s">
        <v>80</v>
      </c>
      <c r="EV33">
        <v>14750</v>
      </c>
      <c r="EW33">
        <v>963</v>
      </c>
      <c r="EX33">
        <v>571</v>
      </c>
      <c r="EY33">
        <v>787</v>
      </c>
    </row>
    <row r="34" spans="1:165" x14ac:dyDescent="0.25">
      <c r="A34">
        <v>2020</v>
      </c>
      <c r="B34" t="s">
        <v>1123</v>
      </c>
      <c r="C34" s="20" t="s">
        <v>1187</v>
      </c>
      <c r="D34" t="s">
        <v>1192</v>
      </c>
      <c r="E34" t="s">
        <v>1126</v>
      </c>
      <c r="F34">
        <v>31</v>
      </c>
      <c r="G34" s="1">
        <v>6.5</v>
      </c>
      <c r="H34">
        <v>12</v>
      </c>
      <c r="I34" t="s">
        <v>159</v>
      </c>
      <c r="J34">
        <v>9</v>
      </c>
      <c r="K34">
        <v>15</v>
      </c>
      <c r="L34">
        <v>11</v>
      </c>
      <c r="M34">
        <v>10.535299999999999</v>
      </c>
      <c r="N34">
        <v>19.271000000000001</v>
      </c>
      <c r="O34">
        <v>13.235200000000001</v>
      </c>
      <c r="P34">
        <v>8.7390000000000008</v>
      </c>
      <c r="Q34">
        <v>14.801600000000001</v>
      </c>
      <c r="R34">
        <v>10.713699999999999</v>
      </c>
      <c r="S34" t="s">
        <v>243</v>
      </c>
      <c r="T34" t="s">
        <v>142</v>
      </c>
      <c r="U34" t="s">
        <v>143</v>
      </c>
      <c r="V34" t="s">
        <v>157</v>
      </c>
      <c r="W34" t="s">
        <v>158</v>
      </c>
      <c r="Y34">
        <v>7</v>
      </c>
      <c r="Z34" t="s">
        <v>63</v>
      </c>
      <c r="AA34" t="s">
        <v>64</v>
      </c>
      <c r="AB34" t="s">
        <v>86</v>
      </c>
      <c r="AC34" t="s">
        <v>87</v>
      </c>
      <c r="AD34">
        <v>15</v>
      </c>
      <c r="AG34" t="s">
        <v>155</v>
      </c>
      <c r="AH34" t="s">
        <v>156</v>
      </c>
      <c r="AI34" t="s">
        <v>68</v>
      </c>
      <c r="AJ34" t="s">
        <v>69</v>
      </c>
      <c r="AK34" t="s">
        <v>64</v>
      </c>
      <c r="AL34" t="s">
        <v>70</v>
      </c>
      <c r="AS34">
        <v>4450</v>
      </c>
      <c r="AT34">
        <v>4450</v>
      </c>
      <c r="BO34">
        <v>2</v>
      </c>
      <c r="BP34">
        <v>2</v>
      </c>
      <c r="BQ34">
        <v>1</v>
      </c>
      <c r="BR34" t="s">
        <v>154</v>
      </c>
      <c r="BS34" t="s">
        <v>2123</v>
      </c>
      <c r="BT34" t="s">
        <v>227</v>
      </c>
      <c r="BU34" s="23">
        <v>43749</v>
      </c>
      <c r="BV34">
        <v>26681</v>
      </c>
      <c r="BX34" t="s">
        <v>64</v>
      </c>
      <c r="BY34" t="s">
        <v>64</v>
      </c>
      <c r="CB34" t="s">
        <v>64</v>
      </c>
      <c r="CC34" t="s">
        <v>64</v>
      </c>
      <c r="CD34" t="s">
        <v>1984</v>
      </c>
      <c r="CE34" t="s">
        <v>63</v>
      </c>
      <c r="CF34" t="s">
        <v>1189</v>
      </c>
      <c r="CG34" t="s">
        <v>63</v>
      </c>
      <c r="CH34" t="s">
        <v>1190</v>
      </c>
      <c r="CI34" t="s">
        <v>64</v>
      </c>
      <c r="DJ34" t="s">
        <v>146</v>
      </c>
      <c r="DK34" t="s">
        <v>147</v>
      </c>
      <c r="DN34" t="s">
        <v>64</v>
      </c>
      <c r="DO34" t="s">
        <v>1191</v>
      </c>
      <c r="DP34" t="s">
        <v>63</v>
      </c>
      <c r="DQ34" t="s">
        <v>78</v>
      </c>
      <c r="DY34">
        <v>13.3</v>
      </c>
      <c r="EB34">
        <v>1</v>
      </c>
      <c r="EC34">
        <v>1</v>
      </c>
      <c r="EE34" t="s">
        <v>1983</v>
      </c>
      <c r="EF34">
        <v>1</v>
      </c>
      <c r="EH34" t="s">
        <v>80</v>
      </c>
      <c r="EL34" t="s">
        <v>80</v>
      </c>
      <c r="EP34" t="s">
        <v>80</v>
      </c>
      <c r="ET34" t="s">
        <v>80</v>
      </c>
      <c r="EV34">
        <v>14750</v>
      </c>
      <c r="EW34">
        <v>989</v>
      </c>
      <c r="EX34">
        <v>583</v>
      </c>
      <c r="EY34">
        <v>806</v>
      </c>
    </row>
    <row r="35" spans="1:165" x14ac:dyDescent="0.25">
      <c r="A35">
        <v>2020</v>
      </c>
      <c r="B35" t="s">
        <v>1123</v>
      </c>
      <c r="C35" s="20" t="s">
        <v>1187</v>
      </c>
      <c r="D35" t="s">
        <v>1193</v>
      </c>
      <c r="E35" t="s">
        <v>1126</v>
      </c>
      <c r="F35">
        <v>2</v>
      </c>
      <c r="G35" s="1">
        <v>5.2</v>
      </c>
      <c r="H35">
        <v>10</v>
      </c>
      <c r="I35" t="s">
        <v>159</v>
      </c>
      <c r="J35">
        <v>13</v>
      </c>
      <c r="K35">
        <v>18</v>
      </c>
      <c r="L35">
        <v>15</v>
      </c>
      <c r="M35">
        <v>16</v>
      </c>
      <c r="N35">
        <v>24.142199999999999</v>
      </c>
      <c r="O35">
        <v>18.8627</v>
      </c>
      <c r="P35">
        <v>13.079700000000001</v>
      </c>
      <c r="Q35">
        <v>18.2471</v>
      </c>
      <c r="R35">
        <v>14.9899</v>
      </c>
      <c r="S35" t="s">
        <v>243</v>
      </c>
      <c r="T35" t="s">
        <v>142</v>
      </c>
      <c r="U35" t="s">
        <v>143</v>
      </c>
      <c r="V35" t="s">
        <v>157</v>
      </c>
      <c r="W35" t="s">
        <v>158</v>
      </c>
      <c r="Y35">
        <v>7</v>
      </c>
      <c r="Z35" t="s">
        <v>63</v>
      </c>
      <c r="AA35" t="s">
        <v>64</v>
      </c>
      <c r="AB35" t="s">
        <v>86</v>
      </c>
      <c r="AC35" t="s">
        <v>87</v>
      </c>
      <c r="AD35">
        <v>15</v>
      </c>
      <c r="AG35" t="s">
        <v>155</v>
      </c>
      <c r="AH35" t="s">
        <v>156</v>
      </c>
      <c r="AI35" t="s">
        <v>68</v>
      </c>
      <c r="AJ35" t="s">
        <v>69</v>
      </c>
      <c r="AK35" t="s">
        <v>64</v>
      </c>
      <c r="AL35" t="s">
        <v>70</v>
      </c>
      <c r="AS35">
        <v>3250</v>
      </c>
      <c r="AT35">
        <v>3250</v>
      </c>
      <c r="BN35" s="33" t="s">
        <v>2136</v>
      </c>
      <c r="BO35">
        <v>2</v>
      </c>
      <c r="BP35">
        <v>2</v>
      </c>
      <c r="BQ35">
        <v>1</v>
      </c>
      <c r="BR35" t="s">
        <v>154</v>
      </c>
      <c r="BS35" t="s">
        <v>2123</v>
      </c>
      <c r="BT35" t="s">
        <v>227</v>
      </c>
      <c r="BU35" s="23">
        <v>43581</v>
      </c>
      <c r="BV35">
        <v>25534</v>
      </c>
      <c r="BX35" t="s">
        <v>64</v>
      </c>
      <c r="BY35" t="s">
        <v>64</v>
      </c>
      <c r="CB35" t="s">
        <v>64</v>
      </c>
      <c r="CC35" t="s">
        <v>64</v>
      </c>
      <c r="CD35" t="s">
        <v>1986</v>
      </c>
      <c r="CE35" t="s">
        <v>63</v>
      </c>
      <c r="CF35" t="s">
        <v>1194</v>
      </c>
      <c r="CG35" t="s">
        <v>63</v>
      </c>
      <c r="CH35" t="s">
        <v>1185</v>
      </c>
      <c r="CI35" t="s">
        <v>63</v>
      </c>
      <c r="CJ35" t="s">
        <v>1195</v>
      </c>
      <c r="DJ35" t="s">
        <v>355</v>
      </c>
      <c r="DK35" t="s">
        <v>356</v>
      </c>
      <c r="DL35" t="s">
        <v>64</v>
      </c>
      <c r="DN35" t="s">
        <v>64</v>
      </c>
      <c r="DO35" t="s">
        <v>1196</v>
      </c>
      <c r="DP35" t="s">
        <v>64</v>
      </c>
      <c r="DQ35" t="s">
        <v>139</v>
      </c>
      <c r="DY35">
        <v>19</v>
      </c>
      <c r="EB35">
        <v>2</v>
      </c>
      <c r="EC35">
        <v>2</v>
      </c>
      <c r="EE35" t="s">
        <v>1985</v>
      </c>
      <c r="EF35">
        <v>1</v>
      </c>
      <c r="EH35" t="s">
        <v>80</v>
      </c>
      <c r="EL35" t="s">
        <v>80</v>
      </c>
      <c r="EP35" t="s">
        <v>80</v>
      </c>
      <c r="ET35" t="s">
        <v>80</v>
      </c>
      <c r="EV35">
        <v>8750</v>
      </c>
      <c r="EW35">
        <v>681</v>
      </c>
      <c r="EX35">
        <v>492</v>
      </c>
      <c r="EY35">
        <v>596</v>
      </c>
    </row>
    <row r="36" spans="1:165" x14ac:dyDescent="0.25">
      <c r="A36" s="24">
        <v>2020</v>
      </c>
      <c r="B36" s="24" t="s">
        <v>1123</v>
      </c>
      <c r="C36" s="25" t="s">
        <v>1187</v>
      </c>
      <c r="D36" s="24" t="s">
        <v>1197</v>
      </c>
      <c r="E36" s="24" t="s">
        <v>1126</v>
      </c>
      <c r="F36" s="24">
        <v>4</v>
      </c>
      <c r="G36" s="26">
        <v>5.2</v>
      </c>
      <c r="H36" s="24">
        <v>10</v>
      </c>
      <c r="I36" s="24" t="s">
        <v>159</v>
      </c>
      <c r="J36" s="24">
        <v>13</v>
      </c>
      <c r="K36" s="24">
        <v>18</v>
      </c>
      <c r="L36" s="24">
        <v>15</v>
      </c>
      <c r="M36" s="24">
        <v>16</v>
      </c>
      <c r="N36" s="24">
        <v>24.19</v>
      </c>
      <c r="O36" s="24">
        <v>18.875800000000002</v>
      </c>
      <c r="P36" s="24">
        <v>13.0906</v>
      </c>
      <c r="Q36" s="24">
        <v>18.273</v>
      </c>
      <c r="R36" s="24">
        <v>15.005699999999999</v>
      </c>
      <c r="S36" s="24" t="s">
        <v>243</v>
      </c>
      <c r="T36" s="24" t="s">
        <v>142</v>
      </c>
      <c r="U36" s="24" t="s">
        <v>143</v>
      </c>
      <c r="V36" s="24" t="s">
        <v>157</v>
      </c>
      <c r="W36" s="24" t="s">
        <v>158</v>
      </c>
      <c r="X36" s="24"/>
      <c r="Y36" s="24">
        <v>7</v>
      </c>
      <c r="Z36" s="24" t="s">
        <v>63</v>
      </c>
      <c r="AA36" s="24" t="s">
        <v>64</v>
      </c>
      <c r="AB36" s="24" t="s">
        <v>65</v>
      </c>
      <c r="AC36" s="24" t="s">
        <v>66</v>
      </c>
      <c r="AD36" s="24">
        <v>15</v>
      </c>
      <c r="AE36" s="24"/>
      <c r="AF36" s="24"/>
      <c r="AG36" s="24" t="s">
        <v>155</v>
      </c>
      <c r="AH36" s="24" t="s">
        <v>156</v>
      </c>
      <c r="AI36" s="24" t="s">
        <v>68</v>
      </c>
      <c r="AJ36" s="24" t="s">
        <v>69</v>
      </c>
      <c r="AK36" s="24" t="s">
        <v>64</v>
      </c>
      <c r="AL36" s="24" t="s">
        <v>70</v>
      </c>
      <c r="AM36" s="24"/>
      <c r="AN36" s="24"/>
      <c r="AO36" s="24"/>
      <c r="AP36" s="24"/>
      <c r="AQ36" s="24"/>
      <c r="AR36" s="24"/>
      <c r="AS36" s="24">
        <v>3250</v>
      </c>
      <c r="AT36" s="24">
        <v>3250</v>
      </c>
      <c r="AU36" s="24"/>
      <c r="AV36" s="24"/>
      <c r="AW36" s="24"/>
      <c r="AX36" s="24"/>
      <c r="AY36" s="24"/>
      <c r="AZ36" s="24"/>
      <c r="BA36" s="24"/>
      <c r="BB36" s="24"/>
      <c r="BC36" s="24"/>
      <c r="BD36" s="24"/>
      <c r="BE36" s="24"/>
      <c r="BF36" s="24"/>
      <c r="BG36" s="24"/>
      <c r="BH36" s="24"/>
      <c r="BI36" s="24"/>
      <c r="BJ36" s="24"/>
      <c r="BK36" s="24"/>
      <c r="BL36" s="24"/>
      <c r="BM36" s="24"/>
      <c r="BN36" s="34" t="s">
        <v>2136</v>
      </c>
      <c r="BO36" s="24">
        <v>2</v>
      </c>
      <c r="BP36" s="24">
        <v>2</v>
      </c>
      <c r="BQ36" s="24">
        <v>1</v>
      </c>
      <c r="BR36" s="24" t="s">
        <v>154</v>
      </c>
      <c r="BS36" s="24" t="s">
        <v>2123</v>
      </c>
      <c r="BT36" s="24" t="s">
        <v>227</v>
      </c>
      <c r="BU36" s="27">
        <v>43784</v>
      </c>
      <c r="BV36" s="24">
        <v>26823</v>
      </c>
      <c r="BW36" s="28"/>
      <c r="BX36" s="24" t="s">
        <v>64</v>
      </c>
      <c r="BY36" s="24" t="s">
        <v>64</v>
      </c>
      <c r="BZ36" s="24"/>
      <c r="CA36" s="24"/>
      <c r="CB36" s="24" t="s">
        <v>64</v>
      </c>
      <c r="CC36" s="24" t="s">
        <v>64</v>
      </c>
      <c r="CD36" s="24" t="s">
        <v>1986</v>
      </c>
      <c r="CE36" s="24" t="s">
        <v>63</v>
      </c>
      <c r="CF36" s="24" t="s">
        <v>1194</v>
      </c>
      <c r="CG36" s="24" t="s">
        <v>63</v>
      </c>
      <c r="CH36" s="24" t="s">
        <v>1185</v>
      </c>
      <c r="CI36" s="24" t="s">
        <v>63</v>
      </c>
      <c r="CJ36" s="24" t="s">
        <v>1195</v>
      </c>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t="s">
        <v>355</v>
      </c>
      <c r="DK36" s="24" t="s">
        <v>356</v>
      </c>
      <c r="DL36" s="24" t="s">
        <v>64</v>
      </c>
      <c r="DM36" s="24"/>
      <c r="DN36" s="24" t="s">
        <v>64</v>
      </c>
      <c r="DO36" s="24" t="s">
        <v>1196</v>
      </c>
      <c r="DP36" s="24" t="s">
        <v>64</v>
      </c>
      <c r="DQ36" s="24" t="s">
        <v>139</v>
      </c>
      <c r="DR36" s="24"/>
      <c r="DS36" s="24"/>
      <c r="DT36" s="24"/>
      <c r="DU36" s="24"/>
      <c r="DV36" s="24"/>
      <c r="DW36" s="24"/>
      <c r="DX36" s="24"/>
      <c r="DY36" s="24">
        <v>19</v>
      </c>
      <c r="DZ36" s="24"/>
      <c r="EA36" s="29"/>
      <c r="EB36" s="24">
        <v>2</v>
      </c>
      <c r="EC36" s="24">
        <v>2</v>
      </c>
      <c r="ED36" s="24"/>
      <c r="EE36" s="24" t="s">
        <v>1985</v>
      </c>
      <c r="EF36" s="24">
        <v>1</v>
      </c>
      <c r="EG36" s="24"/>
      <c r="EH36" s="24" t="s">
        <v>80</v>
      </c>
      <c r="EI36" s="24"/>
      <c r="EJ36" s="24"/>
      <c r="EK36" s="24"/>
      <c r="EL36" s="24" t="s">
        <v>80</v>
      </c>
      <c r="EM36" s="24"/>
      <c r="EN36" s="24"/>
      <c r="EO36" s="24"/>
      <c r="EP36" s="24" t="s">
        <v>80</v>
      </c>
      <c r="EQ36" s="24"/>
      <c r="ER36" s="24"/>
      <c r="ES36" s="24"/>
      <c r="ET36" s="24" t="s">
        <v>80</v>
      </c>
      <c r="EU36" s="24"/>
      <c r="EV36" s="24">
        <v>8750</v>
      </c>
      <c r="EW36" s="24">
        <v>680</v>
      </c>
      <c r="EX36" s="24">
        <v>492</v>
      </c>
      <c r="EY36" s="24">
        <v>595</v>
      </c>
      <c r="EZ36" s="24"/>
      <c r="FA36" s="24"/>
      <c r="FB36" s="24"/>
      <c r="FC36" s="24"/>
      <c r="FD36" s="24"/>
      <c r="FE36" s="24"/>
      <c r="FF36" s="24"/>
      <c r="FG36" s="24"/>
      <c r="FH36" s="24"/>
      <c r="FI36" s="24"/>
    </row>
    <row r="37" spans="1:165" x14ac:dyDescent="0.25">
      <c r="A37">
        <v>2020</v>
      </c>
      <c r="B37" t="s">
        <v>1123</v>
      </c>
      <c r="C37" s="20" t="s">
        <v>1187</v>
      </c>
      <c r="D37" t="s">
        <v>1198</v>
      </c>
      <c r="E37" t="s">
        <v>1126</v>
      </c>
      <c r="F37">
        <v>3</v>
      </c>
      <c r="G37" s="1">
        <v>5.2</v>
      </c>
      <c r="H37">
        <v>10</v>
      </c>
      <c r="I37" t="s">
        <v>159</v>
      </c>
      <c r="J37">
        <v>13</v>
      </c>
      <c r="K37">
        <v>18</v>
      </c>
      <c r="L37">
        <v>15</v>
      </c>
      <c r="M37">
        <v>16</v>
      </c>
      <c r="N37">
        <v>24.142199999999999</v>
      </c>
      <c r="O37">
        <v>18.8627</v>
      </c>
      <c r="P37">
        <v>13.079700000000001</v>
      </c>
      <c r="Q37">
        <v>18.2471</v>
      </c>
      <c r="R37">
        <v>14.9899</v>
      </c>
      <c r="S37" t="s">
        <v>243</v>
      </c>
      <c r="T37" t="s">
        <v>142</v>
      </c>
      <c r="U37" t="s">
        <v>143</v>
      </c>
      <c r="V37" t="s">
        <v>157</v>
      </c>
      <c r="W37" t="s">
        <v>158</v>
      </c>
      <c r="Y37">
        <v>7</v>
      </c>
      <c r="Z37" t="s">
        <v>63</v>
      </c>
      <c r="AA37" t="s">
        <v>64</v>
      </c>
      <c r="AB37" t="s">
        <v>86</v>
      </c>
      <c r="AC37" t="s">
        <v>87</v>
      </c>
      <c r="AD37">
        <v>15</v>
      </c>
      <c r="AG37" t="s">
        <v>155</v>
      </c>
      <c r="AH37" t="s">
        <v>156</v>
      </c>
      <c r="AI37" t="s">
        <v>68</v>
      </c>
      <c r="AJ37" t="s">
        <v>69</v>
      </c>
      <c r="AK37" t="s">
        <v>64</v>
      </c>
      <c r="AL37" t="s">
        <v>70</v>
      </c>
      <c r="AS37">
        <v>3250</v>
      </c>
      <c r="AT37">
        <v>3250</v>
      </c>
      <c r="BN37" s="33" t="s">
        <v>2136</v>
      </c>
      <c r="BO37">
        <v>2</v>
      </c>
      <c r="BP37">
        <v>2</v>
      </c>
      <c r="BQ37">
        <v>1</v>
      </c>
      <c r="BR37" t="s">
        <v>154</v>
      </c>
      <c r="BS37" t="s">
        <v>2123</v>
      </c>
      <c r="BT37" t="s">
        <v>227</v>
      </c>
      <c r="BU37" s="23">
        <v>43581</v>
      </c>
      <c r="BV37">
        <v>25535</v>
      </c>
      <c r="BX37" t="s">
        <v>64</v>
      </c>
      <c r="BY37" t="s">
        <v>64</v>
      </c>
      <c r="CB37" t="s">
        <v>64</v>
      </c>
      <c r="CC37" t="s">
        <v>64</v>
      </c>
      <c r="CD37" t="s">
        <v>1986</v>
      </c>
      <c r="CE37" t="s">
        <v>63</v>
      </c>
      <c r="CF37" t="s">
        <v>1194</v>
      </c>
      <c r="CG37" t="s">
        <v>63</v>
      </c>
      <c r="CH37" t="s">
        <v>1185</v>
      </c>
      <c r="CI37" t="s">
        <v>63</v>
      </c>
      <c r="CJ37" t="s">
        <v>1195</v>
      </c>
      <c r="DJ37" t="s">
        <v>355</v>
      </c>
      <c r="DK37" t="s">
        <v>356</v>
      </c>
      <c r="DL37" t="s">
        <v>64</v>
      </c>
      <c r="DN37" t="s">
        <v>64</v>
      </c>
      <c r="DO37" t="s">
        <v>1196</v>
      </c>
      <c r="DP37" t="s">
        <v>64</v>
      </c>
      <c r="DQ37" t="s">
        <v>139</v>
      </c>
      <c r="DY37">
        <v>19</v>
      </c>
      <c r="EB37">
        <v>2</v>
      </c>
      <c r="EC37">
        <v>2</v>
      </c>
      <c r="EE37" t="s">
        <v>1985</v>
      </c>
      <c r="EF37">
        <v>1</v>
      </c>
      <c r="EH37" t="s">
        <v>80</v>
      </c>
      <c r="EL37" t="s">
        <v>80</v>
      </c>
      <c r="EP37" t="s">
        <v>80</v>
      </c>
      <c r="ET37" t="s">
        <v>80</v>
      </c>
      <c r="EV37">
        <v>8750</v>
      </c>
      <c r="EW37">
        <v>681</v>
      </c>
      <c r="EX37">
        <v>492</v>
      </c>
      <c r="EY37">
        <v>596</v>
      </c>
    </row>
    <row r="38" spans="1:165" x14ac:dyDescent="0.25">
      <c r="A38">
        <v>2020</v>
      </c>
      <c r="B38" t="s">
        <v>1123</v>
      </c>
      <c r="C38" s="20" t="s">
        <v>1187</v>
      </c>
      <c r="D38" t="s">
        <v>1199</v>
      </c>
      <c r="E38" t="s">
        <v>1126</v>
      </c>
      <c r="F38">
        <v>5</v>
      </c>
      <c r="G38" s="1">
        <v>5.2</v>
      </c>
      <c r="H38">
        <v>10</v>
      </c>
      <c r="I38" t="s">
        <v>159</v>
      </c>
      <c r="J38">
        <v>13</v>
      </c>
      <c r="K38">
        <v>18</v>
      </c>
      <c r="L38">
        <v>15</v>
      </c>
      <c r="M38">
        <v>16</v>
      </c>
      <c r="N38">
        <v>24.19</v>
      </c>
      <c r="O38">
        <v>18.875800000000002</v>
      </c>
      <c r="P38">
        <v>13.0906</v>
      </c>
      <c r="Q38">
        <v>18.273</v>
      </c>
      <c r="R38">
        <v>15.005699999999999</v>
      </c>
      <c r="S38" t="s">
        <v>243</v>
      </c>
      <c r="T38" t="s">
        <v>142</v>
      </c>
      <c r="U38" t="s">
        <v>143</v>
      </c>
      <c r="V38" t="s">
        <v>157</v>
      </c>
      <c r="W38" t="s">
        <v>158</v>
      </c>
      <c r="Y38">
        <v>7</v>
      </c>
      <c r="Z38" t="s">
        <v>63</v>
      </c>
      <c r="AA38" t="s">
        <v>64</v>
      </c>
      <c r="AB38" t="s">
        <v>65</v>
      </c>
      <c r="AC38" t="s">
        <v>66</v>
      </c>
      <c r="AD38">
        <v>15</v>
      </c>
      <c r="AG38" t="s">
        <v>155</v>
      </c>
      <c r="AH38" t="s">
        <v>156</v>
      </c>
      <c r="AI38" t="s">
        <v>68</v>
      </c>
      <c r="AJ38" t="s">
        <v>69</v>
      </c>
      <c r="AK38" t="s">
        <v>64</v>
      </c>
      <c r="AL38" t="s">
        <v>70</v>
      </c>
      <c r="AS38">
        <v>3250</v>
      </c>
      <c r="AT38">
        <v>3250</v>
      </c>
      <c r="BN38" s="33" t="s">
        <v>2136</v>
      </c>
      <c r="BO38">
        <v>2</v>
      </c>
      <c r="BP38">
        <v>2</v>
      </c>
      <c r="BQ38">
        <v>1</v>
      </c>
      <c r="BR38" t="s">
        <v>154</v>
      </c>
      <c r="BS38" t="s">
        <v>2123</v>
      </c>
      <c r="BT38" t="s">
        <v>227</v>
      </c>
      <c r="BU38" s="23">
        <v>43784</v>
      </c>
      <c r="BV38">
        <v>26824</v>
      </c>
      <c r="BX38" t="s">
        <v>64</v>
      </c>
      <c r="BY38" t="s">
        <v>64</v>
      </c>
      <c r="CB38" t="s">
        <v>64</v>
      </c>
      <c r="CC38" t="s">
        <v>64</v>
      </c>
      <c r="CD38" t="s">
        <v>1986</v>
      </c>
      <c r="CE38" t="s">
        <v>63</v>
      </c>
      <c r="CF38" t="s">
        <v>1194</v>
      </c>
      <c r="CG38" t="s">
        <v>63</v>
      </c>
      <c r="CH38" t="s">
        <v>1185</v>
      </c>
      <c r="CI38" t="s">
        <v>63</v>
      </c>
      <c r="CJ38" t="s">
        <v>1195</v>
      </c>
      <c r="DJ38" t="s">
        <v>355</v>
      </c>
      <c r="DK38" t="s">
        <v>356</v>
      </c>
      <c r="DL38" t="s">
        <v>64</v>
      </c>
      <c r="DN38" t="s">
        <v>64</v>
      </c>
      <c r="DO38" t="s">
        <v>1196</v>
      </c>
      <c r="DP38" t="s">
        <v>64</v>
      </c>
      <c r="DQ38" t="s">
        <v>139</v>
      </c>
      <c r="DY38">
        <v>19</v>
      </c>
      <c r="EB38">
        <v>2</v>
      </c>
      <c r="EC38">
        <v>2</v>
      </c>
      <c r="EE38" t="s">
        <v>1985</v>
      </c>
      <c r="EF38">
        <v>1</v>
      </c>
      <c r="EH38" t="s">
        <v>80</v>
      </c>
      <c r="EL38" t="s">
        <v>80</v>
      </c>
      <c r="EP38" t="s">
        <v>80</v>
      </c>
      <c r="ET38" t="s">
        <v>80</v>
      </c>
      <c r="EV38">
        <v>8750</v>
      </c>
      <c r="EW38">
        <v>680</v>
      </c>
      <c r="EX38">
        <v>492</v>
      </c>
      <c r="EY38">
        <v>595</v>
      </c>
    </row>
    <row r="39" spans="1:165" x14ac:dyDescent="0.25">
      <c r="A39">
        <v>2020</v>
      </c>
      <c r="B39" t="s">
        <v>724</v>
      </c>
      <c r="C39" s="20" t="s">
        <v>724</v>
      </c>
      <c r="D39" t="s">
        <v>739</v>
      </c>
      <c r="E39" t="s">
        <v>726</v>
      </c>
      <c r="F39">
        <v>402</v>
      </c>
      <c r="G39" s="1">
        <v>2</v>
      </c>
      <c r="H39">
        <v>4</v>
      </c>
      <c r="I39" t="s">
        <v>201</v>
      </c>
      <c r="J39">
        <v>26</v>
      </c>
      <c r="K39">
        <v>35</v>
      </c>
      <c r="L39">
        <v>30</v>
      </c>
      <c r="M39">
        <v>34.1</v>
      </c>
      <c r="N39">
        <v>51.8</v>
      </c>
      <c r="O39">
        <v>40.296100000000003</v>
      </c>
      <c r="P39">
        <v>26.238800000000001</v>
      </c>
      <c r="Q39">
        <v>35.484499999999997</v>
      </c>
      <c r="R39">
        <v>29.7239</v>
      </c>
      <c r="T39" t="s">
        <v>142</v>
      </c>
      <c r="U39" t="s">
        <v>143</v>
      </c>
      <c r="V39" t="s">
        <v>61</v>
      </c>
      <c r="W39" t="s">
        <v>62</v>
      </c>
      <c r="Y39">
        <v>6</v>
      </c>
      <c r="Z39" t="s">
        <v>63</v>
      </c>
      <c r="AA39" t="s">
        <v>64</v>
      </c>
      <c r="AB39" t="s">
        <v>65</v>
      </c>
      <c r="AC39" t="s">
        <v>66</v>
      </c>
      <c r="AD39">
        <v>10</v>
      </c>
      <c r="AG39" t="s">
        <v>59</v>
      </c>
      <c r="AH39" t="s">
        <v>67</v>
      </c>
      <c r="AI39" t="s">
        <v>68</v>
      </c>
      <c r="AJ39" t="s">
        <v>69</v>
      </c>
      <c r="AK39" t="s">
        <v>64</v>
      </c>
      <c r="AL39" t="s">
        <v>70</v>
      </c>
      <c r="AS39">
        <v>1600</v>
      </c>
      <c r="AT39">
        <v>1600</v>
      </c>
      <c r="BN39" s="33" t="s">
        <v>2125</v>
      </c>
      <c r="BO39">
        <v>2</v>
      </c>
      <c r="BP39">
        <v>2</v>
      </c>
      <c r="BQ39">
        <v>1</v>
      </c>
      <c r="BR39" t="s">
        <v>154</v>
      </c>
      <c r="BS39" t="s">
        <v>2123</v>
      </c>
      <c r="BT39" t="s">
        <v>73</v>
      </c>
      <c r="BU39" s="23">
        <v>43843</v>
      </c>
      <c r="BV39">
        <v>26780</v>
      </c>
      <c r="BX39" t="s">
        <v>64</v>
      </c>
      <c r="BY39" t="s">
        <v>64</v>
      </c>
      <c r="CB39" t="s">
        <v>64</v>
      </c>
      <c r="CC39" t="s">
        <v>64</v>
      </c>
      <c r="CE39" t="s">
        <v>64</v>
      </c>
      <c r="CG39" t="s">
        <v>63</v>
      </c>
      <c r="CH39" t="s">
        <v>727</v>
      </c>
      <c r="CI39" t="s">
        <v>64</v>
      </c>
      <c r="DJ39" t="s">
        <v>76</v>
      </c>
      <c r="DK39" t="s">
        <v>2124</v>
      </c>
      <c r="DN39" t="s">
        <v>64</v>
      </c>
      <c r="DO39" t="s">
        <v>728</v>
      </c>
      <c r="DP39" t="s">
        <v>64</v>
      </c>
      <c r="DQ39" t="s">
        <v>139</v>
      </c>
      <c r="DY39">
        <v>40.6</v>
      </c>
      <c r="EB39">
        <v>7</v>
      </c>
      <c r="EC39">
        <v>7</v>
      </c>
      <c r="EE39" t="s">
        <v>1660</v>
      </c>
      <c r="EF39">
        <v>3</v>
      </c>
      <c r="EH39" t="s">
        <v>80</v>
      </c>
      <c r="EL39" t="s">
        <v>80</v>
      </c>
      <c r="EP39" t="s">
        <v>80</v>
      </c>
      <c r="ET39" t="s">
        <v>80</v>
      </c>
      <c r="EV39">
        <v>500</v>
      </c>
      <c r="EW39">
        <v>339</v>
      </c>
      <c r="EX39">
        <v>251</v>
      </c>
      <c r="EY39">
        <v>299</v>
      </c>
    </row>
    <row r="40" spans="1:165" x14ac:dyDescent="0.25">
      <c r="A40">
        <v>2020</v>
      </c>
      <c r="B40" t="s">
        <v>724</v>
      </c>
      <c r="C40" s="20" t="s">
        <v>724</v>
      </c>
      <c r="D40" t="s">
        <v>739</v>
      </c>
      <c r="E40" t="s">
        <v>726</v>
      </c>
      <c r="F40">
        <v>401</v>
      </c>
      <c r="G40" s="1">
        <v>2</v>
      </c>
      <c r="H40">
        <v>4</v>
      </c>
      <c r="I40" t="s">
        <v>84</v>
      </c>
      <c r="J40">
        <v>26</v>
      </c>
      <c r="K40">
        <v>34</v>
      </c>
      <c r="L40">
        <v>29</v>
      </c>
      <c r="M40">
        <v>34</v>
      </c>
      <c r="N40">
        <v>48.6</v>
      </c>
      <c r="O40">
        <v>39.314799999999998</v>
      </c>
      <c r="P40">
        <v>26.170100000000001</v>
      </c>
      <c r="Q40">
        <v>33.526899999999998</v>
      </c>
      <c r="R40">
        <v>29.037299999999998</v>
      </c>
      <c r="T40" t="s">
        <v>142</v>
      </c>
      <c r="U40" t="s">
        <v>143</v>
      </c>
      <c r="V40" t="s">
        <v>82</v>
      </c>
      <c r="W40" t="s">
        <v>83</v>
      </c>
      <c r="Y40">
        <v>6</v>
      </c>
      <c r="Z40" t="s">
        <v>64</v>
      </c>
      <c r="AA40" t="s">
        <v>63</v>
      </c>
      <c r="AB40" t="s">
        <v>65</v>
      </c>
      <c r="AC40" t="s">
        <v>66</v>
      </c>
      <c r="AD40">
        <v>10</v>
      </c>
      <c r="AG40" t="s">
        <v>59</v>
      </c>
      <c r="AH40" t="s">
        <v>67</v>
      </c>
      <c r="AI40" t="s">
        <v>68</v>
      </c>
      <c r="AJ40" t="s">
        <v>69</v>
      </c>
      <c r="AK40" t="s">
        <v>64</v>
      </c>
      <c r="AL40" t="s">
        <v>70</v>
      </c>
      <c r="AS40">
        <v>1700</v>
      </c>
      <c r="AT40">
        <v>1700</v>
      </c>
      <c r="BN40" s="33" t="s">
        <v>2125</v>
      </c>
      <c r="BO40">
        <v>2</v>
      </c>
      <c r="BP40">
        <v>2</v>
      </c>
      <c r="BQ40">
        <v>1</v>
      </c>
      <c r="BR40" t="s">
        <v>154</v>
      </c>
      <c r="BS40" t="s">
        <v>2123</v>
      </c>
      <c r="BT40" t="s">
        <v>73</v>
      </c>
      <c r="BU40" s="23">
        <v>43843</v>
      </c>
      <c r="BV40">
        <v>26779</v>
      </c>
      <c r="BX40" t="s">
        <v>64</v>
      </c>
      <c r="BY40" t="s">
        <v>64</v>
      </c>
      <c r="CB40" t="s">
        <v>64</v>
      </c>
      <c r="CC40" t="s">
        <v>64</v>
      </c>
      <c r="CE40" t="s">
        <v>64</v>
      </c>
      <c r="CG40" t="s">
        <v>63</v>
      </c>
      <c r="CH40" t="s">
        <v>727</v>
      </c>
      <c r="CI40" t="s">
        <v>64</v>
      </c>
      <c r="DJ40" t="s">
        <v>76</v>
      </c>
      <c r="DK40" t="s">
        <v>2124</v>
      </c>
      <c r="DN40" t="s">
        <v>64</v>
      </c>
      <c r="DO40" t="s">
        <v>728</v>
      </c>
      <c r="DP40" t="s">
        <v>64</v>
      </c>
      <c r="DQ40" t="s">
        <v>139</v>
      </c>
      <c r="DY40">
        <v>39.6</v>
      </c>
      <c r="EB40">
        <v>6</v>
      </c>
      <c r="EC40">
        <v>6</v>
      </c>
      <c r="EE40" t="s">
        <v>1660</v>
      </c>
      <c r="EF40">
        <v>3</v>
      </c>
      <c r="EH40" t="s">
        <v>80</v>
      </c>
      <c r="EL40" t="s">
        <v>80</v>
      </c>
      <c r="EP40" t="s">
        <v>80</v>
      </c>
      <c r="ET40" t="s">
        <v>80</v>
      </c>
      <c r="EV40">
        <v>1000</v>
      </c>
      <c r="EW40">
        <v>338</v>
      </c>
      <c r="EX40">
        <v>264</v>
      </c>
      <c r="EY40">
        <v>305</v>
      </c>
    </row>
    <row r="41" spans="1:165" x14ac:dyDescent="0.25">
      <c r="A41">
        <v>2020</v>
      </c>
      <c r="B41" t="s">
        <v>748</v>
      </c>
      <c r="C41" s="20" t="s">
        <v>749</v>
      </c>
      <c r="D41" t="s">
        <v>753</v>
      </c>
      <c r="E41" t="s">
        <v>750</v>
      </c>
      <c r="F41">
        <v>1</v>
      </c>
      <c r="G41" s="1">
        <v>3.8</v>
      </c>
      <c r="H41">
        <v>8</v>
      </c>
      <c r="I41" t="s">
        <v>159</v>
      </c>
      <c r="J41">
        <v>15</v>
      </c>
      <c r="K41">
        <v>22</v>
      </c>
      <c r="L41">
        <v>18</v>
      </c>
      <c r="M41">
        <v>18.84</v>
      </c>
      <c r="N41">
        <v>29.92</v>
      </c>
      <c r="O41">
        <v>22.607399999999998</v>
      </c>
      <c r="P41">
        <v>15.228199999999999</v>
      </c>
      <c r="Q41">
        <v>21.525600000000001</v>
      </c>
      <c r="R41">
        <v>17.536899999999999</v>
      </c>
      <c r="T41" t="s">
        <v>60</v>
      </c>
      <c r="U41" t="s">
        <v>71</v>
      </c>
      <c r="V41" t="s">
        <v>157</v>
      </c>
      <c r="W41" t="s">
        <v>158</v>
      </c>
      <c r="Y41">
        <v>7</v>
      </c>
      <c r="Z41" t="s">
        <v>63</v>
      </c>
      <c r="AA41" t="s">
        <v>64</v>
      </c>
      <c r="AB41" t="s">
        <v>65</v>
      </c>
      <c r="AC41" t="s">
        <v>66</v>
      </c>
      <c r="AD41">
        <v>10</v>
      </c>
      <c r="AG41" t="s">
        <v>59</v>
      </c>
      <c r="AH41" t="s">
        <v>67</v>
      </c>
      <c r="AI41" t="s">
        <v>68</v>
      </c>
      <c r="AJ41" t="s">
        <v>69</v>
      </c>
      <c r="AK41" t="s">
        <v>64</v>
      </c>
      <c r="AL41" t="s">
        <v>70</v>
      </c>
      <c r="AS41">
        <v>2700</v>
      </c>
      <c r="AT41">
        <v>2700</v>
      </c>
      <c r="BO41">
        <v>2</v>
      </c>
      <c r="BP41">
        <v>2</v>
      </c>
      <c r="BQ41">
        <v>1</v>
      </c>
      <c r="BR41" t="s">
        <v>154</v>
      </c>
      <c r="BS41" t="s">
        <v>2123</v>
      </c>
      <c r="BT41" t="s">
        <v>73</v>
      </c>
      <c r="BU41" s="23">
        <v>43678</v>
      </c>
      <c r="BV41">
        <v>27493</v>
      </c>
      <c r="BX41" t="s">
        <v>63</v>
      </c>
      <c r="BY41" t="s">
        <v>64</v>
      </c>
      <c r="CB41" t="s">
        <v>64</v>
      </c>
      <c r="CC41" t="s">
        <v>64</v>
      </c>
      <c r="CE41" t="s">
        <v>64</v>
      </c>
      <c r="CG41" t="s">
        <v>63</v>
      </c>
      <c r="CH41" t="s">
        <v>751</v>
      </c>
      <c r="CI41" t="s">
        <v>64</v>
      </c>
      <c r="DJ41" t="s">
        <v>146</v>
      </c>
      <c r="DK41" t="s">
        <v>147</v>
      </c>
      <c r="DL41" t="s">
        <v>64</v>
      </c>
      <c r="DN41" t="s">
        <v>64</v>
      </c>
      <c r="DO41" t="s">
        <v>263</v>
      </c>
      <c r="DP41" t="s">
        <v>63</v>
      </c>
      <c r="DQ41" t="s">
        <v>78</v>
      </c>
      <c r="DR41" t="s">
        <v>753</v>
      </c>
      <c r="DY41">
        <v>22.8</v>
      </c>
      <c r="EB41">
        <v>3</v>
      </c>
      <c r="EC41">
        <v>3</v>
      </c>
      <c r="EE41" t="s">
        <v>1688</v>
      </c>
      <c r="EF41">
        <v>3</v>
      </c>
      <c r="EH41" t="s">
        <v>80</v>
      </c>
      <c r="EL41" t="s">
        <v>80</v>
      </c>
      <c r="EP41" t="s">
        <v>80</v>
      </c>
      <c r="ET41" t="s">
        <v>80</v>
      </c>
      <c r="EV41">
        <v>6000</v>
      </c>
      <c r="EW41">
        <v>580</v>
      </c>
      <c r="EX41">
        <v>410</v>
      </c>
      <c r="EY41">
        <v>503</v>
      </c>
    </row>
    <row r="42" spans="1:165" x14ac:dyDescent="0.25">
      <c r="A42">
        <v>2020</v>
      </c>
      <c r="B42" t="s">
        <v>748</v>
      </c>
      <c r="C42" s="20" t="s">
        <v>749</v>
      </c>
      <c r="D42" t="s">
        <v>754</v>
      </c>
      <c r="E42" t="s">
        <v>750</v>
      </c>
      <c r="F42">
        <v>4</v>
      </c>
      <c r="G42" s="1">
        <v>3.8</v>
      </c>
      <c r="H42">
        <v>8</v>
      </c>
      <c r="I42" t="s">
        <v>159</v>
      </c>
      <c r="J42">
        <v>15</v>
      </c>
      <c r="K42">
        <v>22</v>
      </c>
      <c r="L42">
        <v>18</v>
      </c>
      <c r="M42">
        <v>18.84</v>
      </c>
      <c r="N42">
        <v>29.92</v>
      </c>
      <c r="O42">
        <v>22.607399999999998</v>
      </c>
      <c r="P42">
        <v>15.228199999999999</v>
      </c>
      <c r="Q42">
        <v>21.525600000000001</v>
      </c>
      <c r="R42">
        <v>17.536899999999999</v>
      </c>
      <c r="T42" t="s">
        <v>60</v>
      </c>
      <c r="U42" t="s">
        <v>71</v>
      </c>
      <c r="V42" t="s">
        <v>157</v>
      </c>
      <c r="W42" t="s">
        <v>158</v>
      </c>
      <c r="Y42">
        <v>7</v>
      </c>
      <c r="Z42" t="s">
        <v>63</v>
      </c>
      <c r="AA42" t="s">
        <v>64</v>
      </c>
      <c r="AB42" t="s">
        <v>65</v>
      </c>
      <c r="AC42" t="s">
        <v>66</v>
      </c>
      <c r="AD42">
        <v>10</v>
      </c>
      <c r="AG42" t="s">
        <v>59</v>
      </c>
      <c r="AH42" t="s">
        <v>67</v>
      </c>
      <c r="AI42" t="s">
        <v>68</v>
      </c>
      <c r="AJ42" t="s">
        <v>69</v>
      </c>
      <c r="AK42" t="s">
        <v>64</v>
      </c>
      <c r="AL42" t="s">
        <v>70</v>
      </c>
      <c r="AS42">
        <v>2700</v>
      </c>
      <c r="AT42">
        <v>2700</v>
      </c>
      <c r="BO42">
        <v>2</v>
      </c>
      <c r="BP42">
        <v>2</v>
      </c>
      <c r="BQ42">
        <v>1</v>
      </c>
      <c r="BR42" t="s">
        <v>154</v>
      </c>
      <c r="BS42" t="s">
        <v>2123</v>
      </c>
      <c r="BT42" t="s">
        <v>73</v>
      </c>
      <c r="BU42" s="23">
        <v>43678</v>
      </c>
      <c r="BV42">
        <v>27494</v>
      </c>
      <c r="BX42" t="s">
        <v>63</v>
      </c>
      <c r="BY42" t="s">
        <v>64</v>
      </c>
      <c r="CB42" t="s">
        <v>64</v>
      </c>
      <c r="CC42" t="s">
        <v>64</v>
      </c>
      <c r="CE42" t="s">
        <v>64</v>
      </c>
      <c r="CG42" t="s">
        <v>63</v>
      </c>
      <c r="CH42" t="s">
        <v>751</v>
      </c>
      <c r="CI42" t="s">
        <v>64</v>
      </c>
      <c r="DJ42" t="s">
        <v>146</v>
      </c>
      <c r="DK42" t="s">
        <v>147</v>
      </c>
      <c r="DL42" t="s">
        <v>64</v>
      </c>
      <c r="DN42" t="s">
        <v>64</v>
      </c>
      <c r="DO42" t="s">
        <v>263</v>
      </c>
      <c r="DP42" t="s">
        <v>63</v>
      </c>
      <c r="DQ42" t="s">
        <v>78</v>
      </c>
      <c r="DR42" t="s">
        <v>754</v>
      </c>
      <c r="DY42">
        <v>22.8</v>
      </c>
      <c r="EB42">
        <v>3</v>
      </c>
      <c r="EC42">
        <v>3</v>
      </c>
      <c r="EE42" t="s">
        <v>1688</v>
      </c>
      <c r="EF42">
        <v>3</v>
      </c>
      <c r="EH42" t="s">
        <v>80</v>
      </c>
      <c r="EL42" t="s">
        <v>80</v>
      </c>
      <c r="EP42" t="s">
        <v>80</v>
      </c>
      <c r="ET42" t="s">
        <v>80</v>
      </c>
      <c r="EV42">
        <v>6000</v>
      </c>
      <c r="EW42">
        <v>580</v>
      </c>
      <c r="EX42">
        <v>410</v>
      </c>
      <c r="EY42">
        <v>503</v>
      </c>
    </row>
    <row r="43" spans="1:165" x14ac:dyDescent="0.25">
      <c r="A43">
        <v>2020</v>
      </c>
      <c r="B43" t="s">
        <v>748</v>
      </c>
      <c r="C43" s="20" t="s">
        <v>749</v>
      </c>
      <c r="D43" t="s">
        <v>1689</v>
      </c>
      <c r="E43" t="s">
        <v>750</v>
      </c>
      <c r="F43">
        <v>6</v>
      </c>
      <c r="G43" s="1">
        <v>3.8</v>
      </c>
      <c r="H43">
        <v>8</v>
      </c>
      <c r="I43" t="s">
        <v>159</v>
      </c>
      <c r="J43">
        <v>15</v>
      </c>
      <c r="K43">
        <v>22</v>
      </c>
      <c r="L43">
        <v>18</v>
      </c>
      <c r="M43">
        <v>18.84</v>
      </c>
      <c r="N43">
        <v>29.92</v>
      </c>
      <c r="O43">
        <v>22.607399999999998</v>
      </c>
      <c r="P43">
        <v>15.228199999999999</v>
      </c>
      <c r="Q43">
        <v>21.525600000000001</v>
      </c>
      <c r="R43">
        <v>17.536899999999999</v>
      </c>
      <c r="T43" t="s">
        <v>60</v>
      </c>
      <c r="U43" t="s">
        <v>71</v>
      </c>
      <c r="V43" t="s">
        <v>157</v>
      </c>
      <c r="W43" t="s">
        <v>158</v>
      </c>
      <c r="Y43">
        <v>7</v>
      </c>
      <c r="Z43" t="s">
        <v>63</v>
      </c>
      <c r="AA43" t="s">
        <v>64</v>
      </c>
      <c r="AB43" t="s">
        <v>65</v>
      </c>
      <c r="AC43" t="s">
        <v>66</v>
      </c>
      <c r="AD43">
        <v>10</v>
      </c>
      <c r="AG43" t="s">
        <v>59</v>
      </c>
      <c r="AH43" t="s">
        <v>67</v>
      </c>
      <c r="AI43" t="s">
        <v>68</v>
      </c>
      <c r="AJ43" t="s">
        <v>69</v>
      </c>
      <c r="AK43" t="s">
        <v>64</v>
      </c>
      <c r="AL43" t="s">
        <v>70</v>
      </c>
      <c r="AS43">
        <v>2700</v>
      </c>
      <c r="AT43">
        <v>2700</v>
      </c>
      <c r="BO43">
        <v>2</v>
      </c>
      <c r="BP43">
        <v>2</v>
      </c>
      <c r="BQ43">
        <v>1</v>
      </c>
      <c r="BR43" t="s">
        <v>154</v>
      </c>
      <c r="BS43" t="s">
        <v>2123</v>
      </c>
      <c r="BT43" t="s">
        <v>73</v>
      </c>
      <c r="BU43" s="23">
        <v>43678</v>
      </c>
      <c r="BV43">
        <v>27495</v>
      </c>
      <c r="BX43" t="s">
        <v>63</v>
      </c>
      <c r="BY43" t="s">
        <v>64</v>
      </c>
      <c r="CB43" t="s">
        <v>64</v>
      </c>
      <c r="CC43" t="s">
        <v>64</v>
      </c>
      <c r="CE43" t="s">
        <v>64</v>
      </c>
      <c r="CG43" t="s">
        <v>63</v>
      </c>
      <c r="CH43" t="s">
        <v>751</v>
      </c>
      <c r="CI43" t="s">
        <v>64</v>
      </c>
      <c r="DJ43" t="s">
        <v>146</v>
      </c>
      <c r="DK43" t="s">
        <v>147</v>
      </c>
      <c r="DL43" t="s">
        <v>64</v>
      </c>
      <c r="DN43" t="s">
        <v>64</v>
      </c>
      <c r="DO43" t="s">
        <v>263</v>
      </c>
      <c r="DP43" t="s">
        <v>63</v>
      </c>
      <c r="DQ43" t="s">
        <v>78</v>
      </c>
      <c r="DR43" t="s">
        <v>1689</v>
      </c>
      <c r="DY43">
        <v>22.8</v>
      </c>
      <c r="EB43">
        <v>3</v>
      </c>
      <c r="EC43">
        <v>3</v>
      </c>
      <c r="EE43" t="s">
        <v>1688</v>
      </c>
      <c r="EF43">
        <v>3</v>
      </c>
      <c r="EH43" t="s">
        <v>80</v>
      </c>
      <c r="EL43" t="s">
        <v>80</v>
      </c>
      <c r="EP43" t="s">
        <v>80</v>
      </c>
      <c r="ET43" t="s">
        <v>80</v>
      </c>
      <c r="EV43">
        <v>6000</v>
      </c>
      <c r="EW43">
        <v>580</v>
      </c>
      <c r="EX43">
        <v>410</v>
      </c>
      <c r="EY43">
        <v>503</v>
      </c>
    </row>
    <row r="44" spans="1:165" x14ac:dyDescent="0.25">
      <c r="A44">
        <v>2020</v>
      </c>
      <c r="B44" t="s">
        <v>748</v>
      </c>
      <c r="C44" s="20" t="s">
        <v>749</v>
      </c>
      <c r="D44" t="s">
        <v>1690</v>
      </c>
      <c r="E44" t="s">
        <v>750</v>
      </c>
      <c r="F44">
        <v>7</v>
      </c>
      <c r="G44" s="1">
        <v>3.8</v>
      </c>
      <c r="H44">
        <v>8</v>
      </c>
      <c r="I44" t="s">
        <v>159</v>
      </c>
      <c r="J44">
        <v>15</v>
      </c>
      <c r="K44">
        <v>22</v>
      </c>
      <c r="L44">
        <v>18</v>
      </c>
      <c r="M44">
        <v>18.84</v>
      </c>
      <c r="N44">
        <v>29.92</v>
      </c>
      <c r="O44">
        <v>22.607399999999998</v>
      </c>
      <c r="P44">
        <v>15.228199999999999</v>
      </c>
      <c r="Q44">
        <v>21.525600000000001</v>
      </c>
      <c r="R44">
        <v>17.536899999999999</v>
      </c>
      <c r="T44" t="s">
        <v>60</v>
      </c>
      <c r="U44" t="s">
        <v>71</v>
      </c>
      <c r="V44" t="s">
        <v>157</v>
      </c>
      <c r="W44" t="s">
        <v>158</v>
      </c>
      <c r="Y44">
        <v>7</v>
      </c>
      <c r="Z44" t="s">
        <v>63</v>
      </c>
      <c r="AA44" t="s">
        <v>64</v>
      </c>
      <c r="AB44" t="s">
        <v>65</v>
      </c>
      <c r="AC44" t="s">
        <v>66</v>
      </c>
      <c r="AD44">
        <v>10</v>
      </c>
      <c r="AG44" t="s">
        <v>59</v>
      </c>
      <c r="AH44" t="s">
        <v>67</v>
      </c>
      <c r="AI44" t="s">
        <v>68</v>
      </c>
      <c r="AJ44" t="s">
        <v>69</v>
      </c>
      <c r="AK44" t="s">
        <v>64</v>
      </c>
      <c r="AL44" t="s">
        <v>70</v>
      </c>
      <c r="AS44">
        <v>2700</v>
      </c>
      <c r="AT44">
        <v>2700</v>
      </c>
      <c r="BO44">
        <v>2</v>
      </c>
      <c r="BP44">
        <v>2</v>
      </c>
      <c r="BQ44">
        <v>1</v>
      </c>
      <c r="BR44" t="s">
        <v>154</v>
      </c>
      <c r="BS44" t="s">
        <v>2123</v>
      </c>
      <c r="BT44" t="s">
        <v>73</v>
      </c>
      <c r="BU44" s="23">
        <v>43831</v>
      </c>
      <c r="BV44">
        <v>27496</v>
      </c>
      <c r="BX44" t="s">
        <v>63</v>
      </c>
      <c r="BY44" t="s">
        <v>64</v>
      </c>
      <c r="CB44" t="s">
        <v>64</v>
      </c>
      <c r="CC44" t="s">
        <v>64</v>
      </c>
      <c r="CE44" t="s">
        <v>64</v>
      </c>
      <c r="CG44" t="s">
        <v>63</v>
      </c>
      <c r="CH44" t="s">
        <v>751</v>
      </c>
      <c r="CI44" t="s">
        <v>64</v>
      </c>
      <c r="DJ44" t="s">
        <v>146</v>
      </c>
      <c r="DK44" t="s">
        <v>147</v>
      </c>
      <c r="DL44" t="s">
        <v>64</v>
      </c>
      <c r="DN44" t="s">
        <v>64</v>
      </c>
      <c r="DO44" t="s">
        <v>263</v>
      </c>
      <c r="DP44" t="s">
        <v>63</v>
      </c>
      <c r="DQ44" t="s">
        <v>78</v>
      </c>
      <c r="DR44" t="s">
        <v>1690</v>
      </c>
      <c r="DY44">
        <v>22.8</v>
      </c>
      <c r="EB44">
        <v>3</v>
      </c>
      <c r="EC44">
        <v>3</v>
      </c>
      <c r="EE44" t="s">
        <v>1688</v>
      </c>
      <c r="EF44">
        <v>3</v>
      </c>
      <c r="EH44" t="s">
        <v>80</v>
      </c>
      <c r="EL44" t="s">
        <v>80</v>
      </c>
      <c r="EP44" t="s">
        <v>80</v>
      </c>
      <c r="ET44" t="s">
        <v>80</v>
      </c>
      <c r="EV44">
        <v>6000</v>
      </c>
      <c r="EW44">
        <v>580</v>
      </c>
      <c r="EX44">
        <v>410</v>
      </c>
      <c r="EY44">
        <v>503</v>
      </c>
    </row>
    <row r="45" spans="1:165" x14ac:dyDescent="0.25">
      <c r="A45">
        <v>2020</v>
      </c>
      <c r="B45" t="s">
        <v>748</v>
      </c>
      <c r="C45" s="20" t="s">
        <v>749</v>
      </c>
      <c r="D45" t="s">
        <v>755</v>
      </c>
      <c r="E45" t="s">
        <v>750</v>
      </c>
      <c r="F45">
        <v>8</v>
      </c>
      <c r="G45" s="1">
        <v>4</v>
      </c>
      <c r="H45">
        <v>8</v>
      </c>
      <c r="I45" t="s">
        <v>159</v>
      </c>
      <c r="J45">
        <v>15</v>
      </c>
      <c r="K45">
        <v>22</v>
      </c>
      <c r="L45">
        <v>18</v>
      </c>
      <c r="M45">
        <v>18.9343</v>
      </c>
      <c r="N45">
        <v>29.898900000000001</v>
      </c>
      <c r="O45">
        <v>22.676500000000001</v>
      </c>
      <c r="P45">
        <v>15.2849</v>
      </c>
      <c r="Q45">
        <v>21.786200000000001</v>
      </c>
      <c r="R45">
        <v>17.655799999999999</v>
      </c>
      <c r="T45" t="s">
        <v>60</v>
      </c>
      <c r="U45" t="s">
        <v>71</v>
      </c>
      <c r="V45" t="s">
        <v>157</v>
      </c>
      <c r="W45" t="s">
        <v>158</v>
      </c>
      <c r="Y45">
        <v>7</v>
      </c>
      <c r="Z45" t="s">
        <v>63</v>
      </c>
      <c r="AA45" t="s">
        <v>64</v>
      </c>
      <c r="AB45" t="s">
        <v>65</v>
      </c>
      <c r="AC45" t="s">
        <v>66</v>
      </c>
      <c r="AD45">
        <v>10</v>
      </c>
      <c r="AG45" t="s">
        <v>59</v>
      </c>
      <c r="AH45" t="s">
        <v>67</v>
      </c>
      <c r="AI45" t="s">
        <v>68</v>
      </c>
      <c r="AJ45" t="s">
        <v>69</v>
      </c>
      <c r="AK45" t="s">
        <v>64</v>
      </c>
      <c r="AL45" t="s">
        <v>70</v>
      </c>
      <c r="AS45">
        <v>2700</v>
      </c>
      <c r="AT45">
        <v>2700</v>
      </c>
      <c r="BO45">
        <v>2</v>
      </c>
      <c r="BP45">
        <v>2</v>
      </c>
      <c r="BQ45">
        <v>1</v>
      </c>
      <c r="BR45" t="s">
        <v>154</v>
      </c>
      <c r="BS45" t="s">
        <v>2123</v>
      </c>
      <c r="BT45" t="s">
        <v>227</v>
      </c>
      <c r="BU45" s="23">
        <v>43678</v>
      </c>
      <c r="BV45">
        <v>27443</v>
      </c>
      <c r="BX45" t="s">
        <v>63</v>
      </c>
      <c r="BY45" t="s">
        <v>64</v>
      </c>
      <c r="CB45" t="s">
        <v>64</v>
      </c>
      <c r="CC45" t="s">
        <v>64</v>
      </c>
      <c r="CE45" t="s">
        <v>64</v>
      </c>
      <c r="CG45" t="s">
        <v>63</v>
      </c>
      <c r="CH45" t="s">
        <v>751</v>
      </c>
      <c r="CI45" t="s">
        <v>64</v>
      </c>
      <c r="DJ45" t="s">
        <v>146</v>
      </c>
      <c r="DK45" t="s">
        <v>147</v>
      </c>
      <c r="DL45" t="s">
        <v>64</v>
      </c>
      <c r="DN45" t="s">
        <v>64</v>
      </c>
      <c r="DO45" t="s">
        <v>263</v>
      </c>
      <c r="DP45" t="s">
        <v>64</v>
      </c>
      <c r="DQ45" t="s">
        <v>139</v>
      </c>
      <c r="DR45" t="s">
        <v>755</v>
      </c>
      <c r="DY45">
        <v>22.9</v>
      </c>
      <c r="EB45">
        <v>3</v>
      </c>
      <c r="EC45">
        <v>3</v>
      </c>
      <c r="EE45" t="s">
        <v>1691</v>
      </c>
      <c r="EF45">
        <v>3</v>
      </c>
      <c r="EH45" t="s">
        <v>80</v>
      </c>
      <c r="EL45" t="s">
        <v>80</v>
      </c>
      <c r="EP45" t="s">
        <v>80</v>
      </c>
      <c r="ET45" t="s">
        <v>80</v>
      </c>
      <c r="EV45">
        <v>6000</v>
      </c>
      <c r="EW45">
        <v>574</v>
      </c>
      <c r="EX45" s="16">
        <v>438</v>
      </c>
      <c r="EY45">
        <v>513</v>
      </c>
    </row>
    <row r="46" spans="1:165" x14ac:dyDescent="0.25">
      <c r="A46">
        <v>2020</v>
      </c>
      <c r="B46" t="s">
        <v>748</v>
      </c>
      <c r="C46" s="20" t="s">
        <v>749</v>
      </c>
      <c r="D46" t="s">
        <v>756</v>
      </c>
      <c r="E46" t="s">
        <v>750</v>
      </c>
      <c r="F46">
        <v>9</v>
      </c>
      <c r="G46" s="1">
        <v>4</v>
      </c>
      <c r="H46">
        <v>8</v>
      </c>
      <c r="I46" t="s">
        <v>159</v>
      </c>
      <c r="J46">
        <v>15</v>
      </c>
      <c r="K46">
        <v>22</v>
      </c>
      <c r="L46">
        <v>18</v>
      </c>
      <c r="M46">
        <v>19.04</v>
      </c>
      <c r="N46">
        <v>28.68</v>
      </c>
      <c r="O46">
        <v>22.4331</v>
      </c>
      <c r="P46">
        <v>15.3619</v>
      </c>
      <c r="Q46">
        <v>21.6357</v>
      </c>
      <c r="R46">
        <v>17.667300000000001</v>
      </c>
      <c r="T46" t="s">
        <v>60</v>
      </c>
      <c r="U46" t="s">
        <v>71</v>
      </c>
      <c r="V46" t="s">
        <v>157</v>
      </c>
      <c r="W46" t="s">
        <v>158</v>
      </c>
      <c r="Y46">
        <v>7</v>
      </c>
      <c r="Z46" t="s">
        <v>63</v>
      </c>
      <c r="AA46" t="s">
        <v>64</v>
      </c>
      <c r="AB46" t="s">
        <v>65</v>
      </c>
      <c r="AC46" t="s">
        <v>66</v>
      </c>
      <c r="AD46">
        <v>10</v>
      </c>
      <c r="AG46" t="s">
        <v>59</v>
      </c>
      <c r="AH46" t="s">
        <v>67</v>
      </c>
      <c r="AI46" t="s">
        <v>68</v>
      </c>
      <c r="AJ46" t="s">
        <v>69</v>
      </c>
      <c r="AK46" t="s">
        <v>64</v>
      </c>
      <c r="AL46" t="s">
        <v>70</v>
      </c>
      <c r="AS46">
        <v>2700</v>
      </c>
      <c r="AT46">
        <v>2700</v>
      </c>
      <c r="BO46">
        <v>2</v>
      </c>
      <c r="BP46">
        <v>2</v>
      </c>
      <c r="BQ46">
        <v>1</v>
      </c>
      <c r="BR46" t="s">
        <v>154</v>
      </c>
      <c r="BS46" t="s">
        <v>2123</v>
      </c>
      <c r="BT46" t="s">
        <v>227</v>
      </c>
      <c r="BU46" s="23">
        <v>43497</v>
      </c>
      <c r="BV46">
        <v>27442</v>
      </c>
      <c r="BX46" t="s">
        <v>63</v>
      </c>
      <c r="BY46" t="s">
        <v>64</v>
      </c>
      <c r="CB46" t="s">
        <v>64</v>
      </c>
      <c r="CC46" t="s">
        <v>64</v>
      </c>
      <c r="CE46" t="s">
        <v>64</v>
      </c>
      <c r="CG46" t="s">
        <v>63</v>
      </c>
      <c r="CH46" t="s">
        <v>751</v>
      </c>
      <c r="CI46" t="s">
        <v>64</v>
      </c>
      <c r="DJ46" t="s">
        <v>146</v>
      </c>
      <c r="DK46" t="s">
        <v>147</v>
      </c>
      <c r="DL46" t="s">
        <v>64</v>
      </c>
      <c r="DN46" t="s">
        <v>64</v>
      </c>
      <c r="DO46" t="s">
        <v>263</v>
      </c>
      <c r="DP46" t="s">
        <v>64</v>
      </c>
      <c r="DQ46" t="s">
        <v>139</v>
      </c>
      <c r="DR46" t="s">
        <v>756</v>
      </c>
      <c r="DY46">
        <v>22.6</v>
      </c>
      <c r="EB46">
        <v>3</v>
      </c>
      <c r="EC46">
        <v>3</v>
      </c>
      <c r="EE46" t="s">
        <v>1691</v>
      </c>
      <c r="EF46">
        <v>3</v>
      </c>
      <c r="EH46" t="s">
        <v>80</v>
      </c>
      <c r="EL46" t="s">
        <v>80</v>
      </c>
      <c r="EP46" t="s">
        <v>80</v>
      </c>
      <c r="ET46" t="s">
        <v>80</v>
      </c>
      <c r="EV46">
        <v>6000</v>
      </c>
      <c r="EW46" s="16">
        <v>544</v>
      </c>
      <c r="EX46" s="16">
        <v>439</v>
      </c>
      <c r="EY46">
        <v>496</v>
      </c>
    </row>
    <row r="47" spans="1:165" x14ac:dyDescent="0.25">
      <c r="A47">
        <v>2020</v>
      </c>
      <c r="B47" t="s">
        <v>748</v>
      </c>
      <c r="C47" s="20" t="s">
        <v>749</v>
      </c>
      <c r="D47" t="s">
        <v>1692</v>
      </c>
      <c r="E47" t="s">
        <v>750</v>
      </c>
      <c r="F47">
        <v>10</v>
      </c>
      <c r="G47" s="1">
        <v>4</v>
      </c>
      <c r="H47">
        <v>8</v>
      </c>
      <c r="I47" t="s">
        <v>159</v>
      </c>
      <c r="J47">
        <v>15</v>
      </c>
      <c r="K47">
        <v>22</v>
      </c>
      <c r="L47">
        <v>18</v>
      </c>
      <c r="M47">
        <v>20.03</v>
      </c>
      <c r="N47">
        <v>29.58</v>
      </c>
      <c r="O47">
        <v>23.434699999999999</v>
      </c>
      <c r="P47">
        <v>15.0863</v>
      </c>
      <c r="Q47">
        <v>21.765799999999999</v>
      </c>
      <c r="R47">
        <v>17.503499999999999</v>
      </c>
      <c r="T47" t="s">
        <v>60</v>
      </c>
      <c r="U47" t="s">
        <v>71</v>
      </c>
      <c r="V47" t="s">
        <v>157</v>
      </c>
      <c r="W47" t="s">
        <v>158</v>
      </c>
      <c r="Y47">
        <v>7</v>
      </c>
      <c r="Z47" t="s">
        <v>63</v>
      </c>
      <c r="AA47" t="s">
        <v>64</v>
      </c>
      <c r="AB47" t="s">
        <v>65</v>
      </c>
      <c r="AC47" t="s">
        <v>66</v>
      </c>
      <c r="AD47">
        <v>10</v>
      </c>
      <c r="AG47" t="s">
        <v>59</v>
      </c>
      <c r="AH47" t="s">
        <v>67</v>
      </c>
      <c r="AI47" t="s">
        <v>68</v>
      </c>
      <c r="AJ47" t="s">
        <v>69</v>
      </c>
      <c r="AK47" t="s">
        <v>64</v>
      </c>
      <c r="AL47" t="s">
        <v>70</v>
      </c>
      <c r="AS47">
        <v>2700</v>
      </c>
      <c r="AT47">
        <v>2700</v>
      </c>
      <c r="BO47">
        <v>2</v>
      </c>
      <c r="BP47">
        <v>2</v>
      </c>
      <c r="BQ47">
        <v>1</v>
      </c>
      <c r="BR47" t="s">
        <v>154</v>
      </c>
      <c r="BS47" t="s">
        <v>2123</v>
      </c>
      <c r="BT47" t="s">
        <v>227</v>
      </c>
      <c r="BU47" s="23">
        <v>43709</v>
      </c>
      <c r="BV47">
        <v>27440</v>
      </c>
      <c r="BX47" t="s">
        <v>63</v>
      </c>
      <c r="BY47" t="s">
        <v>64</v>
      </c>
      <c r="CB47" t="s">
        <v>64</v>
      </c>
      <c r="CC47" t="s">
        <v>64</v>
      </c>
      <c r="CE47" t="s">
        <v>64</v>
      </c>
      <c r="CG47" t="s">
        <v>63</v>
      </c>
      <c r="CH47" t="s">
        <v>751</v>
      </c>
      <c r="CI47" t="s">
        <v>64</v>
      </c>
      <c r="DJ47" t="s">
        <v>146</v>
      </c>
      <c r="DK47" t="s">
        <v>147</v>
      </c>
      <c r="DL47" t="s">
        <v>64</v>
      </c>
      <c r="DN47" t="s">
        <v>64</v>
      </c>
      <c r="DO47" t="s">
        <v>263</v>
      </c>
      <c r="DP47" t="s">
        <v>64</v>
      </c>
      <c r="DQ47" t="s">
        <v>139</v>
      </c>
      <c r="DR47" t="s">
        <v>1692</v>
      </c>
      <c r="DY47">
        <v>23.6</v>
      </c>
      <c r="EB47">
        <v>3</v>
      </c>
      <c r="EC47">
        <v>3</v>
      </c>
      <c r="EE47" t="s">
        <v>1693</v>
      </c>
      <c r="EF47">
        <v>6</v>
      </c>
      <c r="EH47" t="s">
        <v>80</v>
      </c>
      <c r="EL47" t="s">
        <v>80</v>
      </c>
      <c r="EP47" t="s">
        <v>80</v>
      </c>
      <c r="ET47" t="s">
        <v>80</v>
      </c>
      <c r="EV47">
        <v>6000</v>
      </c>
      <c r="EW47">
        <v>570</v>
      </c>
      <c r="EX47" s="16">
        <v>444</v>
      </c>
      <c r="EY47">
        <v>513</v>
      </c>
    </row>
    <row r="48" spans="1:165" x14ac:dyDescent="0.25">
      <c r="A48" s="30">
        <v>2020</v>
      </c>
      <c r="B48" s="30" t="s">
        <v>748</v>
      </c>
      <c r="C48" s="25" t="s">
        <v>749</v>
      </c>
      <c r="D48" s="30" t="s">
        <v>1694</v>
      </c>
      <c r="E48" s="24" t="s">
        <v>750</v>
      </c>
      <c r="F48" s="24">
        <v>11</v>
      </c>
      <c r="G48" s="26">
        <v>4</v>
      </c>
      <c r="H48" s="24">
        <v>8</v>
      </c>
      <c r="I48" s="24" t="s">
        <v>159</v>
      </c>
      <c r="J48" s="24">
        <v>12</v>
      </c>
      <c r="K48" s="24">
        <v>20</v>
      </c>
      <c r="L48" s="24">
        <v>15</v>
      </c>
      <c r="M48" s="24">
        <v>14.78</v>
      </c>
      <c r="N48" s="24">
        <v>27.03</v>
      </c>
      <c r="O48" s="24">
        <v>18.566400000000002</v>
      </c>
      <c r="P48" s="24">
        <v>12.1091</v>
      </c>
      <c r="Q48" s="24">
        <v>19.5763</v>
      </c>
      <c r="R48" s="24">
        <v>14.6183</v>
      </c>
      <c r="S48" s="24" t="s">
        <v>243</v>
      </c>
      <c r="T48" s="24" t="s">
        <v>60</v>
      </c>
      <c r="U48" s="24" t="s">
        <v>71</v>
      </c>
      <c r="V48" s="24" t="s">
        <v>157</v>
      </c>
      <c r="W48" s="24" t="s">
        <v>158</v>
      </c>
      <c r="X48" s="24"/>
      <c r="Y48" s="24">
        <v>7</v>
      </c>
      <c r="Z48" s="24" t="s">
        <v>63</v>
      </c>
      <c r="AA48" s="24" t="s">
        <v>64</v>
      </c>
      <c r="AB48" s="24" t="s">
        <v>65</v>
      </c>
      <c r="AC48" s="24" t="s">
        <v>66</v>
      </c>
      <c r="AD48" s="24">
        <v>10</v>
      </c>
      <c r="AE48" s="24"/>
      <c r="AF48" s="24"/>
      <c r="AG48" s="24" t="s">
        <v>59</v>
      </c>
      <c r="AH48" s="24" t="s">
        <v>67</v>
      </c>
      <c r="AI48" s="24" t="s">
        <v>68</v>
      </c>
      <c r="AJ48" s="24" t="s">
        <v>69</v>
      </c>
      <c r="AK48" s="24" t="s">
        <v>64</v>
      </c>
      <c r="AL48" s="24" t="s">
        <v>70</v>
      </c>
      <c r="AM48" s="24"/>
      <c r="AN48" s="24"/>
      <c r="AO48" s="24"/>
      <c r="AP48" s="24"/>
      <c r="AQ48" s="24"/>
      <c r="AR48" s="24"/>
      <c r="AS48" s="24">
        <v>3250</v>
      </c>
      <c r="AT48" s="24">
        <v>3250</v>
      </c>
      <c r="AU48" s="24"/>
      <c r="AV48" s="24"/>
      <c r="AW48" s="24"/>
      <c r="AX48" s="24"/>
      <c r="AY48" s="24"/>
      <c r="AZ48" s="24"/>
      <c r="BA48" s="24"/>
      <c r="BB48" s="24"/>
      <c r="BC48" s="24"/>
      <c r="BD48" s="24"/>
      <c r="BE48" s="24"/>
      <c r="BF48" s="24"/>
      <c r="BG48" s="24"/>
      <c r="BH48" s="24"/>
      <c r="BI48" s="24"/>
      <c r="BJ48" s="24"/>
      <c r="BK48" s="24"/>
      <c r="BL48" s="24"/>
      <c r="BM48" s="24"/>
      <c r="BN48" s="34" t="s">
        <v>2135</v>
      </c>
      <c r="BO48" s="24">
        <v>2</v>
      </c>
      <c r="BP48" s="24">
        <v>2</v>
      </c>
      <c r="BQ48" s="24">
        <v>1</v>
      </c>
      <c r="BR48" s="24" t="s">
        <v>154</v>
      </c>
      <c r="BS48" s="24" t="s">
        <v>2123</v>
      </c>
      <c r="BT48" s="24" t="s">
        <v>73</v>
      </c>
      <c r="BU48" s="27">
        <v>43891</v>
      </c>
      <c r="BV48" s="24">
        <v>27501</v>
      </c>
      <c r="BW48" s="28"/>
      <c r="BX48" s="24" t="s">
        <v>63</v>
      </c>
      <c r="BY48" s="24" t="s">
        <v>64</v>
      </c>
      <c r="BZ48" s="24"/>
      <c r="CA48" s="24"/>
      <c r="CB48" s="24" t="s">
        <v>64</v>
      </c>
      <c r="CC48" s="24" t="s">
        <v>64</v>
      </c>
      <c r="CD48" s="24"/>
      <c r="CE48" s="24" t="s">
        <v>64</v>
      </c>
      <c r="CF48" s="24"/>
      <c r="CG48" s="24" t="s">
        <v>63</v>
      </c>
      <c r="CH48" s="24" t="s">
        <v>751</v>
      </c>
      <c r="CI48" s="24" t="s">
        <v>64</v>
      </c>
      <c r="CJ48" s="24"/>
      <c r="CK48" s="24" t="s">
        <v>112</v>
      </c>
      <c r="CL48" s="24"/>
      <c r="CM48" s="31">
        <v>13</v>
      </c>
      <c r="CN48" s="24" t="s">
        <v>113</v>
      </c>
      <c r="CO48" s="24"/>
      <c r="CP48" s="24">
        <v>686</v>
      </c>
      <c r="CQ48" s="24">
        <v>2.4</v>
      </c>
      <c r="CR48" s="24">
        <v>31.5</v>
      </c>
      <c r="CS48" s="24" t="s">
        <v>874</v>
      </c>
      <c r="CT48" s="24"/>
      <c r="CU48" s="24"/>
      <c r="CV48" s="24" t="s">
        <v>690</v>
      </c>
      <c r="CW48" s="24"/>
      <c r="CX48" s="24"/>
      <c r="CY48" s="24"/>
      <c r="CZ48" s="24"/>
      <c r="DA48" s="24"/>
      <c r="DB48" s="24"/>
      <c r="DC48" s="24"/>
      <c r="DD48" s="24">
        <v>1</v>
      </c>
      <c r="DE48" s="24" t="s">
        <v>476</v>
      </c>
      <c r="DF48" s="24" t="s">
        <v>1696</v>
      </c>
      <c r="DG48" s="24">
        <v>230</v>
      </c>
      <c r="DH48" s="24"/>
      <c r="DI48" s="24"/>
      <c r="DJ48" s="24" t="s">
        <v>146</v>
      </c>
      <c r="DK48" s="24" t="s">
        <v>147</v>
      </c>
      <c r="DL48" s="24" t="s">
        <v>64</v>
      </c>
      <c r="DM48" s="24" t="s">
        <v>64</v>
      </c>
      <c r="DN48" s="24" t="s">
        <v>64</v>
      </c>
      <c r="DO48" s="24" t="s">
        <v>263</v>
      </c>
      <c r="DP48" s="24" t="s">
        <v>63</v>
      </c>
      <c r="DQ48" s="24" t="s">
        <v>78</v>
      </c>
      <c r="DR48" s="24" t="s">
        <v>1694</v>
      </c>
      <c r="DS48" s="24"/>
      <c r="DT48" s="24"/>
      <c r="DU48" s="24"/>
      <c r="DV48" s="24"/>
      <c r="DW48" s="24"/>
      <c r="DX48" s="24"/>
      <c r="DY48" s="24">
        <v>18.7</v>
      </c>
      <c r="DZ48" s="24"/>
      <c r="EA48" s="29"/>
      <c r="EB48" s="24">
        <v>2</v>
      </c>
      <c r="EC48" s="24">
        <v>2</v>
      </c>
      <c r="ED48" s="24"/>
      <c r="EE48" s="24" t="s">
        <v>1695</v>
      </c>
      <c r="EF48" s="24">
        <v>3</v>
      </c>
      <c r="EG48" s="24"/>
      <c r="EH48" s="24" t="s">
        <v>80</v>
      </c>
      <c r="EI48" s="24"/>
      <c r="EJ48" s="24"/>
      <c r="EK48" s="24"/>
      <c r="EL48" s="24" t="s">
        <v>80</v>
      </c>
      <c r="EM48" s="24"/>
      <c r="EN48" s="24"/>
      <c r="EO48" s="24"/>
      <c r="EP48" s="24" t="s">
        <v>80</v>
      </c>
      <c r="EQ48" s="24"/>
      <c r="ER48" s="24"/>
      <c r="ES48" s="24"/>
      <c r="ET48" s="24" t="s">
        <v>80</v>
      </c>
      <c r="EU48" s="24"/>
      <c r="EV48" s="24">
        <v>8750</v>
      </c>
      <c r="EW48" s="24">
        <v>730</v>
      </c>
      <c r="EX48" s="24">
        <v>452</v>
      </c>
      <c r="EY48" s="24">
        <v>605</v>
      </c>
      <c r="EZ48" s="24"/>
      <c r="FA48" s="24"/>
      <c r="FB48" s="24"/>
      <c r="FC48" s="24"/>
      <c r="FD48" s="24"/>
      <c r="FE48" s="24"/>
      <c r="FF48" s="24"/>
      <c r="FG48" s="24"/>
      <c r="FH48" s="24"/>
      <c r="FI48" s="24"/>
    </row>
    <row r="49" spans="1:155" x14ac:dyDescent="0.25">
      <c r="A49">
        <v>2020</v>
      </c>
      <c r="B49" t="s">
        <v>757</v>
      </c>
      <c r="C49" s="20" t="s">
        <v>757</v>
      </c>
      <c r="D49" t="s">
        <v>786</v>
      </c>
      <c r="E49" t="s">
        <v>759</v>
      </c>
      <c r="F49">
        <v>191</v>
      </c>
      <c r="G49" s="1">
        <v>4</v>
      </c>
      <c r="H49">
        <v>8</v>
      </c>
      <c r="I49" t="s">
        <v>385</v>
      </c>
      <c r="J49">
        <v>16</v>
      </c>
      <c r="K49">
        <v>22</v>
      </c>
      <c r="L49">
        <v>18</v>
      </c>
      <c r="M49">
        <v>19.600000000000001</v>
      </c>
      <c r="N49">
        <v>30.8</v>
      </c>
      <c r="O49">
        <v>23.434799999999999</v>
      </c>
      <c r="P49">
        <v>15.8028</v>
      </c>
      <c r="Q49">
        <v>22.114000000000001</v>
      </c>
      <c r="R49">
        <v>18.131399999999999</v>
      </c>
      <c r="T49" t="s">
        <v>60</v>
      </c>
      <c r="U49" t="s">
        <v>71</v>
      </c>
      <c r="V49" t="s">
        <v>225</v>
      </c>
      <c r="W49" t="s">
        <v>226</v>
      </c>
      <c r="Y49">
        <v>7</v>
      </c>
      <c r="Z49" t="s">
        <v>63</v>
      </c>
      <c r="AA49" t="s">
        <v>64</v>
      </c>
      <c r="AB49" t="s">
        <v>65</v>
      </c>
      <c r="AC49" t="s">
        <v>66</v>
      </c>
      <c r="AD49">
        <v>10</v>
      </c>
      <c r="AG49" t="s">
        <v>155</v>
      </c>
      <c r="AH49" t="s">
        <v>156</v>
      </c>
      <c r="AI49" t="s">
        <v>68</v>
      </c>
      <c r="AJ49" t="s">
        <v>69</v>
      </c>
      <c r="AK49" t="s">
        <v>64</v>
      </c>
      <c r="AL49" t="s">
        <v>70</v>
      </c>
      <c r="AS49">
        <v>2700</v>
      </c>
      <c r="AT49">
        <v>2700</v>
      </c>
      <c r="BN49" s="33" t="s">
        <v>2125</v>
      </c>
      <c r="BO49">
        <v>2</v>
      </c>
      <c r="BP49">
        <v>2</v>
      </c>
      <c r="BQ49">
        <v>1</v>
      </c>
      <c r="BR49" t="s">
        <v>154</v>
      </c>
      <c r="BS49" t="s">
        <v>2123</v>
      </c>
      <c r="BT49" t="s">
        <v>73</v>
      </c>
      <c r="BU49" s="23">
        <v>43630</v>
      </c>
      <c r="BV49">
        <v>25621</v>
      </c>
      <c r="BY49" t="s">
        <v>64</v>
      </c>
      <c r="CB49" t="s">
        <v>64</v>
      </c>
      <c r="CC49" t="s">
        <v>64</v>
      </c>
      <c r="CD49" t="s">
        <v>1704</v>
      </c>
      <c r="CE49" t="s">
        <v>64</v>
      </c>
      <c r="CG49" t="s">
        <v>63</v>
      </c>
      <c r="CH49" t="s">
        <v>770</v>
      </c>
      <c r="CI49" t="s">
        <v>64</v>
      </c>
      <c r="DJ49" t="s">
        <v>76</v>
      </c>
      <c r="DK49" t="s">
        <v>2124</v>
      </c>
      <c r="DN49" t="s">
        <v>64</v>
      </c>
      <c r="DO49" t="s">
        <v>435</v>
      </c>
      <c r="DP49" t="s">
        <v>63</v>
      </c>
      <c r="DQ49" t="s">
        <v>78</v>
      </c>
      <c r="DR49" t="s">
        <v>787</v>
      </c>
      <c r="DY49">
        <v>23.6</v>
      </c>
      <c r="EB49">
        <v>3</v>
      </c>
      <c r="EC49">
        <v>3</v>
      </c>
      <c r="EE49" t="s">
        <v>1703</v>
      </c>
      <c r="EF49">
        <v>3</v>
      </c>
      <c r="EH49" t="s">
        <v>80</v>
      </c>
      <c r="EL49" t="s">
        <v>80</v>
      </c>
      <c r="EP49" t="s">
        <v>80</v>
      </c>
      <c r="ET49" t="s">
        <v>80</v>
      </c>
      <c r="EV49">
        <v>6000</v>
      </c>
      <c r="EW49">
        <v>560</v>
      </c>
      <c r="EX49">
        <v>400</v>
      </c>
      <c r="EY49">
        <v>488</v>
      </c>
    </row>
    <row r="50" spans="1:155" x14ac:dyDescent="0.25">
      <c r="A50">
        <v>2020</v>
      </c>
      <c r="B50" t="s">
        <v>757</v>
      </c>
      <c r="C50" s="20" t="s">
        <v>757</v>
      </c>
      <c r="D50" t="s">
        <v>788</v>
      </c>
      <c r="E50" t="s">
        <v>759</v>
      </c>
      <c r="F50">
        <v>234</v>
      </c>
      <c r="G50" s="1">
        <v>4</v>
      </c>
      <c r="H50">
        <v>8</v>
      </c>
      <c r="I50" t="s">
        <v>385</v>
      </c>
      <c r="J50">
        <v>16</v>
      </c>
      <c r="K50">
        <v>22</v>
      </c>
      <c r="L50">
        <v>18</v>
      </c>
      <c r="M50">
        <v>19.600000000000001</v>
      </c>
      <c r="N50">
        <v>30.8</v>
      </c>
      <c r="O50">
        <v>23.434799999999999</v>
      </c>
      <c r="P50">
        <v>15.8028</v>
      </c>
      <c r="Q50">
        <v>22.114000000000001</v>
      </c>
      <c r="R50">
        <v>18.131399999999999</v>
      </c>
      <c r="T50" t="s">
        <v>60</v>
      </c>
      <c r="U50" t="s">
        <v>71</v>
      </c>
      <c r="V50" t="s">
        <v>225</v>
      </c>
      <c r="W50" t="s">
        <v>226</v>
      </c>
      <c r="Y50">
        <v>7</v>
      </c>
      <c r="Z50" t="s">
        <v>63</v>
      </c>
      <c r="AA50" t="s">
        <v>64</v>
      </c>
      <c r="AB50" t="s">
        <v>65</v>
      </c>
      <c r="AC50" t="s">
        <v>66</v>
      </c>
      <c r="AD50">
        <v>10</v>
      </c>
      <c r="AG50" t="s">
        <v>155</v>
      </c>
      <c r="AH50" t="s">
        <v>156</v>
      </c>
      <c r="AI50" t="s">
        <v>68</v>
      </c>
      <c r="AJ50" t="s">
        <v>69</v>
      </c>
      <c r="AK50" t="s">
        <v>64</v>
      </c>
      <c r="AL50" t="s">
        <v>70</v>
      </c>
      <c r="AS50">
        <v>2700</v>
      </c>
      <c r="AT50">
        <v>2700</v>
      </c>
      <c r="BN50" s="33" t="s">
        <v>2125</v>
      </c>
      <c r="BO50">
        <v>2</v>
      </c>
      <c r="BP50">
        <v>2</v>
      </c>
      <c r="BQ50">
        <v>1</v>
      </c>
      <c r="BR50" t="s">
        <v>154</v>
      </c>
      <c r="BS50" t="s">
        <v>2123</v>
      </c>
      <c r="BT50" t="s">
        <v>73</v>
      </c>
      <c r="BU50" s="23">
        <v>43630</v>
      </c>
      <c r="BV50">
        <v>25622</v>
      </c>
      <c r="BY50" t="s">
        <v>64</v>
      </c>
      <c r="CB50" t="s">
        <v>64</v>
      </c>
      <c r="CC50" t="s">
        <v>64</v>
      </c>
      <c r="CD50" t="s">
        <v>1704</v>
      </c>
      <c r="CE50" t="s">
        <v>64</v>
      </c>
      <c r="CG50" t="s">
        <v>63</v>
      </c>
      <c r="CH50" t="s">
        <v>770</v>
      </c>
      <c r="CI50" t="s">
        <v>64</v>
      </c>
      <c r="DJ50" t="s">
        <v>76</v>
      </c>
      <c r="DK50" t="s">
        <v>2124</v>
      </c>
      <c r="DN50" t="s">
        <v>64</v>
      </c>
      <c r="DO50" t="s">
        <v>435</v>
      </c>
      <c r="DP50" t="s">
        <v>63</v>
      </c>
      <c r="DQ50" t="s">
        <v>78</v>
      </c>
      <c r="DR50" t="s">
        <v>789</v>
      </c>
      <c r="DY50">
        <v>23.6</v>
      </c>
      <c r="EB50">
        <v>3</v>
      </c>
      <c r="EC50">
        <v>3</v>
      </c>
      <c r="EE50" t="s">
        <v>1703</v>
      </c>
      <c r="EF50">
        <v>3</v>
      </c>
      <c r="EH50" t="s">
        <v>80</v>
      </c>
      <c r="EL50" t="s">
        <v>80</v>
      </c>
      <c r="EP50" t="s">
        <v>80</v>
      </c>
      <c r="ET50" t="s">
        <v>80</v>
      </c>
      <c r="EV50">
        <v>6000</v>
      </c>
      <c r="EW50">
        <v>560</v>
      </c>
      <c r="EX50">
        <v>400</v>
      </c>
      <c r="EY50">
        <v>488</v>
      </c>
    </row>
    <row r="51" spans="1:155" x14ac:dyDescent="0.25">
      <c r="A51">
        <v>2020</v>
      </c>
      <c r="B51" t="s">
        <v>757</v>
      </c>
      <c r="C51" s="20" t="s">
        <v>757</v>
      </c>
      <c r="D51" t="s">
        <v>793</v>
      </c>
      <c r="E51" t="s">
        <v>759</v>
      </c>
      <c r="F51">
        <v>192</v>
      </c>
      <c r="G51" s="1">
        <v>4</v>
      </c>
      <c r="H51">
        <v>8</v>
      </c>
      <c r="I51" t="s">
        <v>385</v>
      </c>
      <c r="J51">
        <v>15</v>
      </c>
      <c r="K51">
        <v>21</v>
      </c>
      <c r="L51">
        <v>17</v>
      </c>
      <c r="M51">
        <v>19.100000000000001</v>
      </c>
      <c r="N51">
        <v>28.8</v>
      </c>
      <c r="O51">
        <v>22.512</v>
      </c>
      <c r="P51">
        <v>15.4251</v>
      </c>
      <c r="Q51">
        <v>20.773199999999999</v>
      </c>
      <c r="R51">
        <v>17.446300000000001</v>
      </c>
      <c r="T51" t="s">
        <v>60</v>
      </c>
      <c r="U51" t="s">
        <v>71</v>
      </c>
      <c r="V51" t="s">
        <v>225</v>
      </c>
      <c r="W51" t="s">
        <v>226</v>
      </c>
      <c r="Y51">
        <v>7</v>
      </c>
      <c r="Z51" t="s">
        <v>63</v>
      </c>
      <c r="AA51" t="s">
        <v>64</v>
      </c>
      <c r="AB51" t="s">
        <v>65</v>
      </c>
      <c r="AC51" t="s">
        <v>66</v>
      </c>
      <c r="AD51">
        <v>10</v>
      </c>
      <c r="AG51" t="s">
        <v>155</v>
      </c>
      <c r="AH51" t="s">
        <v>156</v>
      </c>
      <c r="AI51" t="s">
        <v>68</v>
      </c>
      <c r="AJ51" t="s">
        <v>69</v>
      </c>
      <c r="AK51" t="s">
        <v>64</v>
      </c>
      <c r="AL51" t="s">
        <v>70</v>
      </c>
      <c r="AS51">
        <v>2850</v>
      </c>
      <c r="AT51">
        <v>2850</v>
      </c>
      <c r="BN51" s="33" t="s">
        <v>2125</v>
      </c>
      <c r="BO51">
        <v>2</v>
      </c>
      <c r="BP51">
        <v>2</v>
      </c>
      <c r="BQ51">
        <v>1</v>
      </c>
      <c r="BR51" t="s">
        <v>154</v>
      </c>
      <c r="BS51" t="s">
        <v>2123</v>
      </c>
      <c r="BT51" t="s">
        <v>73</v>
      </c>
      <c r="BU51" s="23">
        <v>43651</v>
      </c>
      <c r="BV51">
        <v>25865</v>
      </c>
      <c r="BY51" t="s">
        <v>64</v>
      </c>
      <c r="CB51" t="s">
        <v>64</v>
      </c>
      <c r="CC51" t="s">
        <v>64</v>
      </c>
      <c r="CD51" t="s">
        <v>1726</v>
      </c>
      <c r="CE51" t="s">
        <v>64</v>
      </c>
      <c r="CG51" t="s">
        <v>63</v>
      </c>
      <c r="CH51" t="s">
        <v>770</v>
      </c>
      <c r="CI51" t="s">
        <v>64</v>
      </c>
      <c r="DJ51" t="s">
        <v>76</v>
      </c>
      <c r="DK51" t="s">
        <v>2124</v>
      </c>
      <c r="DN51" t="s">
        <v>64</v>
      </c>
      <c r="DO51" t="s">
        <v>435</v>
      </c>
      <c r="DP51" t="s">
        <v>63</v>
      </c>
      <c r="DQ51" t="s">
        <v>78</v>
      </c>
      <c r="DR51" t="s">
        <v>793</v>
      </c>
      <c r="DY51">
        <v>22.7</v>
      </c>
      <c r="EB51">
        <v>3</v>
      </c>
      <c r="EC51">
        <v>3</v>
      </c>
      <c r="EE51" t="s">
        <v>1703</v>
      </c>
      <c r="EF51">
        <v>3</v>
      </c>
      <c r="EH51" t="s">
        <v>80</v>
      </c>
      <c r="EL51" t="s">
        <v>80</v>
      </c>
      <c r="EP51" t="s">
        <v>80</v>
      </c>
      <c r="ET51" t="s">
        <v>80</v>
      </c>
      <c r="EV51">
        <v>6750</v>
      </c>
      <c r="EW51">
        <v>572</v>
      </c>
      <c r="EX51">
        <v>426</v>
      </c>
      <c r="EY51">
        <v>506</v>
      </c>
    </row>
    <row r="52" spans="1:155" x14ac:dyDescent="0.25">
      <c r="A52">
        <v>2020</v>
      </c>
      <c r="B52" t="s">
        <v>757</v>
      </c>
      <c r="C52" s="20" t="s">
        <v>757</v>
      </c>
      <c r="D52" t="s">
        <v>794</v>
      </c>
      <c r="E52" t="s">
        <v>759</v>
      </c>
      <c r="F52">
        <v>235</v>
      </c>
      <c r="G52" s="1">
        <v>4</v>
      </c>
      <c r="H52">
        <v>8</v>
      </c>
      <c r="I52" t="s">
        <v>385</v>
      </c>
      <c r="J52">
        <v>15</v>
      </c>
      <c r="K52">
        <v>20</v>
      </c>
      <c r="L52">
        <v>17</v>
      </c>
      <c r="M52">
        <v>18.399999999999999</v>
      </c>
      <c r="N52">
        <v>27.7</v>
      </c>
      <c r="O52">
        <v>21.674700000000001</v>
      </c>
      <c r="P52">
        <v>14.894299999999999</v>
      </c>
      <c r="Q52">
        <v>20.0305</v>
      </c>
      <c r="R52">
        <v>16.8371</v>
      </c>
      <c r="S52" t="s">
        <v>243</v>
      </c>
      <c r="T52" t="s">
        <v>60</v>
      </c>
      <c r="U52" t="s">
        <v>71</v>
      </c>
      <c r="V52" t="s">
        <v>225</v>
      </c>
      <c r="W52" t="s">
        <v>226</v>
      </c>
      <c r="Y52">
        <v>7</v>
      </c>
      <c r="Z52" t="s">
        <v>63</v>
      </c>
      <c r="AA52" t="s">
        <v>64</v>
      </c>
      <c r="AB52" t="s">
        <v>65</v>
      </c>
      <c r="AC52" t="s">
        <v>66</v>
      </c>
      <c r="AD52">
        <v>10</v>
      </c>
      <c r="AG52" t="s">
        <v>155</v>
      </c>
      <c r="AH52" t="s">
        <v>156</v>
      </c>
      <c r="AI52" t="s">
        <v>68</v>
      </c>
      <c r="AJ52" t="s">
        <v>69</v>
      </c>
      <c r="AK52" t="s">
        <v>64</v>
      </c>
      <c r="AL52" t="s">
        <v>70</v>
      </c>
      <c r="AS52">
        <v>2850</v>
      </c>
      <c r="AT52">
        <v>2850</v>
      </c>
      <c r="BN52" s="33" t="s">
        <v>2125</v>
      </c>
      <c r="BO52">
        <v>2</v>
      </c>
      <c r="BP52">
        <v>2</v>
      </c>
      <c r="BQ52">
        <v>1</v>
      </c>
      <c r="BR52" t="s">
        <v>154</v>
      </c>
      <c r="BS52" t="s">
        <v>2123</v>
      </c>
      <c r="BT52" t="s">
        <v>73</v>
      </c>
      <c r="BU52" s="23">
        <v>43721</v>
      </c>
      <c r="BV52">
        <v>26572</v>
      </c>
      <c r="BY52" t="s">
        <v>64</v>
      </c>
      <c r="CB52" t="s">
        <v>64</v>
      </c>
      <c r="CC52" t="s">
        <v>64</v>
      </c>
      <c r="CD52" t="s">
        <v>1727</v>
      </c>
      <c r="CE52" t="s">
        <v>64</v>
      </c>
      <c r="CG52" t="s">
        <v>63</v>
      </c>
      <c r="CH52" t="s">
        <v>770</v>
      </c>
      <c r="CI52" t="s">
        <v>64</v>
      </c>
      <c r="DJ52" t="s">
        <v>76</v>
      </c>
      <c r="DK52" t="s">
        <v>2124</v>
      </c>
      <c r="DN52" t="s">
        <v>64</v>
      </c>
      <c r="DO52" t="s">
        <v>435</v>
      </c>
      <c r="DP52" t="s">
        <v>63</v>
      </c>
      <c r="DQ52" t="s">
        <v>78</v>
      </c>
      <c r="DR52" t="s">
        <v>794</v>
      </c>
      <c r="DY52">
        <v>21.8</v>
      </c>
      <c r="EB52">
        <v>3</v>
      </c>
      <c r="EC52">
        <v>3</v>
      </c>
      <c r="EE52" t="s">
        <v>1703</v>
      </c>
      <c r="EF52">
        <v>3</v>
      </c>
      <c r="EH52" t="s">
        <v>80</v>
      </c>
      <c r="EL52" t="s">
        <v>80</v>
      </c>
      <c r="EP52" t="s">
        <v>80</v>
      </c>
      <c r="ET52" t="s">
        <v>80</v>
      </c>
      <c r="EV52">
        <v>6750</v>
      </c>
      <c r="EW52">
        <v>593</v>
      </c>
      <c r="EX52">
        <v>441</v>
      </c>
      <c r="EY52">
        <v>525</v>
      </c>
    </row>
    <row r="53" spans="1:155" x14ac:dyDescent="0.25">
      <c r="A53">
        <v>2020</v>
      </c>
      <c r="B53" t="s">
        <v>757</v>
      </c>
      <c r="C53" s="20" t="s">
        <v>757</v>
      </c>
      <c r="D53" t="s">
        <v>795</v>
      </c>
      <c r="E53" t="s">
        <v>759</v>
      </c>
      <c r="F53">
        <v>194</v>
      </c>
      <c r="G53" s="1">
        <v>4</v>
      </c>
      <c r="H53">
        <v>8</v>
      </c>
      <c r="I53" t="s">
        <v>385</v>
      </c>
      <c r="J53">
        <v>15</v>
      </c>
      <c r="K53">
        <v>20</v>
      </c>
      <c r="L53">
        <v>17</v>
      </c>
      <c r="M53">
        <v>18.3</v>
      </c>
      <c r="N53">
        <v>27.6</v>
      </c>
      <c r="O53">
        <v>21.570799999999998</v>
      </c>
      <c r="P53">
        <v>14.818199999999999</v>
      </c>
      <c r="Q53">
        <v>19.962800000000001</v>
      </c>
      <c r="R53">
        <v>16.7621</v>
      </c>
      <c r="S53" t="s">
        <v>243</v>
      </c>
      <c r="T53" t="s">
        <v>60</v>
      </c>
      <c r="U53" t="s">
        <v>71</v>
      </c>
      <c r="V53" t="s">
        <v>225</v>
      </c>
      <c r="W53" t="s">
        <v>226</v>
      </c>
      <c r="Y53">
        <v>7</v>
      </c>
      <c r="Z53" t="s">
        <v>63</v>
      </c>
      <c r="AA53" t="s">
        <v>64</v>
      </c>
      <c r="AB53" t="s">
        <v>65</v>
      </c>
      <c r="AC53" t="s">
        <v>66</v>
      </c>
      <c r="AD53">
        <v>10</v>
      </c>
      <c r="AG53" t="s">
        <v>155</v>
      </c>
      <c r="AH53" t="s">
        <v>156</v>
      </c>
      <c r="AI53" t="s">
        <v>68</v>
      </c>
      <c r="AJ53" t="s">
        <v>69</v>
      </c>
      <c r="AK53" t="s">
        <v>64</v>
      </c>
      <c r="AL53" t="s">
        <v>70</v>
      </c>
      <c r="AS53">
        <v>2850</v>
      </c>
      <c r="AT53">
        <v>2850</v>
      </c>
      <c r="BN53" s="33" t="s">
        <v>2125</v>
      </c>
      <c r="BO53">
        <v>2</v>
      </c>
      <c r="BP53">
        <v>2</v>
      </c>
      <c r="BQ53">
        <v>1</v>
      </c>
      <c r="BR53" t="s">
        <v>154</v>
      </c>
      <c r="BS53" t="s">
        <v>2123</v>
      </c>
      <c r="BT53" t="s">
        <v>73</v>
      </c>
      <c r="BU53" s="23">
        <v>43630</v>
      </c>
      <c r="BV53">
        <v>25623</v>
      </c>
      <c r="BY53" t="s">
        <v>64</v>
      </c>
      <c r="CB53" t="s">
        <v>64</v>
      </c>
      <c r="CC53" t="s">
        <v>64</v>
      </c>
      <c r="CD53" t="s">
        <v>1717</v>
      </c>
      <c r="CE53" t="s">
        <v>64</v>
      </c>
      <c r="CG53" t="s">
        <v>63</v>
      </c>
      <c r="CH53" t="s">
        <v>770</v>
      </c>
      <c r="CI53" t="s">
        <v>64</v>
      </c>
      <c r="DJ53" t="s">
        <v>76</v>
      </c>
      <c r="DK53" t="s">
        <v>2124</v>
      </c>
      <c r="DN53" t="s">
        <v>64</v>
      </c>
      <c r="DO53" t="s">
        <v>435</v>
      </c>
      <c r="DP53" t="s">
        <v>63</v>
      </c>
      <c r="DQ53" t="s">
        <v>78</v>
      </c>
      <c r="DR53" t="s">
        <v>795</v>
      </c>
      <c r="DY53">
        <v>21.7</v>
      </c>
      <c r="EB53">
        <v>3</v>
      </c>
      <c r="EC53">
        <v>3</v>
      </c>
      <c r="EE53" t="s">
        <v>1703</v>
      </c>
      <c r="EF53">
        <v>3</v>
      </c>
      <c r="EH53" t="s">
        <v>80</v>
      </c>
      <c r="EL53" t="s">
        <v>80</v>
      </c>
      <c r="EP53" t="s">
        <v>80</v>
      </c>
      <c r="ET53" t="s">
        <v>80</v>
      </c>
      <c r="EV53">
        <v>6750</v>
      </c>
      <c r="EW53">
        <v>594</v>
      </c>
      <c r="EX53">
        <v>443</v>
      </c>
      <c r="EY53">
        <v>526</v>
      </c>
    </row>
    <row r="54" spans="1:155" x14ac:dyDescent="0.25">
      <c r="A54">
        <v>2020</v>
      </c>
      <c r="B54" t="s">
        <v>757</v>
      </c>
      <c r="C54" s="20" t="s">
        <v>757</v>
      </c>
      <c r="D54" t="s">
        <v>1728</v>
      </c>
      <c r="E54" t="s">
        <v>759</v>
      </c>
      <c r="F54">
        <v>195</v>
      </c>
      <c r="G54" s="1">
        <v>4</v>
      </c>
      <c r="H54">
        <v>8</v>
      </c>
      <c r="I54" t="s">
        <v>385</v>
      </c>
      <c r="J54">
        <v>15</v>
      </c>
      <c r="K54">
        <v>20</v>
      </c>
      <c r="L54">
        <v>17</v>
      </c>
      <c r="M54">
        <v>18.3</v>
      </c>
      <c r="N54">
        <v>27.6</v>
      </c>
      <c r="O54">
        <v>21.570799999999998</v>
      </c>
      <c r="P54">
        <v>14.818199999999999</v>
      </c>
      <c r="Q54">
        <v>19.962800000000001</v>
      </c>
      <c r="R54">
        <v>16.7621</v>
      </c>
      <c r="S54" t="s">
        <v>243</v>
      </c>
      <c r="T54" t="s">
        <v>60</v>
      </c>
      <c r="U54" t="s">
        <v>71</v>
      </c>
      <c r="V54" t="s">
        <v>225</v>
      </c>
      <c r="W54" t="s">
        <v>226</v>
      </c>
      <c r="Y54">
        <v>7</v>
      </c>
      <c r="Z54" t="s">
        <v>63</v>
      </c>
      <c r="AA54" t="s">
        <v>64</v>
      </c>
      <c r="AB54" t="s">
        <v>65</v>
      </c>
      <c r="AC54" t="s">
        <v>66</v>
      </c>
      <c r="AD54">
        <v>10</v>
      </c>
      <c r="AG54" t="s">
        <v>155</v>
      </c>
      <c r="AH54" t="s">
        <v>156</v>
      </c>
      <c r="AI54" t="s">
        <v>68</v>
      </c>
      <c r="AJ54" t="s">
        <v>69</v>
      </c>
      <c r="AK54" t="s">
        <v>64</v>
      </c>
      <c r="AL54" t="s">
        <v>70</v>
      </c>
      <c r="AS54">
        <v>2850</v>
      </c>
      <c r="AT54">
        <v>2850</v>
      </c>
      <c r="BN54" s="33" t="s">
        <v>2125</v>
      </c>
      <c r="BO54">
        <v>2</v>
      </c>
      <c r="BP54">
        <v>2</v>
      </c>
      <c r="BQ54">
        <v>1</v>
      </c>
      <c r="BR54" t="s">
        <v>154</v>
      </c>
      <c r="BS54" t="s">
        <v>2123</v>
      </c>
      <c r="BT54" t="s">
        <v>73</v>
      </c>
      <c r="BU54" s="23">
        <v>43691</v>
      </c>
      <c r="BV54">
        <v>26344</v>
      </c>
      <c r="BY54" t="s">
        <v>64</v>
      </c>
      <c r="CB54" t="s">
        <v>64</v>
      </c>
      <c r="CC54" t="s">
        <v>64</v>
      </c>
      <c r="CD54" t="s">
        <v>1717</v>
      </c>
      <c r="CE54" t="s">
        <v>64</v>
      </c>
      <c r="CG54" t="s">
        <v>63</v>
      </c>
      <c r="CH54" t="s">
        <v>770</v>
      </c>
      <c r="CI54" t="s">
        <v>64</v>
      </c>
      <c r="DJ54" t="s">
        <v>76</v>
      </c>
      <c r="DK54" t="s">
        <v>2124</v>
      </c>
      <c r="DN54" t="s">
        <v>64</v>
      </c>
      <c r="DO54" t="s">
        <v>435</v>
      </c>
      <c r="DP54" t="s">
        <v>63</v>
      </c>
      <c r="DQ54" t="s">
        <v>78</v>
      </c>
      <c r="DR54" t="s">
        <v>795</v>
      </c>
      <c r="DY54">
        <v>21.7</v>
      </c>
      <c r="EB54">
        <v>3</v>
      </c>
      <c r="EC54">
        <v>3</v>
      </c>
      <c r="EE54" t="s">
        <v>1703</v>
      </c>
      <c r="EF54">
        <v>3</v>
      </c>
      <c r="EH54" t="s">
        <v>80</v>
      </c>
      <c r="EL54" t="s">
        <v>80</v>
      </c>
      <c r="EP54" t="s">
        <v>80</v>
      </c>
      <c r="ET54" t="s">
        <v>80</v>
      </c>
      <c r="EV54">
        <v>6750</v>
      </c>
      <c r="EW54">
        <v>594</v>
      </c>
      <c r="EX54">
        <v>443</v>
      </c>
      <c r="EY54">
        <v>526</v>
      </c>
    </row>
    <row r="55" spans="1:155" x14ac:dyDescent="0.25">
      <c r="A55">
        <v>2020</v>
      </c>
      <c r="B55" t="s">
        <v>757</v>
      </c>
      <c r="C55" s="20" t="s">
        <v>757</v>
      </c>
      <c r="D55" t="s">
        <v>804</v>
      </c>
      <c r="E55" t="s">
        <v>759</v>
      </c>
      <c r="F55">
        <v>239</v>
      </c>
      <c r="G55" s="1">
        <v>3</v>
      </c>
      <c r="H55">
        <v>6</v>
      </c>
      <c r="I55" t="s">
        <v>256</v>
      </c>
      <c r="J55">
        <v>20</v>
      </c>
      <c r="K55">
        <v>29</v>
      </c>
      <c r="L55">
        <v>23</v>
      </c>
      <c r="M55">
        <v>25.1</v>
      </c>
      <c r="N55">
        <v>41.1</v>
      </c>
      <c r="O55">
        <v>30.431000000000001</v>
      </c>
      <c r="P55">
        <v>19.8767</v>
      </c>
      <c r="Q55">
        <v>28.829000000000001</v>
      </c>
      <c r="R55">
        <v>23.105399999999999</v>
      </c>
      <c r="T55" t="s">
        <v>60</v>
      </c>
      <c r="U55" t="s">
        <v>71</v>
      </c>
      <c r="V55" t="s">
        <v>86</v>
      </c>
      <c r="W55" t="s">
        <v>136</v>
      </c>
      <c r="Y55">
        <v>9</v>
      </c>
      <c r="Z55" t="s">
        <v>63</v>
      </c>
      <c r="AA55" t="s">
        <v>64</v>
      </c>
      <c r="AB55" t="s">
        <v>65</v>
      </c>
      <c r="AC55" t="s">
        <v>66</v>
      </c>
      <c r="AD55">
        <v>10</v>
      </c>
      <c r="AG55" t="s">
        <v>155</v>
      </c>
      <c r="AH55" t="s">
        <v>156</v>
      </c>
      <c r="AI55" t="s">
        <v>68</v>
      </c>
      <c r="AJ55" t="s">
        <v>69</v>
      </c>
      <c r="AK55" t="s">
        <v>64</v>
      </c>
      <c r="AL55" t="s">
        <v>70</v>
      </c>
      <c r="AS55">
        <v>2100</v>
      </c>
      <c r="AT55">
        <v>2100</v>
      </c>
      <c r="BN55" s="33" t="s">
        <v>2125</v>
      </c>
      <c r="BO55">
        <v>2</v>
      </c>
      <c r="BP55">
        <v>2</v>
      </c>
      <c r="BQ55">
        <v>1</v>
      </c>
      <c r="BR55" t="s">
        <v>154</v>
      </c>
      <c r="BS55" t="s">
        <v>2123</v>
      </c>
      <c r="BT55" t="s">
        <v>73</v>
      </c>
      <c r="BU55" s="23">
        <v>43766</v>
      </c>
      <c r="BV55">
        <v>26713</v>
      </c>
      <c r="CB55" t="s">
        <v>64</v>
      </c>
      <c r="CC55" t="s">
        <v>64</v>
      </c>
      <c r="CD55" t="s">
        <v>1702</v>
      </c>
      <c r="CE55" t="s">
        <v>64</v>
      </c>
      <c r="CG55" t="s">
        <v>63</v>
      </c>
      <c r="CH55" t="s">
        <v>761</v>
      </c>
      <c r="CI55" t="s">
        <v>64</v>
      </c>
      <c r="DJ55" t="s">
        <v>76</v>
      </c>
      <c r="DK55" t="s">
        <v>2124</v>
      </c>
      <c r="DN55" t="s">
        <v>64</v>
      </c>
      <c r="DO55" t="s">
        <v>132</v>
      </c>
      <c r="DP55" t="s">
        <v>63</v>
      </c>
      <c r="DQ55" t="s">
        <v>78</v>
      </c>
      <c r="DY55">
        <v>30.6</v>
      </c>
      <c r="EB55">
        <v>5</v>
      </c>
      <c r="EC55">
        <v>5</v>
      </c>
      <c r="EE55" t="s">
        <v>1701</v>
      </c>
      <c r="EF55">
        <v>5</v>
      </c>
      <c r="EH55" t="s">
        <v>80</v>
      </c>
      <c r="EL55" t="s">
        <v>80</v>
      </c>
      <c r="EP55" t="s">
        <v>80</v>
      </c>
      <c r="ET55" t="s">
        <v>80</v>
      </c>
      <c r="EV55">
        <v>3000</v>
      </c>
      <c r="EW55">
        <v>445</v>
      </c>
      <c r="EX55">
        <v>307</v>
      </c>
      <c r="EY55">
        <v>383</v>
      </c>
    </row>
    <row r="56" spans="1:155" x14ac:dyDescent="0.25">
      <c r="A56">
        <v>2020</v>
      </c>
      <c r="B56" t="s">
        <v>757</v>
      </c>
      <c r="C56" s="20" t="s">
        <v>757</v>
      </c>
      <c r="D56" t="s">
        <v>852</v>
      </c>
      <c r="E56" t="s">
        <v>759</v>
      </c>
      <c r="F56">
        <v>223</v>
      </c>
      <c r="G56" s="1">
        <v>3</v>
      </c>
      <c r="H56">
        <v>6</v>
      </c>
      <c r="I56" t="s">
        <v>256</v>
      </c>
      <c r="J56">
        <v>20</v>
      </c>
      <c r="K56">
        <v>28</v>
      </c>
      <c r="L56">
        <v>22</v>
      </c>
      <c r="M56">
        <v>24.6</v>
      </c>
      <c r="N56">
        <v>39.299999999999997</v>
      </c>
      <c r="O56">
        <v>29.578700000000001</v>
      </c>
      <c r="P56">
        <v>19.5124</v>
      </c>
      <c r="Q56">
        <v>27.677900000000001</v>
      </c>
      <c r="R56">
        <v>22.499400000000001</v>
      </c>
      <c r="T56" t="s">
        <v>60</v>
      </c>
      <c r="U56" t="s">
        <v>71</v>
      </c>
      <c r="V56" t="s">
        <v>86</v>
      </c>
      <c r="W56" t="s">
        <v>136</v>
      </c>
      <c r="Y56">
        <v>9</v>
      </c>
      <c r="Z56" t="s">
        <v>63</v>
      </c>
      <c r="AA56" t="s">
        <v>64</v>
      </c>
      <c r="AB56" t="s">
        <v>65</v>
      </c>
      <c r="AC56" t="s">
        <v>66</v>
      </c>
      <c r="AD56">
        <v>10</v>
      </c>
      <c r="AG56" t="s">
        <v>155</v>
      </c>
      <c r="AH56" t="s">
        <v>156</v>
      </c>
      <c r="AI56" t="s">
        <v>68</v>
      </c>
      <c r="AJ56" t="s">
        <v>69</v>
      </c>
      <c r="AK56" t="s">
        <v>64</v>
      </c>
      <c r="AL56" t="s">
        <v>70</v>
      </c>
      <c r="AS56">
        <v>2200</v>
      </c>
      <c r="AT56">
        <v>2200</v>
      </c>
      <c r="BN56" s="33" t="s">
        <v>2125</v>
      </c>
      <c r="BO56">
        <v>2</v>
      </c>
      <c r="BP56">
        <v>2</v>
      </c>
      <c r="BQ56">
        <v>1</v>
      </c>
      <c r="BR56" t="s">
        <v>154</v>
      </c>
      <c r="BS56" t="s">
        <v>2123</v>
      </c>
      <c r="BT56" t="s">
        <v>73</v>
      </c>
      <c r="BU56" s="23">
        <v>43682</v>
      </c>
      <c r="BV56">
        <v>26208</v>
      </c>
      <c r="BY56" t="s">
        <v>64</v>
      </c>
      <c r="CB56" t="s">
        <v>64</v>
      </c>
      <c r="CC56" t="s">
        <v>64</v>
      </c>
      <c r="CE56" t="s">
        <v>64</v>
      </c>
      <c r="CG56" t="s">
        <v>63</v>
      </c>
      <c r="CH56" t="s">
        <v>761</v>
      </c>
      <c r="CI56" t="s">
        <v>64</v>
      </c>
      <c r="DJ56" t="s">
        <v>76</v>
      </c>
      <c r="DK56" t="s">
        <v>2124</v>
      </c>
      <c r="DN56" t="s">
        <v>64</v>
      </c>
      <c r="DO56" t="s">
        <v>803</v>
      </c>
      <c r="DP56" t="s">
        <v>63</v>
      </c>
      <c r="DQ56" t="s">
        <v>78</v>
      </c>
      <c r="DR56" t="s">
        <v>852</v>
      </c>
      <c r="DY56">
        <v>29.8</v>
      </c>
      <c r="EB56">
        <v>4</v>
      </c>
      <c r="EC56">
        <v>4</v>
      </c>
      <c r="EE56" t="s">
        <v>1775</v>
      </c>
      <c r="EF56">
        <v>3</v>
      </c>
      <c r="EH56" t="s">
        <v>80</v>
      </c>
      <c r="EL56" t="s">
        <v>80</v>
      </c>
      <c r="EP56" t="s">
        <v>80</v>
      </c>
      <c r="ET56" t="s">
        <v>80</v>
      </c>
      <c r="EV56">
        <v>3500</v>
      </c>
      <c r="EW56">
        <v>455</v>
      </c>
      <c r="EX56">
        <v>321</v>
      </c>
      <c r="EY56">
        <v>395</v>
      </c>
    </row>
    <row r="57" spans="1:155" x14ac:dyDescent="0.25">
      <c r="A57">
        <v>2020</v>
      </c>
      <c r="B57" t="s">
        <v>757</v>
      </c>
      <c r="C57" s="20" t="s">
        <v>757</v>
      </c>
      <c r="D57" t="s">
        <v>853</v>
      </c>
      <c r="E57" t="s">
        <v>759</v>
      </c>
      <c r="F57">
        <v>222</v>
      </c>
      <c r="G57" s="1">
        <v>4.7</v>
      </c>
      <c r="H57">
        <v>8</v>
      </c>
      <c r="I57" t="s">
        <v>256</v>
      </c>
      <c r="J57">
        <v>17</v>
      </c>
      <c r="K57">
        <v>25</v>
      </c>
      <c r="L57">
        <v>20</v>
      </c>
      <c r="M57">
        <v>21.8</v>
      </c>
      <c r="N57">
        <v>35.700000000000003</v>
      </c>
      <c r="O57">
        <v>26.431000000000001</v>
      </c>
      <c r="P57">
        <v>17.45</v>
      </c>
      <c r="Q57">
        <v>25.3476</v>
      </c>
      <c r="R57">
        <v>20.2956</v>
      </c>
      <c r="T57" t="s">
        <v>60</v>
      </c>
      <c r="U57" t="s">
        <v>71</v>
      </c>
      <c r="V57" t="s">
        <v>86</v>
      </c>
      <c r="W57" t="s">
        <v>136</v>
      </c>
      <c r="Y57">
        <v>9</v>
      </c>
      <c r="Z57" t="s">
        <v>63</v>
      </c>
      <c r="AA57" t="s">
        <v>64</v>
      </c>
      <c r="AB57" t="s">
        <v>65</v>
      </c>
      <c r="AC57" t="s">
        <v>66</v>
      </c>
      <c r="AD57">
        <v>10</v>
      </c>
      <c r="AG57" t="s">
        <v>155</v>
      </c>
      <c r="AH57" t="s">
        <v>156</v>
      </c>
      <c r="AI57" t="s">
        <v>68</v>
      </c>
      <c r="AJ57" t="s">
        <v>69</v>
      </c>
      <c r="AK57" t="s">
        <v>64</v>
      </c>
      <c r="AL57" t="s">
        <v>70</v>
      </c>
      <c r="AS57">
        <v>2450</v>
      </c>
      <c r="AT57">
        <v>2450</v>
      </c>
      <c r="BN57" s="33" t="s">
        <v>2125</v>
      </c>
      <c r="BO57">
        <v>2</v>
      </c>
      <c r="BP57">
        <v>2</v>
      </c>
      <c r="BQ57">
        <v>1</v>
      </c>
      <c r="BR57" t="s">
        <v>154</v>
      </c>
      <c r="BS57" t="s">
        <v>2123</v>
      </c>
      <c r="BT57" t="s">
        <v>73</v>
      </c>
      <c r="BU57" s="23">
        <v>43679</v>
      </c>
      <c r="BV57">
        <v>26189</v>
      </c>
      <c r="BY57" t="s">
        <v>64</v>
      </c>
      <c r="CB57" t="s">
        <v>64</v>
      </c>
      <c r="CC57" t="s">
        <v>64</v>
      </c>
      <c r="CE57" t="s">
        <v>64</v>
      </c>
      <c r="CG57" t="s">
        <v>63</v>
      </c>
      <c r="CH57" t="s">
        <v>802</v>
      </c>
      <c r="CI57" t="s">
        <v>64</v>
      </c>
      <c r="DJ57" t="s">
        <v>76</v>
      </c>
      <c r="DK57" t="s">
        <v>2124</v>
      </c>
      <c r="DN57" t="s">
        <v>64</v>
      </c>
      <c r="DO57" t="s">
        <v>803</v>
      </c>
      <c r="DP57" t="s">
        <v>63</v>
      </c>
      <c r="DQ57" t="s">
        <v>78</v>
      </c>
      <c r="DY57">
        <v>26.6</v>
      </c>
      <c r="EB57">
        <v>4</v>
      </c>
      <c r="EC57">
        <v>4</v>
      </c>
      <c r="EE57" t="s">
        <v>1777</v>
      </c>
      <c r="EF57">
        <v>3</v>
      </c>
      <c r="EH57" t="s">
        <v>80</v>
      </c>
      <c r="EL57" t="s">
        <v>80</v>
      </c>
      <c r="EP57" t="s">
        <v>80</v>
      </c>
      <c r="ET57" t="s">
        <v>80</v>
      </c>
      <c r="EV57">
        <v>4750</v>
      </c>
      <c r="EW57">
        <v>506</v>
      </c>
      <c r="EX57">
        <v>348</v>
      </c>
      <c r="EY57">
        <v>435</v>
      </c>
    </row>
    <row r="58" spans="1:155" x14ac:dyDescent="0.25">
      <c r="A58">
        <v>2020</v>
      </c>
      <c r="B58" t="s">
        <v>757</v>
      </c>
      <c r="C58" s="20" t="s">
        <v>757</v>
      </c>
      <c r="D58" t="s">
        <v>854</v>
      </c>
      <c r="E58" t="s">
        <v>759</v>
      </c>
      <c r="F58">
        <v>232</v>
      </c>
      <c r="G58" s="1">
        <v>2</v>
      </c>
      <c r="H58">
        <v>4</v>
      </c>
      <c r="I58" t="s">
        <v>256</v>
      </c>
      <c r="J58">
        <v>23</v>
      </c>
      <c r="K58">
        <v>32</v>
      </c>
      <c r="L58">
        <v>27</v>
      </c>
      <c r="M58">
        <v>29.9</v>
      </c>
      <c r="N58">
        <v>46.8</v>
      </c>
      <c r="O58">
        <v>35.701500000000003</v>
      </c>
      <c r="P58">
        <v>23.315300000000001</v>
      </c>
      <c r="Q58">
        <v>32.413600000000002</v>
      </c>
      <c r="R58">
        <v>26.6861</v>
      </c>
      <c r="T58" t="s">
        <v>60</v>
      </c>
      <c r="U58" t="s">
        <v>71</v>
      </c>
      <c r="V58" t="s">
        <v>86</v>
      </c>
      <c r="W58" t="s">
        <v>136</v>
      </c>
      <c r="Y58">
        <v>9</v>
      </c>
      <c r="Z58" t="s">
        <v>63</v>
      </c>
      <c r="AA58" t="s">
        <v>64</v>
      </c>
      <c r="AB58" t="s">
        <v>65</v>
      </c>
      <c r="AC58" t="s">
        <v>66</v>
      </c>
      <c r="AD58">
        <v>10</v>
      </c>
      <c r="AG58" t="s">
        <v>155</v>
      </c>
      <c r="AH58" t="s">
        <v>156</v>
      </c>
      <c r="AI58" t="s">
        <v>68</v>
      </c>
      <c r="AJ58" t="s">
        <v>69</v>
      </c>
      <c r="AK58" t="s">
        <v>64</v>
      </c>
      <c r="AL58" t="s">
        <v>70</v>
      </c>
      <c r="AS58">
        <v>1800</v>
      </c>
      <c r="AT58">
        <v>1800</v>
      </c>
      <c r="BN58" s="33" t="s">
        <v>2125</v>
      </c>
      <c r="BO58">
        <v>2</v>
      </c>
      <c r="BP58">
        <v>2</v>
      </c>
      <c r="BQ58">
        <v>1</v>
      </c>
      <c r="BR58" t="s">
        <v>154</v>
      </c>
      <c r="BS58" t="s">
        <v>2123</v>
      </c>
      <c r="BT58" t="s">
        <v>73</v>
      </c>
      <c r="BU58" s="23">
        <v>43808</v>
      </c>
      <c r="BV58">
        <v>26906</v>
      </c>
      <c r="BY58" t="s">
        <v>64</v>
      </c>
      <c r="CB58" t="s">
        <v>64</v>
      </c>
      <c r="CC58" t="s">
        <v>64</v>
      </c>
      <c r="CE58" t="s">
        <v>64</v>
      </c>
      <c r="CG58" t="s">
        <v>63</v>
      </c>
      <c r="CH58" t="s">
        <v>761</v>
      </c>
      <c r="CI58" t="s">
        <v>64</v>
      </c>
      <c r="DJ58" t="s">
        <v>76</v>
      </c>
      <c r="DK58" t="s">
        <v>2124</v>
      </c>
      <c r="DN58" t="s">
        <v>64</v>
      </c>
      <c r="DO58" t="s">
        <v>234</v>
      </c>
      <c r="DP58" t="s">
        <v>63</v>
      </c>
      <c r="DQ58" t="s">
        <v>78</v>
      </c>
      <c r="DY58">
        <v>36</v>
      </c>
      <c r="EB58">
        <v>6</v>
      </c>
      <c r="EC58">
        <v>6</v>
      </c>
      <c r="EE58" t="s">
        <v>1778</v>
      </c>
      <c r="EF58">
        <v>3</v>
      </c>
      <c r="EH58" t="s">
        <v>80</v>
      </c>
      <c r="EL58" t="s">
        <v>80</v>
      </c>
      <c r="EP58" t="s">
        <v>80</v>
      </c>
      <c r="ET58" t="s">
        <v>80</v>
      </c>
      <c r="EV58">
        <v>1500</v>
      </c>
      <c r="EW58">
        <v>380</v>
      </c>
      <c r="EX58">
        <v>273</v>
      </c>
      <c r="EY58">
        <v>332</v>
      </c>
    </row>
    <row r="59" spans="1:155" x14ac:dyDescent="0.25">
      <c r="A59">
        <v>2020</v>
      </c>
      <c r="B59" t="s">
        <v>877</v>
      </c>
      <c r="C59" s="20" t="s">
        <v>905</v>
      </c>
      <c r="D59" t="s">
        <v>906</v>
      </c>
      <c r="E59" t="s">
        <v>534</v>
      </c>
      <c r="F59">
        <v>56</v>
      </c>
      <c r="G59" s="1">
        <v>3.7</v>
      </c>
      <c r="H59">
        <v>6</v>
      </c>
      <c r="I59" t="s">
        <v>882</v>
      </c>
      <c r="J59">
        <v>19</v>
      </c>
      <c r="K59">
        <v>26</v>
      </c>
      <c r="L59">
        <v>22</v>
      </c>
      <c r="M59">
        <v>24.2925</v>
      </c>
      <c r="N59">
        <v>37.322400000000002</v>
      </c>
      <c r="O59">
        <v>28.8202</v>
      </c>
      <c r="P59">
        <v>19.287700000000001</v>
      </c>
      <c r="Q59">
        <v>26.4025</v>
      </c>
      <c r="R59">
        <v>21.949400000000001</v>
      </c>
      <c r="T59" t="s">
        <v>142</v>
      </c>
      <c r="U59" t="s">
        <v>143</v>
      </c>
      <c r="V59" t="s">
        <v>61</v>
      </c>
      <c r="W59" t="s">
        <v>62</v>
      </c>
      <c r="Y59">
        <v>7</v>
      </c>
      <c r="Z59" t="s">
        <v>63</v>
      </c>
      <c r="AA59" t="s">
        <v>64</v>
      </c>
      <c r="AB59" t="s">
        <v>65</v>
      </c>
      <c r="AC59" t="s">
        <v>66</v>
      </c>
      <c r="AD59">
        <v>10</v>
      </c>
      <c r="AG59" t="s">
        <v>155</v>
      </c>
      <c r="AH59" t="s">
        <v>156</v>
      </c>
      <c r="AI59" t="s">
        <v>68</v>
      </c>
      <c r="AJ59" t="s">
        <v>69</v>
      </c>
      <c r="AK59" t="s">
        <v>64</v>
      </c>
      <c r="AL59" t="s">
        <v>70</v>
      </c>
      <c r="AS59">
        <v>2200</v>
      </c>
      <c r="AT59">
        <v>2200</v>
      </c>
      <c r="BO59">
        <v>2</v>
      </c>
      <c r="BP59">
        <v>2</v>
      </c>
      <c r="BQ59">
        <v>1</v>
      </c>
      <c r="BR59" t="s">
        <v>154</v>
      </c>
      <c r="BS59" t="s">
        <v>2123</v>
      </c>
      <c r="BT59" t="s">
        <v>73</v>
      </c>
      <c r="BU59" s="23">
        <v>43565</v>
      </c>
      <c r="BV59">
        <v>25214</v>
      </c>
      <c r="BX59" t="s">
        <v>64</v>
      </c>
      <c r="CB59" t="s">
        <v>64</v>
      </c>
      <c r="CC59" t="s">
        <v>64</v>
      </c>
      <c r="CD59" t="s">
        <v>1792</v>
      </c>
      <c r="CE59" t="s">
        <v>64</v>
      </c>
      <c r="CF59" t="s">
        <v>880</v>
      </c>
      <c r="CG59" t="s">
        <v>63</v>
      </c>
      <c r="CH59" t="s">
        <v>881</v>
      </c>
      <c r="CI59" t="s">
        <v>63</v>
      </c>
      <c r="CJ59" t="s">
        <v>894</v>
      </c>
      <c r="DJ59" t="s">
        <v>146</v>
      </c>
      <c r="DK59" t="s">
        <v>147</v>
      </c>
      <c r="DN59" t="s">
        <v>64</v>
      </c>
      <c r="DO59" t="s">
        <v>895</v>
      </c>
      <c r="DP59" t="s">
        <v>64</v>
      </c>
      <c r="DQ59" t="s">
        <v>139</v>
      </c>
      <c r="DY59">
        <v>29</v>
      </c>
      <c r="EB59">
        <v>4</v>
      </c>
      <c r="EC59">
        <v>4</v>
      </c>
      <c r="EE59" t="s">
        <v>1791</v>
      </c>
      <c r="EF59">
        <v>3</v>
      </c>
      <c r="EH59" t="s">
        <v>80</v>
      </c>
      <c r="EL59" t="s">
        <v>80</v>
      </c>
      <c r="EP59" t="s">
        <v>80</v>
      </c>
      <c r="ET59" t="s">
        <v>80</v>
      </c>
      <c r="EV59">
        <v>3500</v>
      </c>
      <c r="EW59">
        <v>462</v>
      </c>
      <c r="EX59">
        <v>337</v>
      </c>
      <c r="EY59">
        <v>406</v>
      </c>
    </row>
    <row r="60" spans="1:155" x14ac:dyDescent="0.25">
      <c r="A60">
        <v>2020</v>
      </c>
      <c r="B60" t="s">
        <v>877</v>
      </c>
      <c r="C60" s="20" t="s">
        <v>905</v>
      </c>
      <c r="D60" t="s">
        <v>906</v>
      </c>
      <c r="E60" t="s">
        <v>534</v>
      </c>
      <c r="F60">
        <v>57</v>
      </c>
      <c r="G60" s="1">
        <v>3.7</v>
      </c>
      <c r="H60">
        <v>6</v>
      </c>
      <c r="I60" t="s">
        <v>84</v>
      </c>
      <c r="J60">
        <v>17</v>
      </c>
      <c r="K60">
        <v>26</v>
      </c>
      <c r="L60">
        <v>20</v>
      </c>
      <c r="M60">
        <v>21.1</v>
      </c>
      <c r="N60">
        <v>36</v>
      </c>
      <c r="O60">
        <v>25.929300000000001</v>
      </c>
      <c r="P60">
        <v>16.9285</v>
      </c>
      <c r="Q60">
        <v>25.543199999999999</v>
      </c>
      <c r="R60">
        <v>19.9574</v>
      </c>
      <c r="T60" t="s">
        <v>142</v>
      </c>
      <c r="U60" t="s">
        <v>143</v>
      </c>
      <c r="V60" t="s">
        <v>82</v>
      </c>
      <c r="W60" t="s">
        <v>83</v>
      </c>
      <c r="Y60">
        <v>6</v>
      </c>
      <c r="Z60" t="s">
        <v>64</v>
      </c>
      <c r="AA60" t="s">
        <v>64</v>
      </c>
      <c r="AB60" t="s">
        <v>65</v>
      </c>
      <c r="AC60" t="s">
        <v>66</v>
      </c>
      <c r="AD60">
        <v>10</v>
      </c>
      <c r="AG60" t="s">
        <v>155</v>
      </c>
      <c r="AH60" t="s">
        <v>156</v>
      </c>
      <c r="AI60" t="s">
        <v>68</v>
      </c>
      <c r="AJ60" t="s">
        <v>69</v>
      </c>
      <c r="AK60" t="s">
        <v>64</v>
      </c>
      <c r="AL60" t="s">
        <v>70</v>
      </c>
      <c r="AS60">
        <v>2450</v>
      </c>
      <c r="AT60">
        <v>2450</v>
      </c>
      <c r="BO60">
        <v>2</v>
      </c>
      <c r="BP60">
        <v>2</v>
      </c>
      <c r="BQ60">
        <v>1</v>
      </c>
      <c r="BR60" t="s">
        <v>154</v>
      </c>
      <c r="BS60" t="s">
        <v>2123</v>
      </c>
      <c r="BT60" t="s">
        <v>73</v>
      </c>
      <c r="BU60" s="23">
        <v>43565</v>
      </c>
      <c r="BV60">
        <v>25215</v>
      </c>
      <c r="BX60" t="s">
        <v>64</v>
      </c>
      <c r="CB60" t="s">
        <v>64</v>
      </c>
      <c r="CC60" t="s">
        <v>64</v>
      </c>
      <c r="CD60" t="s">
        <v>1792</v>
      </c>
      <c r="CE60" t="s">
        <v>64</v>
      </c>
      <c r="CF60" t="s">
        <v>880</v>
      </c>
      <c r="CG60" t="s">
        <v>63</v>
      </c>
      <c r="CH60" t="s">
        <v>881</v>
      </c>
      <c r="CI60" t="s">
        <v>63</v>
      </c>
      <c r="CJ60" t="s">
        <v>894</v>
      </c>
      <c r="DJ60" t="s">
        <v>146</v>
      </c>
      <c r="DK60" t="s">
        <v>147</v>
      </c>
      <c r="DN60" t="s">
        <v>64</v>
      </c>
      <c r="DO60" t="s">
        <v>895</v>
      </c>
      <c r="DP60" t="s">
        <v>64</v>
      </c>
      <c r="DQ60" t="s">
        <v>139</v>
      </c>
      <c r="DY60">
        <v>26.1</v>
      </c>
      <c r="EB60">
        <v>4</v>
      </c>
      <c r="EC60">
        <v>4</v>
      </c>
      <c r="EE60" t="s">
        <v>1791</v>
      </c>
      <c r="EF60">
        <v>3</v>
      </c>
      <c r="EH60" t="s">
        <v>80</v>
      </c>
      <c r="EL60" t="s">
        <v>80</v>
      </c>
      <c r="EP60" t="s">
        <v>80</v>
      </c>
      <c r="ET60" t="s">
        <v>80</v>
      </c>
      <c r="EV60">
        <v>4750</v>
      </c>
      <c r="EW60">
        <v>524</v>
      </c>
      <c r="EX60">
        <v>348</v>
      </c>
      <c r="EY60">
        <v>445</v>
      </c>
    </row>
    <row r="61" spans="1:155" x14ac:dyDescent="0.25">
      <c r="A61">
        <v>2020</v>
      </c>
      <c r="B61" t="s">
        <v>877</v>
      </c>
      <c r="C61" s="20" t="s">
        <v>905</v>
      </c>
      <c r="D61" t="s">
        <v>907</v>
      </c>
      <c r="E61" t="s">
        <v>534</v>
      </c>
      <c r="F61">
        <v>58</v>
      </c>
      <c r="G61" s="1">
        <v>3.7</v>
      </c>
      <c r="H61">
        <v>6</v>
      </c>
      <c r="I61" t="s">
        <v>882</v>
      </c>
      <c r="J61">
        <v>18</v>
      </c>
      <c r="K61">
        <v>25</v>
      </c>
      <c r="L61">
        <v>21</v>
      </c>
      <c r="M61">
        <v>22.8735</v>
      </c>
      <c r="N61">
        <v>35.076599999999999</v>
      </c>
      <c r="O61">
        <v>27.1191</v>
      </c>
      <c r="P61">
        <v>18.245200000000001</v>
      </c>
      <c r="Q61">
        <v>24.940200000000001</v>
      </c>
      <c r="R61">
        <v>20.751999999999999</v>
      </c>
      <c r="T61" t="s">
        <v>142</v>
      </c>
      <c r="U61" t="s">
        <v>143</v>
      </c>
      <c r="V61" t="s">
        <v>61</v>
      </c>
      <c r="W61" t="s">
        <v>62</v>
      </c>
      <c r="Y61">
        <v>7</v>
      </c>
      <c r="Z61" t="s">
        <v>63</v>
      </c>
      <c r="AA61" t="s">
        <v>64</v>
      </c>
      <c r="AB61" t="s">
        <v>65</v>
      </c>
      <c r="AC61" t="s">
        <v>66</v>
      </c>
      <c r="AD61">
        <v>10</v>
      </c>
      <c r="AG61" t="s">
        <v>155</v>
      </c>
      <c r="AH61" t="s">
        <v>156</v>
      </c>
      <c r="AI61" t="s">
        <v>68</v>
      </c>
      <c r="AJ61" t="s">
        <v>69</v>
      </c>
      <c r="AK61" t="s">
        <v>64</v>
      </c>
      <c r="AL61" t="s">
        <v>70</v>
      </c>
      <c r="AS61">
        <v>2300</v>
      </c>
      <c r="AT61">
        <v>2300</v>
      </c>
      <c r="BO61">
        <v>2</v>
      </c>
      <c r="BP61">
        <v>2</v>
      </c>
      <c r="BQ61">
        <v>1</v>
      </c>
      <c r="BR61" t="s">
        <v>154</v>
      </c>
      <c r="BS61" t="s">
        <v>2123</v>
      </c>
      <c r="BT61" t="s">
        <v>73</v>
      </c>
      <c r="BU61" s="23">
        <v>43565</v>
      </c>
      <c r="BV61">
        <v>25217</v>
      </c>
      <c r="BX61" t="s">
        <v>64</v>
      </c>
      <c r="CB61" t="s">
        <v>64</v>
      </c>
      <c r="CC61" t="s">
        <v>64</v>
      </c>
      <c r="CD61" t="s">
        <v>1792</v>
      </c>
      <c r="CE61" t="s">
        <v>64</v>
      </c>
      <c r="CF61" t="s">
        <v>880</v>
      </c>
      <c r="CG61" t="s">
        <v>63</v>
      </c>
      <c r="CH61" t="s">
        <v>881</v>
      </c>
      <c r="CI61" t="s">
        <v>63</v>
      </c>
      <c r="CJ61" t="s">
        <v>894</v>
      </c>
      <c r="DJ61" t="s">
        <v>146</v>
      </c>
      <c r="DK61" t="s">
        <v>147</v>
      </c>
      <c r="DN61" t="s">
        <v>64</v>
      </c>
      <c r="DO61" t="s">
        <v>895</v>
      </c>
      <c r="DP61" t="s">
        <v>64</v>
      </c>
      <c r="DQ61" t="s">
        <v>139</v>
      </c>
      <c r="DY61">
        <v>27.3</v>
      </c>
      <c r="EB61">
        <v>4</v>
      </c>
      <c r="EC61">
        <v>4</v>
      </c>
      <c r="EE61" t="s">
        <v>1791</v>
      </c>
      <c r="EF61">
        <v>3</v>
      </c>
      <c r="EH61" t="s">
        <v>80</v>
      </c>
      <c r="EL61" t="s">
        <v>80</v>
      </c>
      <c r="EP61" t="s">
        <v>80</v>
      </c>
      <c r="ET61" t="s">
        <v>80</v>
      </c>
      <c r="EV61">
        <v>4000</v>
      </c>
      <c r="EW61">
        <v>488</v>
      </c>
      <c r="EX61">
        <v>358</v>
      </c>
      <c r="EY61">
        <v>429</v>
      </c>
    </row>
    <row r="62" spans="1:155" x14ac:dyDescent="0.25">
      <c r="A62">
        <v>2020</v>
      </c>
      <c r="B62" t="s">
        <v>940</v>
      </c>
      <c r="C62" s="20" t="s">
        <v>940</v>
      </c>
      <c r="D62" t="s">
        <v>1812</v>
      </c>
      <c r="E62" t="s">
        <v>942</v>
      </c>
      <c r="F62">
        <v>235</v>
      </c>
      <c r="G62" s="1">
        <v>4</v>
      </c>
      <c r="H62">
        <v>6</v>
      </c>
      <c r="I62" t="s">
        <v>84</v>
      </c>
      <c r="J62">
        <v>16</v>
      </c>
      <c r="K62">
        <v>23</v>
      </c>
      <c r="L62">
        <v>19</v>
      </c>
      <c r="M62">
        <v>20.5</v>
      </c>
      <c r="N62">
        <v>31.5</v>
      </c>
      <c r="O62">
        <v>24.321999999999999</v>
      </c>
      <c r="P62">
        <v>16.5</v>
      </c>
      <c r="Q62">
        <v>22.6</v>
      </c>
      <c r="R62">
        <v>18.8</v>
      </c>
      <c r="T62" t="s">
        <v>142</v>
      </c>
      <c r="U62" t="s">
        <v>143</v>
      </c>
      <c r="V62" t="s">
        <v>82</v>
      </c>
      <c r="W62" t="s">
        <v>83</v>
      </c>
      <c r="Y62">
        <v>6</v>
      </c>
      <c r="Z62" t="s">
        <v>64</v>
      </c>
      <c r="AA62" t="s">
        <v>64</v>
      </c>
      <c r="AB62" t="s">
        <v>65</v>
      </c>
      <c r="AC62" t="s">
        <v>66</v>
      </c>
      <c r="AD62">
        <v>10</v>
      </c>
      <c r="AG62" t="s">
        <v>59</v>
      </c>
      <c r="AH62" t="s">
        <v>67</v>
      </c>
      <c r="AI62" t="s">
        <v>68</v>
      </c>
      <c r="AJ62" t="s">
        <v>69</v>
      </c>
      <c r="AK62" t="s">
        <v>64</v>
      </c>
      <c r="AL62" t="s">
        <v>70</v>
      </c>
      <c r="AS62">
        <v>2550</v>
      </c>
      <c r="AT62">
        <v>2550</v>
      </c>
      <c r="BN62" s="33" t="s">
        <v>2125</v>
      </c>
      <c r="BO62">
        <v>2</v>
      </c>
      <c r="BP62">
        <v>2</v>
      </c>
      <c r="BQ62">
        <v>1</v>
      </c>
      <c r="BR62" t="s">
        <v>154</v>
      </c>
      <c r="BS62" t="s">
        <v>2123</v>
      </c>
      <c r="BT62" t="s">
        <v>73</v>
      </c>
      <c r="BU62" s="23">
        <v>43930</v>
      </c>
      <c r="BV62">
        <v>27253</v>
      </c>
      <c r="BX62" t="s">
        <v>64</v>
      </c>
      <c r="BY62" t="s">
        <v>64</v>
      </c>
      <c r="CB62" t="s">
        <v>64</v>
      </c>
      <c r="CC62" t="s">
        <v>64</v>
      </c>
      <c r="CD62" t="s">
        <v>1814</v>
      </c>
      <c r="CE62" t="s">
        <v>64</v>
      </c>
      <c r="CG62" t="s">
        <v>63</v>
      </c>
      <c r="CH62" t="s">
        <v>944</v>
      </c>
      <c r="CI62" t="s">
        <v>63</v>
      </c>
      <c r="CJ62" t="s">
        <v>944</v>
      </c>
      <c r="DJ62" t="s">
        <v>76</v>
      </c>
      <c r="DK62" t="s">
        <v>2124</v>
      </c>
      <c r="DN62" t="s">
        <v>64</v>
      </c>
      <c r="DO62" t="s">
        <v>263</v>
      </c>
      <c r="DP62" t="s">
        <v>64</v>
      </c>
      <c r="DQ62" t="s">
        <v>139</v>
      </c>
      <c r="DR62" t="s">
        <v>959</v>
      </c>
      <c r="DY62">
        <v>24.5</v>
      </c>
      <c r="EB62">
        <v>3</v>
      </c>
      <c r="EC62">
        <v>3</v>
      </c>
      <c r="EE62" t="s">
        <v>1813</v>
      </c>
      <c r="EF62">
        <v>3</v>
      </c>
      <c r="EH62" t="s">
        <v>80</v>
      </c>
      <c r="EL62" t="s">
        <v>80</v>
      </c>
      <c r="EP62" t="s">
        <v>80</v>
      </c>
      <c r="ET62" t="s">
        <v>80</v>
      </c>
      <c r="EV62">
        <v>5250</v>
      </c>
      <c r="EW62">
        <v>538</v>
      </c>
      <c r="EX62">
        <v>394</v>
      </c>
      <c r="EY62">
        <v>473</v>
      </c>
    </row>
    <row r="63" spans="1:155" x14ac:dyDescent="0.25">
      <c r="A63">
        <v>2020</v>
      </c>
      <c r="B63" t="s">
        <v>940</v>
      </c>
      <c r="C63" s="20" t="s">
        <v>940</v>
      </c>
      <c r="D63" t="s">
        <v>1815</v>
      </c>
      <c r="E63" t="s">
        <v>942</v>
      </c>
      <c r="F63">
        <v>225</v>
      </c>
      <c r="G63" s="1">
        <v>4</v>
      </c>
      <c r="H63">
        <v>6</v>
      </c>
      <c r="I63" t="s">
        <v>84</v>
      </c>
      <c r="J63">
        <v>16</v>
      </c>
      <c r="K63">
        <v>23</v>
      </c>
      <c r="L63">
        <v>19</v>
      </c>
      <c r="M63">
        <v>20.5</v>
      </c>
      <c r="N63">
        <v>31.5</v>
      </c>
      <c r="O63">
        <v>24.321999999999999</v>
      </c>
      <c r="P63">
        <v>16.5</v>
      </c>
      <c r="Q63">
        <v>22.6</v>
      </c>
      <c r="R63">
        <v>18.8</v>
      </c>
      <c r="T63" t="s">
        <v>142</v>
      </c>
      <c r="U63" t="s">
        <v>143</v>
      </c>
      <c r="V63" t="s">
        <v>82</v>
      </c>
      <c r="W63" t="s">
        <v>83</v>
      </c>
      <c r="Y63">
        <v>6</v>
      </c>
      <c r="Z63" t="s">
        <v>64</v>
      </c>
      <c r="AA63" t="s">
        <v>64</v>
      </c>
      <c r="AB63" t="s">
        <v>65</v>
      </c>
      <c r="AC63" t="s">
        <v>66</v>
      </c>
      <c r="AD63">
        <v>10</v>
      </c>
      <c r="AG63" t="s">
        <v>59</v>
      </c>
      <c r="AH63" t="s">
        <v>67</v>
      </c>
      <c r="AI63" t="s">
        <v>68</v>
      </c>
      <c r="AJ63" t="s">
        <v>69</v>
      </c>
      <c r="AK63" t="s">
        <v>64</v>
      </c>
      <c r="AL63" t="s">
        <v>70</v>
      </c>
      <c r="AS63">
        <v>2550</v>
      </c>
      <c r="AT63">
        <v>2550</v>
      </c>
      <c r="BN63" s="33" t="s">
        <v>2125</v>
      </c>
      <c r="BO63">
        <v>2</v>
      </c>
      <c r="BP63">
        <v>2</v>
      </c>
      <c r="BQ63">
        <v>1</v>
      </c>
      <c r="BR63" t="s">
        <v>154</v>
      </c>
      <c r="BS63" t="s">
        <v>2123</v>
      </c>
      <c r="BT63" t="s">
        <v>73</v>
      </c>
      <c r="BU63" s="23">
        <v>43930</v>
      </c>
      <c r="BV63">
        <v>27252</v>
      </c>
      <c r="BX63" t="s">
        <v>64</v>
      </c>
      <c r="BY63" t="s">
        <v>64</v>
      </c>
      <c r="CB63" t="s">
        <v>64</v>
      </c>
      <c r="CC63" t="s">
        <v>64</v>
      </c>
      <c r="CD63" t="s">
        <v>1814</v>
      </c>
      <c r="CE63" t="s">
        <v>64</v>
      </c>
      <c r="CG63" t="s">
        <v>63</v>
      </c>
      <c r="CH63" t="s">
        <v>944</v>
      </c>
      <c r="CI63" t="s">
        <v>63</v>
      </c>
      <c r="CJ63" t="s">
        <v>944</v>
      </c>
      <c r="DJ63" t="s">
        <v>76</v>
      </c>
      <c r="DK63" t="s">
        <v>2124</v>
      </c>
      <c r="DN63" t="s">
        <v>64</v>
      </c>
      <c r="DO63" t="s">
        <v>263</v>
      </c>
      <c r="DP63" t="s">
        <v>64</v>
      </c>
      <c r="DQ63" t="s">
        <v>139</v>
      </c>
      <c r="DR63" t="s">
        <v>959</v>
      </c>
      <c r="DY63">
        <v>24.5</v>
      </c>
      <c r="EB63">
        <v>3</v>
      </c>
      <c r="EC63">
        <v>3</v>
      </c>
      <c r="EE63" t="s">
        <v>1813</v>
      </c>
      <c r="EF63">
        <v>3</v>
      </c>
      <c r="EH63" t="s">
        <v>80</v>
      </c>
      <c r="EL63" t="s">
        <v>80</v>
      </c>
      <c r="EP63" t="s">
        <v>80</v>
      </c>
      <c r="ET63" t="s">
        <v>80</v>
      </c>
      <c r="EV63">
        <v>5250</v>
      </c>
      <c r="EW63">
        <v>538</v>
      </c>
      <c r="EX63">
        <v>394</v>
      </c>
      <c r="EY63">
        <v>473</v>
      </c>
    </row>
    <row r="64" spans="1:155" x14ac:dyDescent="0.25">
      <c r="A64">
        <v>2020</v>
      </c>
      <c r="B64" t="s">
        <v>940</v>
      </c>
      <c r="C64" s="20" t="s">
        <v>940</v>
      </c>
      <c r="D64" t="s">
        <v>953</v>
      </c>
      <c r="E64" t="s">
        <v>942</v>
      </c>
      <c r="F64">
        <v>202</v>
      </c>
      <c r="G64" s="1">
        <v>2</v>
      </c>
      <c r="H64">
        <v>4</v>
      </c>
      <c r="I64" t="s">
        <v>159</v>
      </c>
      <c r="J64">
        <v>21</v>
      </c>
      <c r="K64">
        <v>27</v>
      </c>
      <c r="L64">
        <v>24</v>
      </c>
      <c r="M64">
        <v>27.2</v>
      </c>
      <c r="N64">
        <v>38.299999999999997</v>
      </c>
      <c r="O64">
        <v>31.279399999999999</v>
      </c>
      <c r="P64">
        <v>21.394200000000001</v>
      </c>
      <c r="Q64">
        <v>27.034400000000002</v>
      </c>
      <c r="R64">
        <v>23.610900000000001</v>
      </c>
      <c r="T64" t="s">
        <v>60</v>
      </c>
      <c r="U64" t="s">
        <v>71</v>
      </c>
      <c r="V64" t="s">
        <v>157</v>
      </c>
      <c r="W64" t="s">
        <v>158</v>
      </c>
      <c r="Y64">
        <v>7</v>
      </c>
      <c r="Z64" t="s">
        <v>64</v>
      </c>
      <c r="AA64" t="s">
        <v>64</v>
      </c>
      <c r="AB64" t="s">
        <v>65</v>
      </c>
      <c r="AC64" t="s">
        <v>66</v>
      </c>
      <c r="AD64">
        <v>10</v>
      </c>
      <c r="AG64" t="s">
        <v>155</v>
      </c>
      <c r="AH64" t="s">
        <v>156</v>
      </c>
      <c r="AI64" t="s">
        <v>68</v>
      </c>
      <c r="AJ64" t="s">
        <v>69</v>
      </c>
      <c r="AK64" t="s">
        <v>64</v>
      </c>
      <c r="AL64" t="s">
        <v>70</v>
      </c>
      <c r="AS64">
        <v>2050</v>
      </c>
      <c r="AT64">
        <v>2050</v>
      </c>
      <c r="BN64" s="33" t="s">
        <v>2125</v>
      </c>
      <c r="BO64">
        <v>2</v>
      </c>
      <c r="BP64">
        <v>2</v>
      </c>
      <c r="BQ64">
        <v>1</v>
      </c>
      <c r="BR64" t="s">
        <v>154</v>
      </c>
      <c r="BS64" t="s">
        <v>2123</v>
      </c>
      <c r="BT64" t="s">
        <v>73</v>
      </c>
      <c r="BU64" s="23">
        <v>43997</v>
      </c>
      <c r="BV64">
        <v>27426</v>
      </c>
      <c r="BY64" t="s">
        <v>64</v>
      </c>
      <c r="CB64" t="s">
        <v>64</v>
      </c>
      <c r="CC64" t="s">
        <v>64</v>
      </c>
      <c r="CD64" t="s">
        <v>1820</v>
      </c>
      <c r="CE64" t="s">
        <v>64</v>
      </c>
      <c r="CG64" t="s">
        <v>63</v>
      </c>
      <c r="CH64" t="s">
        <v>944</v>
      </c>
      <c r="CI64" t="s">
        <v>63</v>
      </c>
      <c r="CJ64" t="s">
        <v>944</v>
      </c>
      <c r="DJ64" t="s">
        <v>76</v>
      </c>
      <c r="DK64" t="s">
        <v>2124</v>
      </c>
      <c r="DN64" t="s">
        <v>64</v>
      </c>
      <c r="DO64" t="s">
        <v>263</v>
      </c>
      <c r="DP64" t="s">
        <v>63</v>
      </c>
      <c r="DQ64" t="s">
        <v>78</v>
      </c>
      <c r="DY64">
        <v>31.5</v>
      </c>
      <c r="EB64">
        <v>5</v>
      </c>
      <c r="EC64">
        <v>5</v>
      </c>
      <c r="EE64" t="s">
        <v>1819</v>
      </c>
      <c r="EF64">
        <v>3</v>
      </c>
      <c r="EH64" t="s">
        <v>80</v>
      </c>
      <c r="EL64" t="s">
        <v>80</v>
      </c>
      <c r="EP64" t="s">
        <v>80</v>
      </c>
      <c r="ET64" t="s">
        <v>80</v>
      </c>
      <c r="EV64">
        <v>2750</v>
      </c>
      <c r="EW64">
        <v>414</v>
      </c>
      <c r="EX64">
        <v>328</v>
      </c>
      <c r="EY64">
        <v>375</v>
      </c>
    </row>
    <row r="65" spans="1:155" x14ac:dyDescent="0.25">
      <c r="A65">
        <v>2020</v>
      </c>
      <c r="B65" t="s">
        <v>940</v>
      </c>
      <c r="C65" s="20" t="s">
        <v>940</v>
      </c>
      <c r="D65" t="s">
        <v>953</v>
      </c>
      <c r="E65" t="s">
        <v>942</v>
      </c>
      <c r="F65">
        <v>201</v>
      </c>
      <c r="G65" s="1">
        <v>2</v>
      </c>
      <c r="H65">
        <v>4</v>
      </c>
      <c r="I65" t="s">
        <v>84</v>
      </c>
      <c r="J65">
        <v>20</v>
      </c>
      <c r="K65">
        <v>26</v>
      </c>
      <c r="L65">
        <v>22</v>
      </c>
      <c r="M65">
        <v>25.4</v>
      </c>
      <c r="N65">
        <v>37.200000000000003</v>
      </c>
      <c r="O65">
        <v>29.6294</v>
      </c>
      <c r="P65">
        <v>20.094799999999999</v>
      </c>
      <c r="Q65">
        <v>26.3231</v>
      </c>
      <c r="R65">
        <v>22.4893</v>
      </c>
      <c r="T65" t="s">
        <v>60</v>
      </c>
      <c r="U65" t="s">
        <v>71</v>
      </c>
      <c r="V65" t="s">
        <v>82</v>
      </c>
      <c r="W65" t="s">
        <v>83</v>
      </c>
      <c r="Y65">
        <v>6</v>
      </c>
      <c r="Z65" t="s">
        <v>64</v>
      </c>
      <c r="AA65" t="s">
        <v>64</v>
      </c>
      <c r="AB65" t="s">
        <v>65</v>
      </c>
      <c r="AC65" t="s">
        <v>66</v>
      </c>
      <c r="AD65">
        <v>10</v>
      </c>
      <c r="AG65" t="s">
        <v>155</v>
      </c>
      <c r="AH65" t="s">
        <v>156</v>
      </c>
      <c r="AI65" t="s">
        <v>68</v>
      </c>
      <c r="AJ65" t="s">
        <v>69</v>
      </c>
      <c r="AK65" t="s">
        <v>64</v>
      </c>
      <c r="AL65" t="s">
        <v>70</v>
      </c>
      <c r="AS65">
        <v>2200</v>
      </c>
      <c r="AT65">
        <v>2200</v>
      </c>
      <c r="BN65" s="33" t="s">
        <v>2125</v>
      </c>
      <c r="BO65">
        <v>2</v>
      </c>
      <c r="BP65">
        <v>2</v>
      </c>
      <c r="BQ65">
        <v>1</v>
      </c>
      <c r="BR65" t="s">
        <v>154</v>
      </c>
      <c r="BS65" t="s">
        <v>2123</v>
      </c>
      <c r="BT65" t="s">
        <v>73</v>
      </c>
      <c r="BU65" s="23">
        <v>43997</v>
      </c>
      <c r="BV65">
        <v>27384</v>
      </c>
      <c r="BY65" t="s">
        <v>64</v>
      </c>
      <c r="CB65" t="s">
        <v>64</v>
      </c>
      <c r="CC65" t="s">
        <v>64</v>
      </c>
      <c r="CD65" t="s">
        <v>1820</v>
      </c>
      <c r="CE65" t="s">
        <v>64</v>
      </c>
      <c r="CG65" t="s">
        <v>63</v>
      </c>
      <c r="CH65" t="s">
        <v>944</v>
      </c>
      <c r="CI65" t="s">
        <v>63</v>
      </c>
      <c r="CJ65" t="s">
        <v>944</v>
      </c>
      <c r="DJ65" t="s">
        <v>76</v>
      </c>
      <c r="DK65" t="s">
        <v>2124</v>
      </c>
      <c r="DN65" t="s">
        <v>64</v>
      </c>
      <c r="DO65" t="s">
        <v>263</v>
      </c>
      <c r="DP65" t="s">
        <v>63</v>
      </c>
      <c r="DQ65" t="s">
        <v>78</v>
      </c>
      <c r="DY65">
        <v>29.8</v>
      </c>
      <c r="EB65">
        <v>4</v>
      </c>
      <c r="EC65">
        <v>4</v>
      </c>
      <c r="EE65" t="s">
        <v>1819</v>
      </c>
      <c r="EF65">
        <v>3</v>
      </c>
      <c r="EH65" t="s">
        <v>80</v>
      </c>
      <c r="EL65" t="s">
        <v>80</v>
      </c>
      <c r="EP65" t="s">
        <v>80</v>
      </c>
      <c r="ET65" t="s">
        <v>80</v>
      </c>
      <c r="EV65">
        <v>3500</v>
      </c>
      <c r="EW65">
        <v>440</v>
      </c>
      <c r="EX65">
        <v>337</v>
      </c>
      <c r="EY65">
        <v>394</v>
      </c>
    </row>
    <row r="66" spans="1:155" x14ac:dyDescent="0.25">
      <c r="A66">
        <v>2020</v>
      </c>
      <c r="B66" t="s">
        <v>940</v>
      </c>
      <c r="C66" s="20" t="s">
        <v>940</v>
      </c>
      <c r="D66" t="s">
        <v>954</v>
      </c>
      <c r="E66" t="s">
        <v>942</v>
      </c>
      <c r="F66">
        <v>222</v>
      </c>
      <c r="G66" s="1">
        <v>2.5</v>
      </c>
      <c r="H66">
        <v>4</v>
      </c>
      <c r="I66" t="s">
        <v>159</v>
      </c>
      <c r="J66">
        <v>19</v>
      </c>
      <c r="K66">
        <v>25</v>
      </c>
      <c r="L66">
        <v>22</v>
      </c>
      <c r="M66">
        <v>24.2</v>
      </c>
      <c r="N66">
        <v>35.9</v>
      </c>
      <c r="O66">
        <v>28.359100000000002</v>
      </c>
      <c r="P66">
        <v>19.22</v>
      </c>
      <c r="Q66">
        <v>25.478000000000002</v>
      </c>
      <c r="R66">
        <v>21.6084</v>
      </c>
      <c r="T66" t="s">
        <v>60</v>
      </c>
      <c r="U66" t="s">
        <v>71</v>
      </c>
      <c r="V66" t="s">
        <v>157</v>
      </c>
      <c r="W66" t="s">
        <v>158</v>
      </c>
      <c r="Y66">
        <v>7</v>
      </c>
      <c r="Z66" t="s">
        <v>64</v>
      </c>
      <c r="AA66" t="s">
        <v>64</v>
      </c>
      <c r="AB66" t="s">
        <v>65</v>
      </c>
      <c r="AC66" t="s">
        <v>66</v>
      </c>
      <c r="AD66">
        <v>10</v>
      </c>
      <c r="AG66" t="s">
        <v>155</v>
      </c>
      <c r="AH66" t="s">
        <v>156</v>
      </c>
      <c r="AI66" t="s">
        <v>68</v>
      </c>
      <c r="AJ66" t="s">
        <v>69</v>
      </c>
      <c r="AK66" t="s">
        <v>64</v>
      </c>
      <c r="AL66" t="s">
        <v>70</v>
      </c>
      <c r="AS66">
        <v>2200</v>
      </c>
      <c r="AT66">
        <v>2200</v>
      </c>
      <c r="BN66" s="33" t="s">
        <v>2125</v>
      </c>
      <c r="BO66">
        <v>2</v>
      </c>
      <c r="BP66">
        <v>2</v>
      </c>
      <c r="BQ66">
        <v>1</v>
      </c>
      <c r="BR66" t="s">
        <v>154</v>
      </c>
      <c r="BS66" t="s">
        <v>2123</v>
      </c>
      <c r="BT66" t="s">
        <v>73</v>
      </c>
      <c r="BU66" s="23">
        <v>43997</v>
      </c>
      <c r="BV66">
        <v>27379</v>
      </c>
      <c r="BY66" t="s">
        <v>64</v>
      </c>
      <c r="CB66" t="s">
        <v>64</v>
      </c>
      <c r="CC66" t="s">
        <v>64</v>
      </c>
      <c r="CD66" t="s">
        <v>955</v>
      </c>
      <c r="CE66" t="s">
        <v>64</v>
      </c>
      <c r="CG66" t="s">
        <v>63</v>
      </c>
      <c r="CH66" t="s">
        <v>944</v>
      </c>
      <c r="CI66" t="s">
        <v>63</v>
      </c>
      <c r="CJ66" t="s">
        <v>944</v>
      </c>
      <c r="DJ66" t="s">
        <v>76</v>
      </c>
      <c r="DK66" t="s">
        <v>2124</v>
      </c>
      <c r="DN66" t="s">
        <v>64</v>
      </c>
      <c r="DO66" t="s">
        <v>263</v>
      </c>
      <c r="DP66" t="s">
        <v>63</v>
      </c>
      <c r="DQ66" t="s">
        <v>78</v>
      </c>
      <c r="DY66">
        <v>28.6</v>
      </c>
      <c r="EB66">
        <v>4</v>
      </c>
      <c r="EC66">
        <v>4</v>
      </c>
      <c r="EE66" t="s">
        <v>1819</v>
      </c>
      <c r="EF66">
        <v>3</v>
      </c>
      <c r="EH66" t="s">
        <v>80</v>
      </c>
      <c r="EL66" t="s">
        <v>80</v>
      </c>
      <c r="EP66" t="s">
        <v>80</v>
      </c>
      <c r="ET66" t="s">
        <v>80</v>
      </c>
      <c r="EV66">
        <v>3500</v>
      </c>
      <c r="EW66">
        <v>461</v>
      </c>
      <c r="EX66">
        <v>348</v>
      </c>
      <c r="EY66">
        <v>410</v>
      </c>
    </row>
    <row r="67" spans="1:155" x14ac:dyDescent="0.25">
      <c r="A67">
        <v>2020</v>
      </c>
      <c r="B67" t="s">
        <v>940</v>
      </c>
      <c r="C67" s="20" t="s">
        <v>940</v>
      </c>
      <c r="D67" t="s">
        <v>954</v>
      </c>
      <c r="E67" t="s">
        <v>942</v>
      </c>
      <c r="F67">
        <v>221</v>
      </c>
      <c r="G67" s="1">
        <v>2.5</v>
      </c>
      <c r="H67">
        <v>4</v>
      </c>
      <c r="I67" t="s">
        <v>84</v>
      </c>
      <c r="J67">
        <v>19</v>
      </c>
      <c r="K67">
        <v>24</v>
      </c>
      <c r="L67">
        <v>21</v>
      </c>
      <c r="M67">
        <v>23.6</v>
      </c>
      <c r="N67">
        <v>34.299999999999997</v>
      </c>
      <c r="O67">
        <v>27.454000000000001</v>
      </c>
      <c r="P67">
        <v>18.780100000000001</v>
      </c>
      <c r="Q67">
        <v>24.431000000000001</v>
      </c>
      <c r="R67">
        <v>20.9619</v>
      </c>
      <c r="T67" t="s">
        <v>60</v>
      </c>
      <c r="U67" t="s">
        <v>71</v>
      </c>
      <c r="V67" t="s">
        <v>82</v>
      </c>
      <c r="W67" t="s">
        <v>83</v>
      </c>
      <c r="Y67">
        <v>6</v>
      </c>
      <c r="Z67" t="s">
        <v>64</v>
      </c>
      <c r="AA67" t="s">
        <v>64</v>
      </c>
      <c r="AB67" t="s">
        <v>65</v>
      </c>
      <c r="AC67" t="s">
        <v>66</v>
      </c>
      <c r="AD67">
        <v>10</v>
      </c>
      <c r="AG67" t="s">
        <v>155</v>
      </c>
      <c r="AH67" t="s">
        <v>156</v>
      </c>
      <c r="AI67" t="s">
        <v>68</v>
      </c>
      <c r="AJ67" t="s">
        <v>69</v>
      </c>
      <c r="AK67" t="s">
        <v>64</v>
      </c>
      <c r="AL67" t="s">
        <v>70</v>
      </c>
      <c r="AS67">
        <v>2300</v>
      </c>
      <c r="AT67">
        <v>2300</v>
      </c>
      <c r="BN67" s="33" t="s">
        <v>2125</v>
      </c>
      <c r="BO67">
        <v>2</v>
      </c>
      <c r="BP67">
        <v>2</v>
      </c>
      <c r="BQ67">
        <v>1</v>
      </c>
      <c r="BR67" t="s">
        <v>154</v>
      </c>
      <c r="BS67" t="s">
        <v>2123</v>
      </c>
      <c r="BT67" t="s">
        <v>73</v>
      </c>
      <c r="BU67" s="23">
        <v>43997</v>
      </c>
      <c r="BV67">
        <v>27380</v>
      </c>
      <c r="BY67" t="s">
        <v>64</v>
      </c>
      <c r="CB67" t="s">
        <v>64</v>
      </c>
      <c r="CC67" t="s">
        <v>64</v>
      </c>
      <c r="CD67" t="s">
        <v>955</v>
      </c>
      <c r="CE67" t="s">
        <v>64</v>
      </c>
      <c r="CG67" t="s">
        <v>63</v>
      </c>
      <c r="CH67" t="s">
        <v>944</v>
      </c>
      <c r="CI67" t="s">
        <v>63</v>
      </c>
      <c r="CJ67" t="s">
        <v>944</v>
      </c>
      <c r="DJ67" t="s">
        <v>76</v>
      </c>
      <c r="DK67" t="s">
        <v>2124</v>
      </c>
      <c r="DN67" t="s">
        <v>64</v>
      </c>
      <c r="DO67" t="s">
        <v>263</v>
      </c>
      <c r="DP67" t="s">
        <v>63</v>
      </c>
      <c r="DQ67" t="s">
        <v>78</v>
      </c>
      <c r="DY67">
        <v>27.7</v>
      </c>
      <c r="EB67">
        <v>4</v>
      </c>
      <c r="EC67">
        <v>4</v>
      </c>
      <c r="EE67" t="s">
        <v>1819</v>
      </c>
      <c r="EF67">
        <v>3</v>
      </c>
      <c r="EH67" t="s">
        <v>80</v>
      </c>
      <c r="EL67" t="s">
        <v>80</v>
      </c>
      <c r="EP67" t="s">
        <v>80</v>
      </c>
      <c r="ET67" t="s">
        <v>80</v>
      </c>
      <c r="EV67">
        <v>4000</v>
      </c>
      <c r="EW67">
        <v>472</v>
      </c>
      <c r="EX67">
        <v>363</v>
      </c>
      <c r="EY67">
        <v>423</v>
      </c>
    </row>
    <row r="68" spans="1:155" x14ac:dyDescent="0.25">
      <c r="A68">
        <v>2020</v>
      </c>
      <c r="B68" t="s">
        <v>940</v>
      </c>
      <c r="C68" s="20" t="s">
        <v>940</v>
      </c>
      <c r="D68" t="s">
        <v>1821</v>
      </c>
      <c r="E68" t="s">
        <v>942</v>
      </c>
      <c r="F68">
        <v>234</v>
      </c>
      <c r="G68" s="1">
        <v>2</v>
      </c>
      <c r="H68">
        <v>4</v>
      </c>
      <c r="I68" t="s">
        <v>159</v>
      </c>
      <c r="J68">
        <v>21</v>
      </c>
      <c r="K68">
        <v>27</v>
      </c>
      <c r="L68">
        <v>23</v>
      </c>
      <c r="M68">
        <v>26.6</v>
      </c>
      <c r="N68">
        <v>38.200000000000003</v>
      </c>
      <c r="O68">
        <v>30.810199999999998</v>
      </c>
      <c r="P68">
        <v>20.962700000000002</v>
      </c>
      <c r="Q68">
        <v>26.969899999999999</v>
      </c>
      <c r="R68">
        <v>23.297899999999998</v>
      </c>
      <c r="T68" t="s">
        <v>60</v>
      </c>
      <c r="U68" t="s">
        <v>71</v>
      </c>
      <c r="V68" t="s">
        <v>157</v>
      </c>
      <c r="W68" t="s">
        <v>158</v>
      </c>
      <c r="Y68">
        <v>7</v>
      </c>
      <c r="Z68" t="s">
        <v>64</v>
      </c>
      <c r="AA68" t="s">
        <v>64</v>
      </c>
      <c r="AB68" t="s">
        <v>65</v>
      </c>
      <c r="AC68" t="s">
        <v>66</v>
      </c>
      <c r="AD68">
        <v>10</v>
      </c>
      <c r="AG68" t="s">
        <v>155</v>
      </c>
      <c r="AH68" t="s">
        <v>156</v>
      </c>
      <c r="AI68" t="s">
        <v>68</v>
      </c>
      <c r="AJ68" t="s">
        <v>69</v>
      </c>
      <c r="AK68" t="s">
        <v>64</v>
      </c>
      <c r="AL68" t="s">
        <v>70</v>
      </c>
      <c r="AS68">
        <v>2100</v>
      </c>
      <c r="AT68">
        <v>2100</v>
      </c>
      <c r="BN68" s="33" t="s">
        <v>2125</v>
      </c>
      <c r="BO68">
        <v>2</v>
      </c>
      <c r="BP68">
        <v>2</v>
      </c>
      <c r="BQ68">
        <v>1</v>
      </c>
      <c r="BR68" t="s">
        <v>154</v>
      </c>
      <c r="BS68" t="s">
        <v>2123</v>
      </c>
      <c r="BT68" t="s">
        <v>73</v>
      </c>
      <c r="BU68" s="23">
        <v>43997</v>
      </c>
      <c r="BV68">
        <v>27375</v>
      </c>
      <c r="BY68" t="s">
        <v>64</v>
      </c>
      <c r="CB68" t="s">
        <v>64</v>
      </c>
      <c r="CC68" t="s">
        <v>64</v>
      </c>
      <c r="CD68" t="s">
        <v>1820</v>
      </c>
      <c r="CE68" t="s">
        <v>64</v>
      </c>
      <c r="CG68" t="s">
        <v>63</v>
      </c>
      <c r="CH68" t="s">
        <v>944</v>
      </c>
      <c r="CI68" t="s">
        <v>63</v>
      </c>
      <c r="CJ68" t="s">
        <v>944</v>
      </c>
      <c r="DJ68" t="s">
        <v>76</v>
      </c>
      <c r="DK68" t="s">
        <v>2124</v>
      </c>
      <c r="DN68" t="s">
        <v>64</v>
      </c>
      <c r="DO68" t="s">
        <v>263</v>
      </c>
      <c r="DP68" t="s">
        <v>63</v>
      </c>
      <c r="DQ68" t="s">
        <v>78</v>
      </c>
      <c r="DY68">
        <v>31</v>
      </c>
      <c r="EB68">
        <v>5</v>
      </c>
      <c r="EC68">
        <v>5</v>
      </c>
      <c r="EE68" t="s">
        <v>1819</v>
      </c>
      <c r="EF68">
        <v>3</v>
      </c>
      <c r="EH68" t="s">
        <v>80</v>
      </c>
      <c r="EL68" t="s">
        <v>80</v>
      </c>
      <c r="EP68" t="s">
        <v>80</v>
      </c>
      <c r="ET68" t="s">
        <v>80</v>
      </c>
      <c r="EV68">
        <v>3000</v>
      </c>
      <c r="EW68">
        <v>422</v>
      </c>
      <c r="EX68">
        <v>328</v>
      </c>
      <c r="EY68">
        <v>380</v>
      </c>
    </row>
    <row r="69" spans="1:155" x14ac:dyDescent="0.25">
      <c r="A69">
        <v>2020</v>
      </c>
      <c r="B69" t="s">
        <v>940</v>
      </c>
      <c r="C69" s="20" t="s">
        <v>940</v>
      </c>
      <c r="D69" t="s">
        <v>1821</v>
      </c>
      <c r="E69" t="s">
        <v>942</v>
      </c>
      <c r="F69">
        <v>233</v>
      </c>
      <c r="G69" s="1">
        <v>2</v>
      </c>
      <c r="H69">
        <v>4</v>
      </c>
      <c r="I69" t="s">
        <v>84</v>
      </c>
      <c r="J69">
        <v>20</v>
      </c>
      <c r="K69">
        <v>26</v>
      </c>
      <c r="L69">
        <v>22</v>
      </c>
      <c r="M69">
        <v>25.4</v>
      </c>
      <c r="N69">
        <v>37.200000000000003</v>
      </c>
      <c r="O69">
        <v>29.6294</v>
      </c>
      <c r="P69">
        <v>20.094799999999999</v>
      </c>
      <c r="Q69">
        <v>26.3231</v>
      </c>
      <c r="R69">
        <v>22.4893</v>
      </c>
      <c r="T69" t="s">
        <v>60</v>
      </c>
      <c r="U69" t="s">
        <v>71</v>
      </c>
      <c r="V69" t="s">
        <v>82</v>
      </c>
      <c r="W69" t="s">
        <v>83</v>
      </c>
      <c r="Y69">
        <v>6</v>
      </c>
      <c r="Z69" t="s">
        <v>64</v>
      </c>
      <c r="AA69" t="s">
        <v>64</v>
      </c>
      <c r="AB69" t="s">
        <v>65</v>
      </c>
      <c r="AC69" t="s">
        <v>66</v>
      </c>
      <c r="AD69">
        <v>10</v>
      </c>
      <c r="AG69" t="s">
        <v>155</v>
      </c>
      <c r="AH69" t="s">
        <v>156</v>
      </c>
      <c r="AI69" t="s">
        <v>68</v>
      </c>
      <c r="AJ69" t="s">
        <v>69</v>
      </c>
      <c r="AK69" t="s">
        <v>64</v>
      </c>
      <c r="AL69" t="s">
        <v>70</v>
      </c>
      <c r="AS69">
        <v>2200</v>
      </c>
      <c r="AT69">
        <v>2200</v>
      </c>
      <c r="BN69" s="33" t="s">
        <v>2125</v>
      </c>
      <c r="BO69">
        <v>2</v>
      </c>
      <c r="BP69">
        <v>2</v>
      </c>
      <c r="BQ69">
        <v>1</v>
      </c>
      <c r="BR69" t="s">
        <v>154</v>
      </c>
      <c r="BS69" t="s">
        <v>2123</v>
      </c>
      <c r="BT69" t="s">
        <v>73</v>
      </c>
      <c r="BU69" s="23">
        <v>43997</v>
      </c>
      <c r="BV69">
        <v>27376</v>
      </c>
      <c r="BY69" t="s">
        <v>64</v>
      </c>
      <c r="CB69" t="s">
        <v>64</v>
      </c>
      <c r="CC69" t="s">
        <v>64</v>
      </c>
      <c r="CD69" t="s">
        <v>1820</v>
      </c>
      <c r="CE69" t="s">
        <v>64</v>
      </c>
      <c r="CG69" t="s">
        <v>63</v>
      </c>
      <c r="CH69" t="s">
        <v>944</v>
      </c>
      <c r="CI69" t="s">
        <v>63</v>
      </c>
      <c r="CJ69" t="s">
        <v>944</v>
      </c>
      <c r="DJ69" t="s">
        <v>76</v>
      </c>
      <c r="DK69" t="s">
        <v>2124</v>
      </c>
      <c r="DN69" t="s">
        <v>64</v>
      </c>
      <c r="DO69" t="s">
        <v>263</v>
      </c>
      <c r="DP69" t="s">
        <v>63</v>
      </c>
      <c r="DQ69" t="s">
        <v>78</v>
      </c>
      <c r="DY69">
        <v>29.8</v>
      </c>
      <c r="EB69">
        <v>4</v>
      </c>
      <c r="EC69">
        <v>4</v>
      </c>
      <c r="EE69" t="s">
        <v>1819</v>
      </c>
      <c r="EF69">
        <v>3</v>
      </c>
      <c r="EH69" t="s">
        <v>80</v>
      </c>
      <c r="EL69" t="s">
        <v>80</v>
      </c>
      <c r="EP69" t="s">
        <v>80</v>
      </c>
      <c r="ET69" t="s">
        <v>80</v>
      </c>
      <c r="EV69">
        <v>3500</v>
      </c>
      <c r="EW69">
        <v>440</v>
      </c>
      <c r="EX69">
        <v>337</v>
      </c>
      <c r="EY69">
        <v>394</v>
      </c>
    </row>
    <row r="70" spans="1:155" x14ac:dyDescent="0.25">
      <c r="A70">
        <v>2020</v>
      </c>
      <c r="B70" t="s">
        <v>940</v>
      </c>
      <c r="C70" s="20" t="s">
        <v>940</v>
      </c>
      <c r="D70" t="s">
        <v>962</v>
      </c>
      <c r="E70" t="s">
        <v>942</v>
      </c>
      <c r="F70">
        <v>212</v>
      </c>
      <c r="G70" s="1">
        <v>2</v>
      </c>
      <c r="H70">
        <v>4</v>
      </c>
      <c r="I70" t="s">
        <v>159</v>
      </c>
      <c r="J70">
        <v>21</v>
      </c>
      <c r="K70">
        <v>27</v>
      </c>
      <c r="L70">
        <v>24</v>
      </c>
      <c r="M70">
        <v>27.2</v>
      </c>
      <c r="N70">
        <v>38.299999999999997</v>
      </c>
      <c r="O70">
        <v>31.279399999999999</v>
      </c>
      <c r="P70">
        <v>21.394200000000001</v>
      </c>
      <c r="Q70">
        <v>27.034400000000002</v>
      </c>
      <c r="R70">
        <v>23.610900000000001</v>
      </c>
      <c r="T70" t="s">
        <v>60</v>
      </c>
      <c r="U70" t="s">
        <v>71</v>
      </c>
      <c r="V70" t="s">
        <v>157</v>
      </c>
      <c r="W70" t="s">
        <v>158</v>
      </c>
      <c r="Y70">
        <v>7</v>
      </c>
      <c r="Z70" t="s">
        <v>64</v>
      </c>
      <c r="AA70" t="s">
        <v>64</v>
      </c>
      <c r="AB70" t="s">
        <v>65</v>
      </c>
      <c r="AC70" t="s">
        <v>66</v>
      </c>
      <c r="AD70">
        <v>10</v>
      </c>
      <c r="AG70" t="s">
        <v>155</v>
      </c>
      <c r="AH70" t="s">
        <v>156</v>
      </c>
      <c r="AI70" t="s">
        <v>68</v>
      </c>
      <c r="AJ70" t="s">
        <v>69</v>
      </c>
      <c r="AK70" t="s">
        <v>64</v>
      </c>
      <c r="AL70" t="s">
        <v>70</v>
      </c>
      <c r="AS70">
        <v>2050</v>
      </c>
      <c r="AT70">
        <v>2050</v>
      </c>
      <c r="BN70" s="33" t="s">
        <v>2125</v>
      </c>
      <c r="BO70">
        <v>2</v>
      </c>
      <c r="BP70">
        <v>2</v>
      </c>
      <c r="BQ70">
        <v>1</v>
      </c>
      <c r="BR70" t="s">
        <v>154</v>
      </c>
      <c r="BS70" t="s">
        <v>2123</v>
      </c>
      <c r="BT70" t="s">
        <v>73</v>
      </c>
      <c r="BU70" s="23">
        <v>43997</v>
      </c>
      <c r="BV70">
        <v>27427</v>
      </c>
      <c r="BY70" t="s">
        <v>64</v>
      </c>
      <c r="CB70" t="s">
        <v>64</v>
      </c>
      <c r="CC70" t="s">
        <v>64</v>
      </c>
      <c r="CD70" t="s">
        <v>1820</v>
      </c>
      <c r="CE70" t="s">
        <v>64</v>
      </c>
      <c r="CG70" t="s">
        <v>63</v>
      </c>
      <c r="CH70" t="s">
        <v>944</v>
      </c>
      <c r="CI70" t="s">
        <v>63</v>
      </c>
      <c r="CJ70" t="s">
        <v>944</v>
      </c>
      <c r="DJ70" t="s">
        <v>76</v>
      </c>
      <c r="DK70" t="s">
        <v>2124</v>
      </c>
      <c r="DN70" t="s">
        <v>64</v>
      </c>
      <c r="DO70" t="s">
        <v>263</v>
      </c>
      <c r="DP70" t="s">
        <v>63</v>
      </c>
      <c r="DQ70" t="s">
        <v>78</v>
      </c>
      <c r="DY70">
        <v>31.5</v>
      </c>
      <c r="EB70">
        <v>5</v>
      </c>
      <c r="EC70">
        <v>5</v>
      </c>
      <c r="EE70" t="s">
        <v>1819</v>
      </c>
      <c r="EF70">
        <v>3</v>
      </c>
      <c r="EH70" t="s">
        <v>80</v>
      </c>
      <c r="EL70" t="s">
        <v>80</v>
      </c>
      <c r="EP70" t="s">
        <v>80</v>
      </c>
      <c r="ET70" t="s">
        <v>80</v>
      </c>
      <c r="EV70">
        <v>2750</v>
      </c>
      <c r="EW70">
        <v>414</v>
      </c>
      <c r="EX70">
        <v>328</v>
      </c>
      <c r="EY70">
        <v>375</v>
      </c>
    </row>
    <row r="71" spans="1:155" x14ac:dyDescent="0.25">
      <c r="A71">
        <v>2020</v>
      </c>
      <c r="B71" t="s">
        <v>940</v>
      </c>
      <c r="C71" s="20" t="s">
        <v>940</v>
      </c>
      <c r="D71" t="s">
        <v>962</v>
      </c>
      <c r="E71" t="s">
        <v>942</v>
      </c>
      <c r="F71">
        <v>211</v>
      </c>
      <c r="G71" s="1">
        <v>2</v>
      </c>
      <c r="H71">
        <v>4</v>
      </c>
      <c r="I71" t="s">
        <v>84</v>
      </c>
      <c r="J71">
        <v>20</v>
      </c>
      <c r="K71">
        <v>26</v>
      </c>
      <c r="L71">
        <v>22</v>
      </c>
      <c r="M71">
        <v>25.4</v>
      </c>
      <c r="N71">
        <v>37.200000000000003</v>
      </c>
      <c r="O71">
        <v>29.6294</v>
      </c>
      <c r="P71">
        <v>20.094799999999999</v>
      </c>
      <c r="Q71">
        <v>26.3231</v>
      </c>
      <c r="R71">
        <v>22.4893</v>
      </c>
      <c r="T71" t="s">
        <v>60</v>
      </c>
      <c r="U71" t="s">
        <v>71</v>
      </c>
      <c r="V71" t="s">
        <v>82</v>
      </c>
      <c r="W71" t="s">
        <v>83</v>
      </c>
      <c r="Y71">
        <v>6</v>
      </c>
      <c r="Z71" t="s">
        <v>64</v>
      </c>
      <c r="AA71" t="s">
        <v>64</v>
      </c>
      <c r="AB71" t="s">
        <v>65</v>
      </c>
      <c r="AC71" t="s">
        <v>66</v>
      </c>
      <c r="AD71">
        <v>10</v>
      </c>
      <c r="AG71" t="s">
        <v>155</v>
      </c>
      <c r="AH71" t="s">
        <v>156</v>
      </c>
      <c r="AI71" t="s">
        <v>68</v>
      </c>
      <c r="AJ71" t="s">
        <v>69</v>
      </c>
      <c r="AK71" t="s">
        <v>64</v>
      </c>
      <c r="AL71" t="s">
        <v>70</v>
      </c>
      <c r="AS71">
        <v>2200</v>
      </c>
      <c r="AT71">
        <v>2200</v>
      </c>
      <c r="BN71" s="33" t="s">
        <v>2125</v>
      </c>
      <c r="BO71">
        <v>2</v>
      </c>
      <c r="BP71">
        <v>2</v>
      </c>
      <c r="BQ71">
        <v>1</v>
      </c>
      <c r="BR71" t="s">
        <v>154</v>
      </c>
      <c r="BS71" t="s">
        <v>2123</v>
      </c>
      <c r="BT71" t="s">
        <v>73</v>
      </c>
      <c r="BU71" s="23">
        <v>43997</v>
      </c>
      <c r="BV71">
        <v>27382</v>
      </c>
      <c r="BY71" t="s">
        <v>64</v>
      </c>
      <c r="CB71" t="s">
        <v>64</v>
      </c>
      <c r="CC71" t="s">
        <v>64</v>
      </c>
      <c r="CD71" t="s">
        <v>1820</v>
      </c>
      <c r="CE71" t="s">
        <v>64</v>
      </c>
      <c r="CG71" t="s">
        <v>63</v>
      </c>
      <c r="CH71" t="s">
        <v>944</v>
      </c>
      <c r="CI71" t="s">
        <v>63</v>
      </c>
      <c r="CJ71" t="s">
        <v>944</v>
      </c>
      <c r="DJ71" t="s">
        <v>76</v>
      </c>
      <c r="DK71" t="s">
        <v>2124</v>
      </c>
      <c r="DN71" t="s">
        <v>64</v>
      </c>
      <c r="DO71" t="s">
        <v>263</v>
      </c>
      <c r="DP71" t="s">
        <v>63</v>
      </c>
      <c r="DQ71" t="s">
        <v>78</v>
      </c>
      <c r="DY71">
        <v>29.8</v>
      </c>
      <c r="EB71">
        <v>4</v>
      </c>
      <c r="EC71">
        <v>4</v>
      </c>
      <c r="EE71" t="s">
        <v>1819</v>
      </c>
      <c r="EF71">
        <v>3</v>
      </c>
      <c r="EH71" t="s">
        <v>80</v>
      </c>
      <c r="EL71" t="s">
        <v>80</v>
      </c>
      <c r="EP71" t="s">
        <v>80</v>
      </c>
      <c r="ET71" t="s">
        <v>80</v>
      </c>
      <c r="EV71">
        <v>3500</v>
      </c>
      <c r="EW71">
        <v>440</v>
      </c>
      <c r="EX71">
        <v>337</v>
      </c>
      <c r="EY71">
        <v>394</v>
      </c>
    </row>
    <row r="72" spans="1:155" x14ac:dyDescent="0.25">
      <c r="A72">
        <v>2020</v>
      </c>
      <c r="B72" t="s">
        <v>940</v>
      </c>
      <c r="C72" s="20" t="s">
        <v>940</v>
      </c>
      <c r="D72" t="s">
        <v>963</v>
      </c>
      <c r="E72" t="s">
        <v>942</v>
      </c>
      <c r="F72">
        <v>232</v>
      </c>
      <c r="G72" s="1">
        <v>2.5</v>
      </c>
      <c r="H72">
        <v>4</v>
      </c>
      <c r="I72" t="s">
        <v>159</v>
      </c>
      <c r="J72">
        <v>19</v>
      </c>
      <c r="K72">
        <v>25</v>
      </c>
      <c r="L72">
        <v>22</v>
      </c>
      <c r="M72">
        <v>24.2</v>
      </c>
      <c r="N72">
        <v>35.9</v>
      </c>
      <c r="O72">
        <v>28.359100000000002</v>
      </c>
      <c r="P72">
        <v>19.22</v>
      </c>
      <c r="Q72">
        <v>25.478000000000002</v>
      </c>
      <c r="R72">
        <v>21.6084</v>
      </c>
      <c r="T72" t="s">
        <v>60</v>
      </c>
      <c r="U72" t="s">
        <v>71</v>
      </c>
      <c r="V72" t="s">
        <v>157</v>
      </c>
      <c r="W72" t="s">
        <v>158</v>
      </c>
      <c r="Y72">
        <v>7</v>
      </c>
      <c r="Z72" t="s">
        <v>64</v>
      </c>
      <c r="AA72" t="s">
        <v>64</v>
      </c>
      <c r="AB72" t="s">
        <v>65</v>
      </c>
      <c r="AC72" t="s">
        <v>66</v>
      </c>
      <c r="AD72">
        <v>10</v>
      </c>
      <c r="AG72" t="s">
        <v>155</v>
      </c>
      <c r="AH72" t="s">
        <v>156</v>
      </c>
      <c r="AI72" t="s">
        <v>68</v>
      </c>
      <c r="AJ72" t="s">
        <v>69</v>
      </c>
      <c r="AK72" t="s">
        <v>64</v>
      </c>
      <c r="AL72" t="s">
        <v>70</v>
      </c>
      <c r="AS72">
        <v>2200</v>
      </c>
      <c r="AT72">
        <v>2200</v>
      </c>
      <c r="BN72" s="33" t="s">
        <v>2125</v>
      </c>
      <c r="BO72">
        <v>2</v>
      </c>
      <c r="BP72">
        <v>2</v>
      </c>
      <c r="BQ72">
        <v>1</v>
      </c>
      <c r="BR72" t="s">
        <v>154</v>
      </c>
      <c r="BS72" t="s">
        <v>2123</v>
      </c>
      <c r="BT72" t="s">
        <v>73</v>
      </c>
      <c r="BU72" s="23">
        <v>43997</v>
      </c>
      <c r="BV72">
        <v>27377</v>
      </c>
      <c r="BY72" t="s">
        <v>64</v>
      </c>
      <c r="CB72" t="s">
        <v>64</v>
      </c>
      <c r="CC72" t="s">
        <v>64</v>
      </c>
      <c r="CD72" t="s">
        <v>955</v>
      </c>
      <c r="CE72" t="s">
        <v>64</v>
      </c>
      <c r="CG72" t="s">
        <v>63</v>
      </c>
      <c r="CH72" t="s">
        <v>944</v>
      </c>
      <c r="CI72" t="s">
        <v>63</v>
      </c>
      <c r="CJ72" t="s">
        <v>944</v>
      </c>
      <c r="DJ72" t="s">
        <v>76</v>
      </c>
      <c r="DK72" t="s">
        <v>2124</v>
      </c>
      <c r="DN72" t="s">
        <v>64</v>
      </c>
      <c r="DO72" t="s">
        <v>263</v>
      </c>
      <c r="DP72" t="s">
        <v>63</v>
      </c>
      <c r="DQ72" t="s">
        <v>78</v>
      </c>
      <c r="DY72">
        <v>28.6</v>
      </c>
      <c r="EB72">
        <v>4</v>
      </c>
      <c r="EC72">
        <v>4</v>
      </c>
      <c r="EE72" t="s">
        <v>1819</v>
      </c>
      <c r="EF72">
        <v>3</v>
      </c>
      <c r="EH72" t="s">
        <v>80</v>
      </c>
      <c r="EL72" t="s">
        <v>80</v>
      </c>
      <c r="EP72" t="s">
        <v>80</v>
      </c>
      <c r="ET72" t="s">
        <v>80</v>
      </c>
      <c r="EV72">
        <v>3500</v>
      </c>
      <c r="EW72">
        <v>461</v>
      </c>
      <c r="EX72">
        <v>348</v>
      </c>
      <c r="EY72">
        <v>410</v>
      </c>
    </row>
    <row r="73" spans="1:155" x14ac:dyDescent="0.25">
      <c r="A73">
        <v>2020</v>
      </c>
      <c r="B73" t="s">
        <v>940</v>
      </c>
      <c r="C73" s="20" t="s">
        <v>940</v>
      </c>
      <c r="D73" t="s">
        <v>963</v>
      </c>
      <c r="E73" t="s">
        <v>942</v>
      </c>
      <c r="F73">
        <v>231</v>
      </c>
      <c r="G73" s="1">
        <v>2.5</v>
      </c>
      <c r="H73">
        <v>4</v>
      </c>
      <c r="I73" t="s">
        <v>84</v>
      </c>
      <c r="J73">
        <v>19</v>
      </c>
      <c r="K73">
        <v>24</v>
      </c>
      <c r="L73">
        <v>21</v>
      </c>
      <c r="M73">
        <v>23.6</v>
      </c>
      <c r="N73">
        <v>34.299999999999997</v>
      </c>
      <c r="O73">
        <v>27.454000000000001</v>
      </c>
      <c r="P73">
        <v>18.780100000000001</v>
      </c>
      <c r="Q73">
        <v>24.431000000000001</v>
      </c>
      <c r="R73">
        <v>20.9619</v>
      </c>
      <c r="T73" t="s">
        <v>60</v>
      </c>
      <c r="U73" t="s">
        <v>71</v>
      </c>
      <c r="V73" t="s">
        <v>82</v>
      </c>
      <c r="W73" t="s">
        <v>83</v>
      </c>
      <c r="Y73">
        <v>6</v>
      </c>
      <c r="Z73" t="s">
        <v>64</v>
      </c>
      <c r="AA73" t="s">
        <v>64</v>
      </c>
      <c r="AB73" t="s">
        <v>65</v>
      </c>
      <c r="AC73" t="s">
        <v>66</v>
      </c>
      <c r="AD73">
        <v>10</v>
      </c>
      <c r="AG73" t="s">
        <v>155</v>
      </c>
      <c r="AH73" t="s">
        <v>156</v>
      </c>
      <c r="AI73" t="s">
        <v>68</v>
      </c>
      <c r="AJ73" t="s">
        <v>69</v>
      </c>
      <c r="AK73" t="s">
        <v>64</v>
      </c>
      <c r="AL73" t="s">
        <v>70</v>
      </c>
      <c r="AS73">
        <v>2300</v>
      </c>
      <c r="AT73">
        <v>2300</v>
      </c>
      <c r="BN73" s="33" t="s">
        <v>2125</v>
      </c>
      <c r="BO73">
        <v>2</v>
      </c>
      <c r="BP73">
        <v>2</v>
      </c>
      <c r="BQ73">
        <v>1</v>
      </c>
      <c r="BR73" t="s">
        <v>154</v>
      </c>
      <c r="BS73" t="s">
        <v>2123</v>
      </c>
      <c r="BT73" t="s">
        <v>73</v>
      </c>
      <c r="BU73" s="23">
        <v>43997</v>
      </c>
      <c r="BV73">
        <v>27378</v>
      </c>
      <c r="BY73" t="s">
        <v>64</v>
      </c>
      <c r="CB73" t="s">
        <v>64</v>
      </c>
      <c r="CC73" t="s">
        <v>64</v>
      </c>
      <c r="CD73" t="s">
        <v>955</v>
      </c>
      <c r="CE73" t="s">
        <v>64</v>
      </c>
      <c r="CG73" t="s">
        <v>63</v>
      </c>
      <c r="CH73" t="s">
        <v>944</v>
      </c>
      <c r="CI73" t="s">
        <v>63</v>
      </c>
      <c r="CJ73" t="s">
        <v>944</v>
      </c>
      <c r="DJ73" t="s">
        <v>76</v>
      </c>
      <c r="DK73" t="s">
        <v>2124</v>
      </c>
      <c r="DN73" t="s">
        <v>64</v>
      </c>
      <c r="DO73" t="s">
        <v>263</v>
      </c>
      <c r="DP73" t="s">
        <v>63</v>
      </c>
      <c r="DQ73" t="s">
        <v>78</v>
      </c>
      <c r="DY73">
        <v>27.7</v>
      </c>
      <c r="EB73">
        <v>4</v>
      </c>
      <c r="EC73">
        <v>4</v>
      </c>
      <c r="EE73" t="s">
        <v>1819</v>
      </c>
      <c r="EF73">
        <v>3</v>
      </c>
      <c r="EH73" t="s">
        <v>80</v>
      </c>
      <c r="EL73" t="s">
        <v>80</v>
      </c>
      <c r="EP73" t="s">
        <v>80</v>
      </c>
      <c r="ET73" t="s">
        <v>80</v>
      </c>
      <c r="EV73">
        <v>4000</v>
      </c>
      <c r="EW73">
        <v>472</v>
      </c>
      <c r="EX73">
        <v>363</v>
      </c>
      <c r="EY73">
        <v>423</v>
      </c>
    </row>
    <row r="74" spans="1:155" x14ac:dyDescent="0.25">
      <c r="A74">
        <v>2020</v>
      </c>
      <c r="B74" t="s">
        <v>940</v>
      </c>
      <c r="C74" s="20" t="s">
        <v>940</v>
      </c>
      <c r="D74" t="s">
        <v>1833</v>
      </c>
      <c r="E74" t="s">
        <v>942</v>
      </c>
      <c r="F74">
        <v>244</v>
      </c>
      <c r="G74" s="1">
        <v>2</v>
      </c>
      <c r="H74">
        <v>4</v>
      </c>
      <c r="I74" t="s">
        <v>159</v>
      </c>
      <c r="J74">
        <v>21</v>
      </c>
      <c r="K74">
        <v>27</v>
      </c>
      <c r="L74">
        <v>23</v>
      </c>
      <c r="M74">
        <v>26.6</v>
      </c>
      <c r="N74">
        <v>38.200000000000003</v>
      </c>
      <c r="O74">
        <v>30.810199999999998</v>
      </c>
      <c r="P74">
        <v>20.962700000000002</v>
      </c>
      <c r="Q74">
        <v>26.969899999999999</v>
      </c>
      <c r="R74">
        <v>23.297899999999998</v>
      </c>
      <c r="T74" t="s">
        <v>60</v>
      </c>
      <c r="U74" t="s">
        <v>71</v>
      </c>
      <c r="V74" t="s">
        <v>157</v>
      </c>
      <c r="W74" t="s">
        <v>158</v>
      </c>
      <c r="Y74">
        <v>7</v>
      </c>
      <c r="Z74" t="s">
        <v>64</v>
      </c>
      <c r="AA74" t="s">
        <v>64</v>
      </c>
      <c r="AB74" t="s">
        <v>65</v>
      </c>
      <c r="AC74" t="s">
        <v>66</v>
      </c>
      <c r="AD74">
        <v>10</v>
      </c>
      <c r="AG74" t="s">
        <v>155</v>
      </c>
      <c r="AH74" t="s">
        <v>156</v>
      </c>
      <c r="AI74" t="s">
        <v>68</v>
      </c>
      <c r="AJ74" t="s">
        <v>69</v>
      </c>
      <c r="AK74" t="s">
        <v>64</v>
      </c>
      <c r="AL74" t="s">
        <v>70</v>
      </c>
      <c r="AS74">
        <v>2100</v>
      </c>
      <c r="AT74">
        <v>2100</v>
      </c>
      <c r="BN74" s="33" t="s">
        <v>2125</v>
      </c>
      <c r="BO74">
        <v>2</v>
      </c>
      <c r="BP74">
        <v>2</v>
      </c>
      <c r="BQ74">
        <v>1</v>
      </c>
      <c r="BR74" t="s">
        <v>154</v>
      </c>
      <c r="BS74" t="s">
        <v>2123</v>
      </c>
      <c r="BT74" t="s">
        <v>73</v>
      </c>
      <c r="BU74" s="23">
        <v>43997</v>
      </c>
      <c r="BV74">
        <v>27373</v>
      </c>
      <c r="BY74" t="s">
        <v>64</v>
      </c>
      <c r="CB74" t="s">
        <v>64</v>
      </c>
      <c r="CC74" t="s">
        <v>64</v>
      </c>
      <c r="CD74" t="s">
        <v>1820</v>
      </c>
      <c r="CE74" t="s">
        <v>64</v>
      </c>
      <c r="CG74" t="s">
        <v>63</v>
      </c>
      <c r="CH74" t="s">
        <v>944</v>
      </c>
      <c r="CI74" t="s">
        <v>63</v>
      </c>
      <c r="CJ74" t="s">
        <v>944</v>
      </c>
      <c r="DJ74" t="s">
        <v>76</v>
      </c>
      <c r="DK74" t="s">
        <v>2124</v>
      </c>
      <c r="DN74" t="s">
        <v>64</v>
      </c>
      <c r="DO74" t="s">
        <v>263</v>
      </c>
      <c r="DP74" t="s">
        <v>63</v>
      </c>
      <c r="DQ74" t="s">
        <v>78</v>
      </c>
      <c r="DY74">
        <v>31</v>
      </c>
      <c r="EB74">
        <v>5</v>
      </c>
      <c r="EC74">
        <v>5</v>
      </c>
      <c r="EE74" t="s">
        <v>1819</v>
      </c>
      <c r="EF74">
        <v>3</v>
      </c>
      <c r="EH74" t="s">
        <v>80</v>
      </c>
      <c r="EL74" t="s">
        <v>80</v>
      </c>
      <c r="EP74" t="s">
        <v>80</v>
      </c>
      <c r="ET74" t="s">
        <v>80</v>
      </c>
      <c r="EV74">
        <v>3000</v>
      </c>
      <c r="EW74">
        <v>422</v>
      </c>
      <c r="EX74">
        <v>328</v>
      </c>
      <c r="EY74">
        <v>380</v>
      </c>
    </row>
    <row r="75" spans="1:155" x14ac:dyDescent="0.25">
      <c r="A75">
        <v>2020</v>
      </c>
      <c r="B75" t="s">
        <v>940</v>
      </c>
      <c r="C75" s="20" t="s">
        <v>940</v>
      </c>
      <c r="D75" t="s">
        <v>1833</v>
      </c>
      <c r="E75" t="s">
        <v>942</v>
      </c>
      <c r="F75">
        <v>243</v>
      </c>
      <c r="G75" s="1">
        <v>2</v>
      </c>
      <c r="H75">
        <v>4</v>
      </c>
      <c r="I75" t="s">
        <v>84</v>
      </c>
      <c r="J75">
        <v>20</v>
      </c>
      <c r="K75">
        <v>26</v>
      </c>
      <c r="L75">
        <v>22</v>
      </c>
      <c r="M75">
        <v>25.4</v>
      </c>
      <c r="N75">
        <v>37.200000000000003</v>
      </c>
      <c r="O75">
        <v>29.6294</v>
      </c>
      <c r="P75">
        <v>20.094799999999999</v>
      </c>
      <c r="Q75">
        <v>26.3231</v>
      </c>
      <c r="R75">
        <v>22.4893</v>
      </c>
      <c r="T75" t="s">
        <v>60</v>
      </c>
      <c r="U75" t="s">
        <v>71</v>
      </c>
      <c r="V75" t="s">
        <v>82</v>
      </c>
      <c r="W75" t="s">
        <v>83</v>
      </c>
      <c r="Y75">
        <v>6</v>
      </c>
      <c r="Z75" t="s">
        <v>64</v>
      </c>
      <c r="AA75" t="s">
        <v>64</v>
      </c>
      <c r="AB75" t="s">
        <v>65</v>
      </c>
      <c r="AC75" t="s">
        <v>66</v>
      </c>
      <c r="AD75">
        <v>10</v>
      </c>
      <c r="AG75" t="s">
        <v>155</v>
      </c>
      <c r="AH75" t="s">
        <v>156</v>
      </c>
      <c r="AI75" t="s">
        <v>68</v>
      </c>
      <c r="AJ75" t="s">
        <v>69</v>
      </c>
      <c r="AK75" t="s">
        <v>64</v>
      </c>
      <c r="AL75" t="s">
        <v>70</v>
      </c>
      <c r="AS75">
        <v>2200</v>
      </c>
      <c r="AT75">
        <v>2200</v>
      </c>
      <c r="BN75" s="33" t="s">
        <v>2125</v>
      </c>
      <c r="BO75">
        <v>2</v>
      </c>
      <c r="BP75">
        <v>2</v>
      </c>
      <c r="BQ75">
        <v>1</v>
      </c>
      <c r="BR75" t="s">
        <v>154</v>
      </c>
      <c r="BS75" t="s">
        <v>2123</v>
      </c>
      <c r="BT75" t="s">
        <v>73</v>
      </c>
      <c r="BU75" s="23">
        <v>43997</v>
      </c>
      <c r="BV75">
        <v>27374</v>
      </c>
      <c r="BY75" t="s">
        <v>64</v>
      </c>
      <c r="CB75" t="s">
        <v>64</v>
      </c>
      <c r="CC75" t="s">
        <v>64</v>
      </c>
      <c r="CD75" t="s">
        <v>1820</v>
      </c>
      <c r="CE75" t="s">
        <v>64</v>
      </c>
      <c r="CG75" t="s">
        <v>63</v>
      </c>
      <c r="CH75" t="s">
        <v>944</v>
      </c>
      <c r="CI75" t="s">
        <v>63</v>
      </c>
      <c r="CJ75" t="s">
        <v>944</v>
      </c>
      <c r="DJ75" t="s">
        <v>76</v>
      </c>
      <c r="DK75" t="s">
        <v>2124</v>
      </c>
      <c r="DN75" t="s">
        <v>64</v>
      </c>
      <c r="DO75" t="s">
        <v>263</v>
      </c>
      <c r="DP75" t="s">
        <v>63</v>
      </c>
      <c r="DQ75" t="s">
        <v>78</v>
      </c>
      <c r="DY75">
        <v>29.8</v>
      </c>
      <c r="EB75">
        <v>4</v>
      </c>
      <c r="EC75">
        <v>4</v>
      </c>
      <c r="EE75" t="s">
        <v>1819</v>
      </c>
      <c r="EF75">
        <v>3</v>
      </c>
      <c r="EH75" t="s">
        <v>80</v>
      </c>
      <c r="EL75" t="s">
        <v>80</v>
      </c>
      <c r="EP75" t="s">
        <v>80</v>
      </c>
      <c r="ET75" t="s">
        <v>80</v>
      </c>
      <c r="EV75">
        <v>3500</v>
      </c>
      <c r="EW75">
        <v>440</v>
      </c>
      <c r="EX75">
        <v>337</v>
      </c>
      <c r="EY75">
        <v>394</v>
      </c>
    </row>
    <row r="76" spans="1:155" x14ac:dyDescent="0.25">
      <c r="A76">
        <v>2020</v>
      </c>
      <c r="B76" t="s">
        <v>56</v>
      </c>
      <c r="C76" s="20" t="s">
        <v>1074</v>
      </c>
      <c r="D76" t="s">
        <v>1305</v>
      </c>
      <c r="E76" t="s">
        <v>58</v>
      </c>
      <c r="F76">
        <v>21</v>
      </c>
      <c r="G76" s="1">
        <v>3</v>
      </c>
      <c r="H76">
        <v>6</v>
      </c>
      <c r="I76" t="s">
        <v>79</v>
      </c>
      <c r="J76">
        <v>24</v>
      </c>
      <c r="K76">
        <v>31</v>
      </c>
      <c r="L76">
        <v>26</v>
      </c>
      <c r="M76">
        <v>30.5</v>
      </c>
      <c r="N76">
        <v>43.9</v>
      </c>
      <c r="O76">
        <v>35.356499999999997</v>
      </c>
      <c r="P76">
        <v>23.7377</v>
      </c>
      <c r="Q76">
        <v>30.601199999999999</v>
      </c>
      <c r="R76">
        <v>26.4025</v>
      </c>
      <c r="T76" t="s">
        <v>60</v>
      </c>
      <c r="U76" t="s">
        <v>71</v>
      </c>
      <c r="V76" t="s">
        <v>61</v>
      </c>
      <c r="W76" t="s">
        <v>62</v>
      </c>
      <c r="Y76">
        <v>8</v>
      </c>
      <c r="Z76" t="s">
        <v>63</v>
      </c>
      <c r="AA76" t="s">
        <v>64</v>
      </c>
      <c r="AB76" t="s">
        <v>65</v>
      </c>
      <c r="AC76" t="s">
        <v>66</v>
      </c>
      <c r="AD76">
        <v>10</v>
      </c>
      <c r="AG76" t="s">
        <v>59</v>
      </c>
      <c r="AH76" t="s">
        <v>67</v>
      </c>
      <c r="AI76" t="s">
        <v>68</v>
      </c>
      <c r="AJ76" t="s">
        <v>69</v>
      </c>
      <c r="AK76" t="s">
        <v>64</v>
      </c>
      <c r="AL76" t="s">
        <v>70</v>
      </c>
      <c r="AS76">
        <v>1900</v>
      </c>
      <c r="AT76">
        <v>1900</v>
      </c>
      <c r="BN76" s="33" t="s">
        <v>2125</v>
      </c>
      <c r="BO76">
        <v>2</v>
      </c>
      <c r="BP76">
        <v>2</v>
      </c>
      <c r="BQ76">
        <v>1</v>
      </c>
      <c r="BR76" t="s">
        <v>154</v>
      </c>
      <c r="BS76" t="s">
        <v>2123</v>
      </c>
      <c r="BT76" t="s">
        <v>73</v>
      </c>
      <c r="BU76" s="23">
        <v>43555</v>
      </c>
      <c r="BV76">
        <v>25279</v>
      </c>
      <c r="BX76" t="s">
        <v>64</v>
      </c>
      <c r="BY76" t="s">
        <v>64</v>
      </c>
      <c r="CB76" t="s">
        <v>64</v>
      </c>
      <c r="CC76" t="s">
        <v>64</v>
      </c>
      <c r="CE76" t="s">
        <v>64</v>
      </c>
      <c r="CG76" t="s">
        <v>63</v>
      </c>
      <c r="CH76" t="s">
        <v>130</v>
      </c>
      <c r="CI76" t="s">
        <v>63</v>
      </c>
      <c r="CJ76" t="s">
        <v>131</v>
      </c>
      <c r="DJ76" t="s">
        <v>76</v>
      </c>
      <c r="DK76" t="s">
        <v>2124</v>
      </c>
      <c r="DN76" t="s">
        <v>64</v>
      </c>
      <c r="DO76" t="s">
        <v>193</v>
      </c>
      <c r="DP76" t="s">
        <v>63</v>
      </c>
      <c r="DQ76" t="s">
        <v>78</v>
      </c>
      <c r="DY76">
        <v>35.6</v>
      </c>
      <c r="EB76">
        <v>5</v>
      </c>
      <c r="EC76">
        <v>5</v>
      </c>
      <c r="EE76" t="s">
        <v>1257</v>
      </c>
      <c r="EF76">
        <v>3</v>
      </c>
      <c r="EH76" t="s">
        <v>80</v>
      </c>
      <c r="EL76" t="s">
        <v>80</v>
      </c>
      <c r="EP76" t="s">
        <v>80</v>
      </c>
      <c r="ET76" t="s">
        <v>80</v>
      </c>
      <c r="EV76">
        <v>2000</v>
      </c>
      <c r="EW76">
        <v>371</v>
      </c>
      <c r="EX76">
        <v>289</v>
      </c>
      <c r="EY76">
        <v>334</v>
      </c>
    </row>
    <row r="77" spans="1:155" x14ac:dyDescent="0.25">
      <c r="A77">
        <v>2020</v>
      </c>
      <c r="B77" t="s">
        <v>1240</v>
      </c>
      <c r="C77" s="20" t="s">
        <v>1241</v>
      </c>
      <c r="D77" t="s">
        <v>1242</v>
      </c>
      <c r="E77" t="s">
        <v>1243</v>
      </c>
      <c r="F77">
        <v>2</v>
      </c>
      <c r="G77" s="1">
        <v>5.2</v>
      </c>
      <c r="H77">
        <v>12</v>
      </c>
      <c r="I77" t="s">
        <v>79</v>
      </c>
      <c r="J77">
        <v>15</v>
      </c>
      <c r="K77">
        <v>22</v>
      </c>
      <c r="L77">
        <v>18</v>
      </c>
      <c r="M77">
        <v>18.8306</v>
      </c>
      <c r="N77">
        <v>30.892399999999999</v>
      </c>
      <c r="O77">
        <v>22.8444</v>
      </c>
      <c r="P77">
        <v>15.2211</v>
      </c>
      <c r="Q77">
        <v>22.175599999999999</v>
      </c>
      <c r="R77">
        <v>17.722200000000001</v>
      </c>
      <c r="T77" t="s">
        <v>60</v>
      </c>
      <c r="U77" t="s">
        <v>71</v>
      </c>
      <c r="V77" t="s">
        <v>61</v>
      </c>
      <c r="W77" t="s">
        <v>62</v>
      </c>
      <c r="Y77">
        <v>8</v>
      </c>
      <c r="Z77" t="s">
        <v>63</v>
      </c>
      <c r="AA77" t="s">
        <v>64</v>
      </c>
      <c r="AB77" t="s">
        <v>65</v>
      </c>
      <c r="AC77" t="s">
        <v>66</v>
      </c>
      <c r="AD77">
        <v>10</v>
      </c>
      <c r="AG77" t="s">
        <v>59</v>
      </c>
      <c r="AH77" t="s">
        <v>67</v>
      </c>
      <c r="AI77" t="s">
        <v>68</v>
      </c>
      <c r="AJ77" t="s">
        <v>69</v>
      </c>
      <c r="AK77" t="s">
        <v>64</v>
      </c>
      <c r="AL77" t="s">
        <v>70</v>
      </c>
      <c r="AM77">
        <v>72</v>
      </c>
      <c r="AN77">
        <v>9</v>
      </c>
      <c r="AS77">
        <v>2700</v>
      </c>
      <c r="AT77">
        <v>2700</v>
      </c>
      <c r="BO77">
        <v>2</v>
      </c>
      <c r="BP77">
        <v>2</v>
      </c>
      <c r="BQ77">
        <v>2</v>
      </c>
      <c r="BR77" t="s">
        <v>203</v>
      </c>
      <c r="BS77" t="s">
        <v>2123</v>
      </c>
      <c r="BT77" t="s">
        <v>73</v>
      </c>
      <c r="BU77" s="23">
        <v>43570</v>
      </c>
      <c r="BV77">
        <v>25538</v>
      </c>
      <c r="BX77" t="s">
        <v>64</v>
      </c>
      <c r="BY77" t="s">
        <v>64</v>
      </c>
      <c r="CB77" t="s">
        <v>64</v>
      </c>
      <c r="CC77" t="s">
        <v>64</v>
      </c>
      <c r="CD77" t="s">
        <v>2017</v>
      </c>
      <c r="CE77" t="s">
        <v>63</v>
      </c>
      <c r="CF77" t="s">
        <v>1244</v>
      </c>
      <c r="CG77" t="s">
        <v>63</v>
      </c>
      <c r="CH77" t="s">
        <v>1245</v>
      </c>
      <c r="CI77" t="s">
        <v>64</v>
      </c>
      <c r="DJ77" t="s">
        <v>146</v>
      </c>
      <c r="DK77" t="s">
        <v>147</v>
      </c>
      <c r="DL77" t="s">
        <v>64</v>
      </c>
      <c r="DN77" t="s">
        <v>64</v>
      </c>
      <c r="DO77" t="s">
        <v>77</v>
      </c>
      <c r="DP77" t="s">
        <v>64</v>
      </c>
      <c r="DQ77" t="s">
        <v>139</v>
      </c>
      <c r="DR77" t="s">
        <v>1242</v>
      </c>
      <c r="DY77">
        <v>23</v>
      </c>
      <c r="EB77">
        <v>3</v>
      </c>
      <c r="EC77">
        <v>3</v>
      </c>
      <c r="EE77" t="s">
        <v>2016</v>
      </c>
      <c r="EF77">
        <v>3</v>
      </c>
      <c r="EH77" t="s">
        <v>80</v>
      </c>
      <c r="EL77" t="s">
        <v>80</v>
      </c>
      <c r="EP77" t="s">
        <v>80</v>
      </c>
      <c r="ET77" t="s">
        <v>80</v>
      </c>
      <c r="EV77">
        <v>6000</v>
      </c>
      <c r="EW77">
        <v>579</v>
      </c>
      <c r="EX77">
        <v>397</v>
      </c>
      <c r="EY77">
        <v>497</v>
      </c>
    </row>
    <row r="78" spans="1:155" x14ac:dyDescent="0.25">
      <c r="A78">
        <v>2020</v>
      </c>
      <c r="B78" t="s">
        <v>1240</v>
      </c>
      <c r="C78" s="20" t="s">
        <v>1241</v>
      </c>
      <c r="D78" t="s">
        <v>1246</v>
      </c>
      <c r="E78" t="s">
        <v>1243</v>
      </c>
      <c r="F78">
        <v>3</v>
      </c>
      <c r="G78" s="1">
        <v>4</v>
      </c>
      <c r="H78">
        <v>8</v>
      </c>
      <c r="I78" t="s">
        <v>79</v>
      </c>
      <c r="J78">
        <v>18</v>
      </c>
      <c r="K78">
        <v>24</v>
      </c>
      <c r="L78">
        <v>20</v>
      </c>
      <c r="M78">
        <v>22.720700000000001</v>
      </c>
      <c r="N78">
        <v>33.829500000000003</v>
      </c>
      <c r="O78">
        <v>26.660299999999999</v>
      </c>
      <c r="P78">
        <v>18.132300000000001</v>
      </c>
      <c r="Q78">
        <v>24.121700000000001</v>
      </c>
      <c r="R78">
        <v>20.4132</v>
      </c>
      <c r="T78" t="s">
        <v>60</v>
      </c>
      <c r="U78" t="s">
        <v>71</v>
      </c>
      <c r="V78" t="s">
        <v>61</v>
      </c>
      <c r="W78" t="s">
        <v>62</v>
      </c>
      <c r="Y78">
        <v>8</v>
      </c>
      <c r="Z78" t="s">
        <v>63</v>
      </c>
      <c r="AA78" t="s">
        <v>64</v>
      </c>
      <c r="AB78" t="s">
        <v>65</v>
      </c>
      <c r="AC78" t="s">
        <v>66</v>
      </c>
      <c r="AD78">
        <v>10</v>
      </c>
      <c r="AG78" t="s">
        <v>59</v>
      </c>
      <c r="AH78" t="s">
        <v>67</v>
      </c>
      <c r="AI78" t="s">
        <v>68</v>
      </c>
      <c r="AJ78" t="s">
        <v>69</v>
      </c>
      <c r="AK78" t="s">
        <v>64</v>
      </c>
      <c r="AL78" t="s">
        <v>70</v>
      </c>
      <c r="AM78">
        <v>72</v>
      </c>
      <c r="AN78">
        <v>9</v>
      </c>
      <c r="AS78">
        <v>2450</v>
      </c>
      <c r="AT78">
        <v>2450</v>
      </c>
      <c r="BO78">
        <v>2</v>
      </c>
      <c r="BP78">
        <v>2</v>
      </c>
      <c r="BQ78">
        <v>2</v>
      </c>
      <c r="BR78" t="s">
        <v>203</v>
      </c>
      <c r="BS78" t="s">
        <v>2123</v>
      </c>
      <c r="BT78" t="s">
        <v>285</v>
      </c>
      <c r="BU78" s="23">
        <v>43570</v>
      </c>
      <c r="BV78">
        <v>25539</v>
      </c>
      <c r="BX78" t="s">
        <v>64</v>
      </c>
      <c r="BY78" t="s">
        <v>64</v>
      </c>
      <c r="CB78" t="s">
        <v>64</v>
      </c>
      <c r="CC78" t="s">
        <v>64</v>
      </c>
      <c r="CD78" t="s">
        <v>1247</v>
      </c>
      <c r="CE78" t="s">
        <v>64</v>
      </c>
      <c r="CG78" t="s">
        <v>63</v>
      </c>
      <c r="CH78" t="s">
        <v>1245</v>
      </c>
      <c r="CI78" t="s">
        <v>64</v>
      </c>
      <c r="DJ78" t="s">
        <v>146</v>
      </c>
      <c r="DK78" t="s">
        <v>147</v>
      </c>
      <c r="DL78" t="s">
        <v>64</v>
      </c>
      <c r="DN78" t="s">
        <v>64</v>
      </c>
      <c r="DO78" t="s">
        <v>263</v>
      </c>
      <c r="DP78" t="s">
        <v>64</v>
      </c>
      <c r="DQ78" t="s">
        <v>139</v>
      </c>
      <c r="DR78" t="s">
        <v>1246</v>
      </c>
      <c r="DY78">
        <v>27</v>
      </c>
      <c r="EB78">
        <v>4</v>
      </c>
      <c r="EC78">
        <v>4</v>
      </c>
      <c r="EE78" t="s">
        <v>2018</v>
      </c>
      <c r="EF78">
        <v>3</v>
      </c>
      <c r="EH78" t="s">
        <v>80</v>
      </c>
      <c r="EL78" t="s">
        <v>80</v>
      </c>
      <c r="EP78" t="s">
        <v>80</v>
      </c>
      <c r="ET78" t="s">
        <v>80</v>
      </c>
      <c r="EV78">
        <v>4750</v>
      </c>
      <c r="EW78">
        <v>486</v>
      </c>
      <c r="EX78">
        <v>365</v>
      </c>
      <c r="EY78">
        <v>431</v>
      </c>
    </row>
    <row r="79" spans="1:155" x14ac:dyDescent="0.25">
      <c r="A79">
        <v>2020</v>
      </c>
      <c r="B79" t="s">
        <v>1240</v>
      </c>
      <c r="C79" s="20" t="s">
        <v>1241</v>
      </c>
      <c r="D79" t="s">
        <v>1248</v>
      </c>
      <c r="E79" t="s">
        <v>1243</v>
      </c>
      <c r="F79">
        <v>1</v>
      </c>
      <c r="G79" s="1">
        <v>5.2</v>
      </c>
      <c r="H79">
        <v>12</v>
      </c>
      <c r="I79" t="s">
        <v>79</v>
      </c>
      <c r="J79">
        <v>14</v>
      </c>
      <c r="K79">
        <v>22</v>
      </c>
      <c r="L79">
        <v>17</v>
      </c>
      <c r="M79">
        <v>17.715599999999998</v>
      </c>
      <c r="N79">
        <v>30.639800000000001</v>
      </c>
      <c r="O79">
        <v>21.866099999999999</v>
      </c>
      <c r="P79">
        <v>14.3728</v>
      </c>
      <c r="Q79">
        <v>22.007100000000001</v>
      </c>
      <c r="R79">
        <v>17.031500000000001</v>
      </c>
      <c r="S79" t="s">
        <v>243</v>
      </c>
      <c r="T79" t="s">
        <v>60</v>
      </c>
      <c r="U79" t="s">
        <v>71</v>
      </c>
      <c r="V79" t="s">
        <v>61</v>
      </c>
      <c r="W79" t="s">
        <v>62</v>
      </c>
      <c r="Y79">
        <v>8</v>
      </c>
      <c r="Z79" t="s">
        <v>63</v>
      </c>
      <c r="AA79" t="s">
        <v>64</v>
      </c>
      <c r="AB79" t="s">
        <v>65</v>
      </c>
      <c r="AC79" t="s">
        <v>66</v>
      </c>
      <c r="AD79">
        <v>10</v>
      </c>
      <c r="AG79" t="s">
        <v>59</v>
      </c>
      <c r="AH79" t="s">
        <v>67</v>
      </c>
      <c r="AI79" t="s">
        <v>68</v>
      </c>
      <c r="AJ79" t="s">
        <v>69</v>
      </c>
      <c r="AK79" t="s">
        <v>64</v>
      </c>
      <c r="AL79" t="s">
        <v>70</v>
      </c>
      <c r="AM79">
        <v>72</v>
      </c>
      <c r="AN79">
        <v>9</v>
      </c>
      <c r="AS79">
        <v>2850</v>
      </c>
      <c r="AT79">
        <v>2850</v>
      </c>
      <c r="BO79">
        <v>2</v>
      </c>
      <c r="BP79">
        <v>2</v>
      </c>
      <c r="BQ79">
        <v>2</v>
      </c>
      <c r="BR79" t="s">
        <v>203</v>
      </c>
      <c r="BS79" t="s">
        <v>2123</v>
      </c>
      <c r="BT79" t="s">
        <v>73</v>
      </c>
      <c r="BU79" s="23">
        <v>43696</v>
      </c>
      <c r="BV79">
        <v>25541</v>
      </c>
      <c r="BX79" t="s">
        <v>64</v>
      </c>
      <c r="BY79" t="s">
        <v>64</v>
      </c>
      <c r="CB79" t="s">
        <v>64</v>
      </c>
      <c r="CC79" t="s">
        <v>64</v>
      </c>
      <c r="CD79" t="s">
        <v>2019</v>
      </c>
      <c r="CE79" t="s">
        <v>63</v>
      </c>
      <c r="CF79" t="s">
        <v>1244</v>
      </c>
      <c r="CG79" t="s">
        <v>63</v>
      </c>
      <c r="CH79" t="s">
        <v>1245</v>
      </c>
      <c r="CI79" t="s">
        <v>64</v>
      </c>
      <c r="DJ79" t="s">
        <v>146</v>
      </c>
      <c r="DK79" t="s">
        <v>147</v>
      </c>
      <c r="DL79" t="s">
        <v>64</v>
      </c>
      <c r="DN79" t="s">
        <v>64</v>
      </c>
      <c r="DO79" t="s">
        <v>77</v>
      </c>
      <c r="DP79" t="s">
        <v>64</v>
      </c>
      <c r="DQ79" t="s">
        <v>139</v>
      </c>
      <c r="DR79" t="s">
        <v>1249</v>
      </c>
      <c r="DY79">
        <v>22</v>
      </c>
      <c r="EB79">
        <v>3</v>
      </c>
      <c r="EC79">
        <v>3</v>
      </c>
      <c r="EE79" t="s">
        <v>2016</v>
      </c>
      <c r="EF79">
        <v>3</v>
      </c>
      <c r="EH79" t="s">
        <v>80</v>
      </c>
      <c r="EL79" t="s">
        <v>80</v>
      </c>
      <c r="EP79" t="s">
        <v>80</v>
      </c>
      <c r="ET79" t="s">
        <v>80</v>
      </c>
      <c r="EV79">
        <v>6750</v>
      </c>
      <c r="EW79">
        <v>618</v>
      </c>
      <c r="EX79">
        <v>404</v>
      </c>
      <c r="EY79">
        <v>522</v>
      </c>
    </row>
    <row r="80" spans="1:155" x14ac:dyDescent="0.25">
      <c r="A80">
        <v>2020</v>
      </c>
      <c r="B80" t="s">
        <v>1123</v>
      </c>
      <c r="C80" s="20" t="s">
        <v>1173</v>
      </c>
      <c r="D80" t="s">
        <v>1977</v>
      </c>
      <c r="E80" t="s">
        <v>1126</v>
      </c>
      <c r="F80">
        <v>10</v>
      </c>
      <c r="G80" s="1">
        <v>4</v>
      </c>
      <c r="H80">
        <v>8</v>
      </c>
      <c r="I80" t="s">
        <v>526</v>
      </c>
      <c r="J80">
        <v>16</v>
      </c>
      <c r="K80">
        <v>26</v>
      </c>
      <c r="L80">
        <v>19</v>
      </c>
      <c r="M80">
        <v>19.059100000000001</v>
      </c>
      <c r="N80">
        <v>31.578299999999999</v>
      </c>
      <c r="O80">
        <v>23.197600000000001</v>
      </c>
      <c r="P80">
        <v>15.5755</v>
      </c>
      <c r="Q80">
        <v>25.839400000000001</v>
      </c>
      <c r="R80">
        <v>18.965599999999998</v>
      </c>
      <c r="T80" t="s">
        <v>60</v>
      </c>
      <c r="U80" t="s">
        <v>71</v>
      </c>
      <c r="V80" t="s">
        <v>157</v>
      </c>
      <c r="W80" t="s">
        <v>158</v>
      </c>
      <c r="Y80">
        <v>8</v>
      </c>
      <c r="Z80" t="s">
        <v>64</v>
      </c>
      <c r="AA80" t="s">
        <v>64</v>
      </c>
      <c r="AB80" t="s">
        <v>86</v>
      </c>
      <c r="AC80" t="s">
        <v>87</v>
      </c>
      <c r="AD80">
        <v>15</v>
      </c>
      <c r="AG80" t="s">
        <v>59</v>
      </c>
      <c r="AH80" t="s">
        <v>67</v>
      </c>
      <c r="AI80" t="s">
        <v>68</v>
      </c>
      <c r="AJ80" t="s">
        <v>69</v>
      </c>
      <c r="AK80" t="s">
        <v>64</v>
      </c>
      <c r="AL80" t="s">
        <v>70</v>
      </c>
      <c r="AM80">
        <v>77</v>
      </c>
      <c r="AN80">
        <v>6</v>
      </c>
      <c r="AS80">
        <v>2550</v>
      </c>
      <c r="AT80">
        <v>2550</v>
      </c>
      <c r="BN80" s="33" t="s">
        <v>2147</v>
      </c>
      <c r="BO80">
        <v>2</v>
      </c>
      <c r="BP80">
        <v>2</v>
      </c>
      <c r="BQ80">
        <v>2</v>
      </c>
      <c r="BR80" t="s">
        <v>203</v>
      </c>
      <c r="BS80" t="s">
        <v>2123</v>
      </c>
      <c r="BT80" t="s">
        <v>227</v>
      </c>
      <c r="BU80" s="23">
        <v>43707</v>
      </c>
      <c r="BV80">
        <v>26410</v>
      </c>
      <c r="BX80" t="s">
        <v>64</v>
      </c>
      <c r="BY80" t="s">
        <v>63</v>
      </c>
      <c r="BZ80" t="s">
        <v>582</v>
      </c>
      <c r="CA80" t="s">
        <v>583</v>
      </c>
      <c r="CB80" t="s">
        <v>64</v>
      </c>
      <c r="CC80" t="s">
        <v>64</v>
      </c>
      <c r="CD80" t="s">
        <v>1974</v>
      </c>
      <c r="CE80" t="s">
        <v>63</v>
      </c>
      <c r="CF80" t="s">
        <v>1175</v>
      </c>
      <c r="CG80" t="s">
        <v>63</v>
      </c>
      <c r="CH80" t="s">
        <v>259</v>
      </c>
      <c r="CI80" t="s">
        <v>64</v>
      </c>
      <c r="DJ80" t="s">
        <v>76</v>
      </c>
      <c r="DK80" t="s">
        <v>2124</v>
      </c>
      <c r="DN80" t="s">
        <v>64</v>
      </c>
      <c r="DO80" t="s">
        <v>1176</v>
      </c>
      <c r="DP80" t="s">
        <v>63</v>
      </c>
      <c r="DQ80" t="s">
        <v>78</v>
      </c>
      <c r="DY80">
        <v>23.4</v>
      </c>
      <c r="EB80">
        <v>3</v>
      </c>
      <c r="EC80">
        <v>3</v>
      </c>
      <c r="EE80" t="s">
        <v>1973</v>
      </c>
      <c r="EF80">
        <v>3</v>
      </c>
      <c r="EH80" t="s">
        <v>80</v>
      </c>
      <c r="EL80" t="s">
        <v>80</v>
      </c>
      <c r="EP80" t="s">
        <v>80</v>
      </c>
      <c r="ET80" t="s">
        <v>80</v>
      </c>
      <c r="EV80">
        <v>5250</v>
      </c>
      <c r="EW80">
        <v>570</v>
      </c>
      <c r="EX80">
        <v>344</v>
      </c>
      <c r="EY80">
        <v>469</v>
      </c>
    </row>
    <row r="81" spans="1:155" x14ac:dyDescent="0.25">
      <c r="A81">
        <v>2020</v>
      </c>
      <c r="B81" t="s">
        <v>1123</v>
      </c>
      <c r="C81" s="20" t="s">
        <v>1173</v>
      </c>
      <c r="D81" t="s">
        <v>1977</v>
      </c>
      <c r="E81" t="s">
        <v>1126</v>
      </c>
      <c r="F81">
        <v>65</v>
      </c>
      <c r="G81" s="1">
        <v>6</v>
      </c>
      <c r="H81">
        <v>12</v>
      </c>
      <c r="I81" t="s">
        <v>526</v>
      </c>
      <c r="J81">
        <v>12</v>
      </c>
      <c r="K81">
        <v>19</v>
      </c>
      <c r="L81">
        <v>15</v>
      </c>
      <c r="M81">
        <v>15</v>
      </c>
      <c r="N81">
        <v>26.5</v>
      </c>
      <c r="O81">
        <v>18.6401</v>
      </c>
      <c r="P81">
        <v>12.2803</v>
      </c>
      <c r="Q81">
        <v>19.216000000000001</v>
      </c>
      <c r="R81">
        <v>14.6616</v>
      </c>
      <c r="S81" t="s">
        <v>243</v>
      </c>
      <c r="T81" t="s">
        <v>60</v>
      </c>
      <c r="U81" t="s">
        <v>71</v>
      </c>
      <c r="V81" t="s">
        <v>157</v>
      </c>
      <c r="W81" t="s">
        <v>158</v>
      </c>
      <c r="Y81">
        <v>8</v>
      </c>
      <c r="Z81" t="s">
        <v>64</v>
      </c>
      <c r="AA81" t="s">
        <v>64</v>
      </c>
      <c r="AB81" t="s">
        <v>86</v>
      </c>
      <c r="AC81" t="s">
        <v>87</v>
      </c>
      <c r="AD81">
        <v>15</v>
      </c>
      <c r="AG81" t="s">
        <v>59</v>
      </c>
      <c r="AH81" t="s">
        <v>67</v>
      </c>
      <c r="AI81" t="s">
        <v>68</v>
      </c>
      <c r="AJ81" t="s">
        <v>69</v>
      </c>
      <c r="AK81" t="s">
        <v>64</v>
      </c>
      <c r="AL81" t="s">
        <v>70</v>
      </c>
      <c r="AM81">
        <v>77</v>
      </c>
      <c r="AN81">
        <v>6</v>
      </c>
      <c r="AS81">
        <v>3250</v>
      </c>
      <c r="AT81">
        <v>3250</v>
      </c>
      <c r="BN81" s="33" t="s">
        <v>2136</v>
      </c>
      <c r="BO81">
        <v>2</v>
      </c>
      <c r="BP81">
        <v>2</v>
      </c>
      <c r="BQ81">
        <v>2</v>
      </c>
      <c r="BR81" t="s">
        <v>203</v>
      </c>
      <c r="BS81" t="s">
        <v>2123</v>
      </c>
      <c r="BT81" t="s">
        <v>73</v>
      </c>
      <c r="BU81" s="23">
        <v>43819</v>
      </c>
      <c r="BV81">
        <v>26933</v>
      </c>
      <c r="BX81" t="s">
        <v>64</v>
      </c>
      <c r="BY81" t="s">
        <v>64</v>
      </c>
      <c r="CB81" t="s">
        <v>64</v>
      </c>
      <c r="CC81" t="s">
        <v>64</v>
      </c>
      <c r="CD81" t="s">
        <v>1969</v>
      </c>
      <c r="CE81" t="s">
        <v>63</v>
      </c>
      <c r="CF81" t="s">
        <v>1970</v>
      </c>
      <c r="CG81" t="s">
        <v>63</v>
      </c>
      <c r="CH81" t="s">
        <v>1976</v>
      </c>
      <c r="CI81" t="s">
        <v>64</v>
      </c>
      <c r="DJ81" t="s">
        <v>355</v>
      </c>
      <c r="DK81" t="s">
        <v>356</v>
      </c>
      <c r="DN81" t="s">
        <v>64</v>
      </c>
      <c r="DO81" t="s">
        <v>1176</v>
      </c>
      <c r="DP81" t="s">
        <v>63</v>
      </c>
      <c r="DQ81" t="s">
        <v>78</v>
      </c>
      <c r="DY81">
        <v>18.8</v>
      </c>
      <c r="EB81">
        <v>2</v>
      </c>
      <c r="EC81">
        <v>2</v>
      </c>
      <c r="EE81" t="s">
        <v>1975</v>
      </c>
      <c r="EF81">
        <v>3</v>
      </c>
      <c r="EH81" t="s">
        <v>80</v>
      </c>
      <c r="EL81" t="s">
        <v>80</v>
      </c>
      <c r="EP81" t="s">
        <v>80</v>
      </c>
      <c r="ET81" t="s">
        <v>80</v>
      </c>
      <c r="EV81">
        <v>8750</v>
      </c>
      <c r="EW81">
        <v>716</v>
      </c>
      <c r="EX81">
        <v>459</v>
      </c>
      <c r="EY81">
        <v>601</v>
      </c>
    </row>
    <row r="82" spans="1:155" x14ac:dyDescent="0.25">
      <c r="A82">
        <v>2020</v>
      </c>
      <c r="B82" t="s">
        <v>429</v>
      </c>
      <c r="C82" s="20" t="s">
        <v>430</v>
      </c>
      <c r="D82" t="s">
        <v>441</v>
      </c>
      <c r="E82" t="s">
        <v>432</v>
      </c>
      <c r="F82">
        <v>152</v>
      </c>
      <c r="G82" s="1">
        <v>6.3</v>
      </c>
      <c r="H82">
        <v>12</v>
      </c>
      <c r="I82" t="s">
        <v>385</v>
      </c>
      <c r="J82">
        <v>12</v>
      </c>
      <c r="K82">
        <v>17</v>
      </c>
      <c r="L82">
        <v>13</v>
      </c>
      <c r="M82">
        <v>14.089499999999999</v>
      </c>
      <c r="N82">
        <v>22.622800000000002</v>
      </c>
      <c r="O82">
        <v>16.97</v>
      </c>
      <c r="P82">
        <v>11.5702</v>
      </c>
      <c r="Q82">
        <v>16.5594</v>
      </c>
      <c r="R82">
        <v>13.3849</v>
      </c>
      <c r="S82" t="s">
        <v>243</v>
      </c>
      <c r="T82" t="s">
        <v>142</v>
      </c>
      <c r="U82" t="s">
        <v>143</v>
      </c>
      <c r="V82" t="s">
        <v>225</v>
      </c>
      <c r="W82" t="s">
        <v>226</v>
      </c>
      <c r="Y82">
        <v>7</v>
      </c>
      <c r="Z82" t="s">
        <v>64</v>
      </c>
      <c r="AA82" t="s">
        <v>64</v>
      </c>
      <c r="AB82" t="s">
        <v>350</v>
      </c>
      <c r="AC82" t="s">
        <v>351</v>
      </c>
      <c r="AD82">
        <v>10</v>
      </c>
      <c r="AG82" t="s">
        <v>155</v>
      </c>
      <c r="AH82" t="s">
        <v>156</v>
      </c>
      <c r="AI82" t="s">
        <v>68</v>
      </c>
      <c r="AJ82" t="s">
        <v>69</v>
      </c>
      <c r="AK82" t="s">
        <v>64</v>
      </c>
      <c r="AL82" t="s">
        <v>70</v>
      </c>
      <c r="AQ82">
        <v>69</v>
      </c>
      <c r="AR82">
        <v>7</v>
      </c>
      <c r="AS82">
        <v>3750</v>
      </c>
      <c r="AT82">
        <v>3750</v>
      </c>
      <c r="BN82" s="33" t="s">
        <v>2125</v>
      </c>
      <c r="BO82">
        <v>2</v>
      </c>
      <c r="BP82">
        <v>2</v>
      </c>
      <c r="BQ82">
        <v>2</v>
      </c>
      <c r="BR82" t="s">
        <v>203</v>
      </c>
      <c r="BS82" t="s">
        <v>2123</v>
      </c>
      <c r="BT82" t="s">
        <v>73</v>
      </c>
      <c r="BU82" s="23">
        <v>43678</v>
      </c>
      <c r="BV82">
        <v>25944</v>
      </c>
      <c r="BX82" t="s">
        <v>63</v>
      </c>
      <c r="BY82" t="s">
        <v>64</v>
      </c>
      <c r="CB82" t="s">
        <v>64</v>
      </c>
      <c r="CC82" t="s">
        <v>64</v>
      </c>
      <c r="CE82" t="s">
        <v>64</v>
      </c>
      <c r="CF82" t="s">
        <v>433</v>
      </c>
      <c r="CG82" t="s">
        <v>63</v>
      </c>
      <c r="CH82" t="s">
        <v>439</v>
      </c>
      <c r="CI82" t="s">
        <v>64</v>
      </c>
      <c r="CJ82" t="s">
        <v>433</v>
      </c>
      <c r="DJ82" t="s">
        <v>76</v>
      </c>
      <c r="DK82" t="s">
        <v>2124</v>
      </c>
      <c r="DL82" t="s">
        <v>64</v>
      </c>
      <c r="DN82" t="s">
        <v>64</v>
      </c>
      <c r="DO82" t="s">
        <v>435</v>
      </c>
      <c r="DP82" t="s">
        <v>63</v>
      </c>
      <c r="DQ82" t="s">
        <v>78</v>
      </c>
      <c r="DR82" t="s">
        <v>442</v>
      </c>
      <c r="DY82">
        <v>17</v>
      </c>
      <c r="EB82">
        <v>1</v>
      </c>
      <c r="EC82">
        <v>1</v>
      </c>
      <c r="EE82" t="s">
        <v>1436</v>
      </c>
      <c r="EF82">
        <v>3</v>
      </c>
      <c r="EH82" t="s">
        <v>80</v>
      </c>
      <c r="EL82" t="s">
        <v>80</v>
      </c>
      <c r="EP82" t="s">
        <v>80</v>
      </c>
      <c r="ET82" t="s">
        <v>80</v>
      </c>
      <c r="EV82">
        <v>11250</v>
      </c>
      <c r="EW82">
        <v>764</v>
      </c>
      <c r="EX82">
        <v>535</v>
      </c>
      <c r="EY82">
        <v>661</v>
      </c>
    </row>
    <row r="83" spans="1:155" x14ac:dyDescent="0.25">
      <c r="A83">
        <v>2020</v>
      </c>
      <c r="B83" t="s">
        <v>429</v>
      </c>
      <c r="C83" s="20" t="s">
        <v>430</v>
      </c>
      <c r="D83" t="s">
        <v>443</v>
      </c>
      <c r="E83" t="s">
        <v>432</v>
      </c>
      <c r="F83">
        <v>162</v>
      </c>
      <c r="G83" s="1">
        <v>3.9</v>
      </c>
      <c r="H83">
        <v>8</v>
      </c>
      <c r="I83" t="s">
        <v>385</v>
      </c>
      <c r="J83">
        <v>15</v>
      </c>
      <c r="K83">
        <v>21</v>
      </c>
      <c r="L83">
        <v>17</v>
      </c>
      <c r="M83">
        <v>18.027000000000001</v>
      </c>
      <c r="N83">
        <v>29.474</v>
      </c>
      <c r="O83">
        <v>21.844799999999999</v>
      </c>
      <c r="P83">
        <v>14.6104</v>
      </c>
      <c r="Q83">
        <v>21.226500000000001</v>
      </c>
      <c r="R83">
        <v>16.994</v>
      </c>
      <c r="S83" t="s">
        <v>243</v>
      </c>
      <c r="T83" t="s">
        <v>60</v>
      </c>
      <c r="U83" t="s">
        <v>71</v>
      </c>
      <c r="V83" t="s">
        <v>225</v>
      </c>
      <c r="W83" t="s">
        <v>226</v>
      </c>
      <c r="Y83">
        <v>7</v>
      </c>
      <c r="Z83" t="s">
        <v>64</v>
      </c>
      <c r="AA83" t="s">
        <v>64</v>
      </c>
      <c r="AB83" t="s">
        <v>65</v>
      </c>
      <c r="AC83" t="s">
        <v>66</v>
      </c>
      <c r="AD83">
        <v>10</v>
      </c>
      <c r="AG83" t="s">
        <v>155</v>
      </c>
      <c r="AH83" t="s">
        <v>156</v>
      </c>
      <c r="AI83" t="s">
        <v>68</v>
      </c>
      <c r="AJ83" t="s">
        <v>69</v>
      </c>
      <c r="AK83" t="s">
        <v>64</v>
      </c>
      <c r="AL83" t="s">
        <v>70</v>
      </c>
      <c r="AQ83">
        <v>69</v>
      </c>
      <c r="AR83">
        <v>7</v>
      </c>
      <c r="AS83">
        <v>2850</v>
      </c>
      <c r="AT83">
        <v>2850</v>
      </c>
      <c r="BN83" s="33" t="s">
        <v>2125</v>
      </c>
      <c r="BO83">
        <v>2</v>
      </c>
      <c r="BP83">
        <v>2</v>
      </c>
      <c r="BQ83">
        <v>2</v>
      </c>
      <c r="BR83" t="s">
        <v>203</v>
      </c>
      <c r="BS83" t="s">
        <v>2123</v>
      </c>
      <c r="BT83" t="s">
        <v>73</v>
      </c>
      <c r="BU83" s="23">
        <v>43678</v>
      </c>
      <c r="BV83">
        <v>26161</v>
      </c>
      <c r="BX83" t="s">
        <v>63</v>
      </c>
      <c r="BY83" t="s">
        <v>64</v>
      </c>
      <c r="CB83" t="s">
        <v>64</v>
      </c>
      <c r="CC83" t="s">
        <v>64</v>
      </c>
      <c r="CD83" t="s">
        <v>1435</v>
      </c>
      <c r="CE83" t="s">
        <v>64</v>
      </c>
      <c r="CF83" t="s">
        <v>433</v>
      </c>
      <c r="CG83" t="s">
        <v>63</v>
      </c>
      <c r="CH83" t="s">
        <v>434</v>
      </c>
      <c r="CI83" t="s">
        <v>64</v>
      </c>
      <c r="CJ83" t="s">
        <v>433</v>
      </c>
      <c r="DJ83" t="s">
        <v>76</v>
      </c>
      <c r="DK83" t="s">
        <v>2124</v>
      </c>
      <c r="DL83" t="s">
        <v>64</v>
      </c>
      <c r="DN83" t="s">
        <v>64</v>
      </c>
      <c r="DO83" t="s">
        <v>435</v>
      </c>
      <c r="DP83" t="s">
        <v>63</v>
      </c>
      <c r="DQ83" t="s">
        <v>78</v>
      </c>
      <c r="DR83" t="s">
        <v>444</v>
      </c>
      <c r="DY83">
        <v>21.8</v>
      </c>
      <c r="EB83">
        <v>3</v>
      </c>
      <c r="EC83">
        <v>3</v>
      </c>
      <c r="EE83" t="s">
        <v>1434</v>
      </c>
      <c r="EF83">
        <v>3</v>
      </c>
      <c r="EH83" t="s">
        <v>80</v>
      </c>
      <c r="EL83" t="s">
        <v>80</v>
      </c>
      <c r="EP83" t="s">
        <v>80</v>
      </c>
      <c r="ET83" t="s">
        <v>80</v>
      </c>
      <c r="EV83">
        <v>6750</v>
      </c>
      <c r="EW83">
        <v>609</v>
      </c>
      <c r="EX83">
        <v>420</v>
      </c>
      <c r="EY83">
        <v>524</v>
      </c>
    </row>
    <row r="84" spans="1:155" x14ac:dyDescent="0.25">
      <c r="A84">
        <v>2020</v>
      </c>
      <c r="B84" t="s">
        <v>429</v>
      </c>
      <c r="C84" s="20" t="s">
        <v>430</v>
      </c>
      <c r="D84" t="s">
        <v>445</v>
      </c>
      <c r="E84" t="s">
        <v>432</v>
      </c>
      <c r="F84">
        <v>164</v>
      </c>
      <c r="G84" s="1">
        <v>3.9</v>
      </c>
      <c r="H84">
        <v>8</v>
      </c>
      <c r="I84" t="s">
        <v>385</v>
      </c>
      <c r="J84">
        <v>16</v>
      </c>
      <c r="K84">
        <v>22</v>
      </c>
      <c r="L84">
        <v>18</v>
      </c>
      <c r="M84">
        <v>19.490200000000002</v>
      </c>
      <c r="N84">
        <v>31.304600000000001</v>
      </c>
      <c r="O84">
        <v>23.477399999999999</v>
      </c>
      <c r="P84">
        <v>15.72</v>
      </c>
      <c r="Q84">
        <v>22.450299999999999</v>
      </c>
      <c r="R84">
        <v>18.171500000000002</v>
      </c>
      <c r="T84" t="s">
        <v>60</v>
      </c>
      <c r="U84" t="s">
        <v>71</v>
      </c>
      <c r="V84" t="s">
        <v>225</v>
      </c>
      <c r="W84" t="s">
        <v>226</v>
      </c>
      <c r="Y84">
        <v>7</v>
      </c>
      <c r="Z84" t="s">
        <v>64</v>
      </c>
      <c r="AA84" t="s">
        <v>64</v>
      </c>
      <c r="AB84" t="s">
        <v>65</v>
      </c>
      <c r="AC84" t="s">
        <v>66</v>
      </c>
      <c r="AD84">
        <v>10</v>
      </c>
      <c r="AG84" t="s">
        <v>155</v>
      </c>
      <c r="AH84" t="s">
        <v>156</v>
      </c>
      <c r="AI84" t="s">
        <v>68</v>
      </c>
      <c r="AJ84" t="s">
        <v>69</v>
      </c>
      <c r="AK84" t="s">
        <v>64</v>
      </c>
      <c r="AL84" t="s">
        <v>70</v>
      </c>
      <c r="AM84">
        <v>75</v>
      </c>
      <c r="AN84">
        <v>5</v>
      </c>
      <c r="AS84">
        <v>2700</v>
      </c>
      <c r="AT84">
        <v>2700</v>
      </c>
      <c r="BN84" s="33" t="s">
        <v>2125</v>
      </c>
      <c r="BO84">
        <v>2</v>
      </c>
      <c r="BP84">
        <v>2</v>
      </c>
      <c r="BQ84">
        <v>2</v>
      </c>
      <c r="BR84" t="s">
        <v>203</v>
      </c>
      <c r="BS84" t="s">
        <v>2123</v>
      </c>
      <c r="BT84" t="s">
        <v>73</v>
      </c>
      <c r="BU84" s="23">
        <v>43678</v>
      </c>
      <c r="BV84">
        <v>26163</v>
      </c>
      <c r="BX84" t="s">
        <v>63</v>
      </c>
      <c r="BY84" t="s">
        <v>64</v>
      </c>
      <c r="CB84" t="s">
        <v>64</v>
      </c>
      <c r="CC84" t="s">
        <v>64</v>
      </c>
      <c r="CD84" t="s">
        <v>1435</v>
      </c>
      <c r="CE84" t="s">
        <v>64</v>
      </c>
      <c r="CF84" t="s">
        <v>433</v>
      </c>
      <c r="CG84" t="s">
        <v>63</v>
      </c>
      <c r="CH84" t="s">
        <v>434</v>
      </c>
      <c r="CI84" t="s">
        <v>64</v>
      </c>
      <c r="CJ84" t="s">
        <v>433</v>
      </c>
      <c r="DJ84" t="s">
        <v>76</v>
      </c>
      <c r="DK84" t="s">
        <v>2124</v>
      </c>
      <c r="DL84" t="s">
        <v>64</v>
      </c>
      <c r="DN84" t="s">
        <v>64</v>
      </c>
      <c r="DO84" t="s">
        <v>435</v>
      </c>
      <c r="DP84" t="s">
        <v>63</v>
      </c>
      <c r="DQ84" t="s">
        <v>78</v>
      </c>
      <c r="DR84" t="s">
        <v>445</v>
      </c>
      <c r="DY84">
        <v>23.5</v>
      </c>
      <c r="EB84">
        <v>3</v>
      </c>
      <c r="EC84">
        <v>3</v>
      </c>
      <c r="EE84" t="s">
        <v>1434</v>
      </c>
      <c r="EF84">
        <v>3</v>
      </c>
      <c r="EH84" t="s">
        <v>80</v>
      </c>
      <c r="EL84" t="s">
        <v>80</v>
      </c>
      <c r="EP84" t="s">
        <v>80</v>
      </c>
      <c r="ET84" t="s">
        <v>80</v>
      </c>
      <c r="EV84">
        <v>6000</v>
      </c>
      <c r="EW84">
        <v>560</v>
      </c>
      <c r="EX84">
        <v>394</v>
      </c>
      <c r="EY84">
        <v>485</v>
      </c>
    </row>
    <row r="85" spans="1:155" x14ac:dyDescent="0.25">
      <c r="A85">
        <v>2020</v>
      </c>
      <c r="B85" t="s">
        <v>1651</v>
      </c>
      <c r="C85" s="20" t="s">
        <v>1652</v>
      </c>
      <c r="D85" t="s">
        <v>1653</v>
      </c>
      <c r="E85" t="s">
        <v>1654</v>
      </c>
      <c r="F85">
        <v>8</v>
      </c>
      <c r="G85" s="1">
        <v>3.5</v>
      </c>
      <c r="H85">
        <v>6</v>
      </c>
      <c r="I85" t="s">
        <v>201</v>
      </c>
      <c r="J85">
        <v>17</v>
      </c>
      <c r="K85">
        <v>24</v>
      </c>
      <c r="L85">
        <v>20</v>
      </c>
      <c r="M85">
        <v>20.558399999999999</v>
      </c>
      <c r="N85">
        <v>34.237200000000001</v>
      </c>
      <c r="O85">
        <v>25.064800000000002</v>
      </c>
      <c r="P85">
        <v>16.8596</v>
      </c>
      <c r="Q85">
        <v>24.442799999999998</v>
      </c>
      <c r="R85">
        <v>19.595300000000002</v>
      </c>
      <c r="T85" t="s">
        <v>266</v>
      </c>
      <c r="U85" t="s">
        <v>267</v>
      </c>
      <c r="V85" t="s">
        <v>61</v>
      </c>
      <c r="W85" t="s">
        <v>62</v>
      </c>
      <c r="Y85">
        <v>6</v>
      </c>
      <c r="Z85" t="s">
        <v>63</v>
      </c>
      <c r="AA85" t="s">
        <v>64</v>
      </c>
      <c r="AB85" t="s">
        <v>65</v>
      </c>
      <c r="AC85" t="s">
        <v>66</v>
      </c>
      <c r="AD85">
        <v>10</v>
      </c>
      <c r="AG85" t="s">
        <v>59</v>
      </c>
      <c r="AH85" t="s">
        <v>67</v>
      </c>
      <c r="AI85" t="s">
        <v>68</v>
      </c>
      <c r="AJ85" t="s">
        <v>69</v>
      </c>
      <c r="AK85" t="s">
        <v>64</v>
      </c>
      <c r="AL85" t="s">
        <v>70</v>
      </c>
      <c r="AM85">
        <v>48</v>
      </c>
      <c r="AN85">
        <v>6</v>
      </c>
      <c r="AO85">
        <v>48</v>
      </c>
      <c r="AP85">
        <v>6</v>
      </c>
      <c r="AS85">
        <v>2450</v>
      </c>
      <c r="AT85">
        <v>2450</v>
      </c>
      <c r="BO85">
        <v>2</v>
      </c>
      <c r="BP85">
        <v>2</v>
      </c>
      <c r="BQ85">
        <v>2</v>
      </c>
      <c r="BR85" t="s">
        <v>203</v>
      </c>
      <c r="BS85" t="s">
        <v>2123</v>
      </c>
      <c r="BT85" t="s">
        <v>227</v>
      </c>
      <c r="BU85" s="23">
        <v>43655</v>
      </c>
      <c r="BV85">
        <v>26425</v>
      </c>
      <c r="BY85" t="s">
        <v>64</v>
      </c>
      <c r="CB85" t="s">
        <v>64</v>
      </c>
      <c r="CC85" t="s">
        <v>64</v>
      </c>
      <c r="CD85" t="s">
        <v>1656</v>
      </c>
      <c r="CE85" t="s">
        <v>64</v>
      </c>
      <c r="CG85" t="s">
        <v>63</v>
      </c>
      <c r="CH85" t="s">
        <v>1657</v>
      </c>
      <c r="CI85" t="s">
        <v>64</v>
      </c>
      <c r="DJ85" t="s">
        <v>146</v>
      </c>
      <c r="DK85" t="s">
        <v>147</v>
      </c>
      <c r="DN85" t="s">
        <v>64</v>
      </c>
      <c r="DO85" t="s">
        <v>238</v>
      </c>
      <c r="DP85" t="s">
        <v>64</v>
      </c>
      <c r="DQ85" t="s">
        <v>139</v>
      </c>
      <c r="DR85" t="s">
        <v>1658</v>
      </c>
      <c r="DY85">
        <v>25.4</v>
      </c>
      <c r="EB85">
        <v>4</v>
      </c>
      <c r="EC85">
        <v>4</v>
      </c>
      <c r="EE85" t="s">
        <v>1655</v>
      </c>
      <c r="EF85">
        <v>1</v>
      </c>
      <c r="EH85" t="s">
        <v>80</v>
      </c>
      <c r="EL85" t="s">
        <v>80</v>
      </c>
      <c r="EP85" t="s">
        <v>80</v>
      </c>
      <c r="ET85" t="s">
        <v>80</v>
      </c>
      <c r="EV85">
        <v>4750</v>
      </c>
      <c r="EW85">
        <v>525</v>
      </c>
      <c r="EX85">
        <v>362</v>
      </c>
      <c r="EY85">
        <v>451</v>
      </c>
    </row>
    <row r="86" spans="1:155" x14ac:dyDescent="0.25">
      <c r="A86">
        <v>2020</v>
      </c>
      <c r="B86" t="s">
        <v>1651</v>
      </c>
      <c r="C86" s="20" t="s">
        <v>1652</v>
      </c>
      <c r="D86" t="s">
        <v>1653</v>
      </c>
      <c r="E86" t="s">
        <v>1654</v>
      </c>
      <c r="F86">
        <v>7</v>
      </c>
      <c r="G86" s="1">
        <v>3.5</v>
      </c>
      <c r="H86">
        <v>6</v>
      </c>
      <c r="I86" t="s">
        <v>84</v>
      </c>
      <c r="J86">
        <v>16</v>
      </c>
      <c r="K86">
        <v>24</v>
      </c>
      <c r="L86">
        <v>19</v>
      </c>
      <c r="M86">
        <v>19.564900000000002</v>
      </c>
      <c r="N86">
        <v>32.994</v>
      </c>
      <c r="O86">
        <v>23.951899999999998</v>
      </c>
      <c r="P86">
        <v>16.2346</v>
      </c>
      <c r="Q86">
        <v>23.706499999999998</v>
      </c>
      <c r="R86">
        <v>18.9178</v>
      </c>
      <c r="T86" t="s">
        <v>266</v>
      </c>
      <c r="U86" t="s">
        <v>267</v>
      </c>
      <c r="V86" t="s">
        <v>82</v>
      </c>
      <c r="W86" t="s">
        <v>83</v>
      </c>
      <c r="Y86">
        <v>6</v>
      </c>
      <c r="Z86" t="s">
        <v>64</v>
      </c>
      <c r="AA86" t="s">
        <v>64</v>
      </c>
      <c r="AB86" t="s">
        <v>65</v>
      </c>
      <c r="AC86" t="s">
        <v>66</v>
      </c>
      <c r="AD86">
        <v>10</v>
      </c>
      <c r="AG86" t="s">
        <v>59</v>
      </c>
      <c r="AH86" t="s">
        <v>67</v>
      </c>
      <c r="AI86" t="s">
        <v>68</v>
      </c>
      <c r="AJ86" t="s">
        <v>69</v>
      </c>
      <c r="AK86" t="s">
        <v>64</v>
      </c>
      <c r="AL86" t="s">
        <v>70</v>
      </c>
      <c r="AM86">
        <v>48</v>
      </c>
      <c r="AN86">
        <v>6</v>
      </c>
      <c r="AO86">
        <v>48</v>
      </c>
      <c r="AP86">
        <v>6</v>
      </c>
      <c r="AS86">
        <v>2550</v>
      </c>
      <c r="AT86">
        <v>2550</v>
      </c>
      <c r="BO86">
        <v>2</v>
      </c>
      <c r="BP86">
        <v>2</v>
      </c>
      <c r="BQ86">
        <v>2</v>
      </c>
      <c r="BR86" t="s">
        <v>203</v>
      </c>
      <c r="BS86" t="s">
        <v>2123</v>
      </c>
      <c r="BT86" t="s">
        <v>227</v>
      </c>
      <c r="BU86" s="23">
        <v>43655</v>
      </c>
      <c r="BV86">
        <v>26426</v>
      </c>
      <c r="BY86" t="s">
        <v>64</v>
      </c>
      <c r="CB86" t="s">
        <v>64</v>
      </c>
      <c r="CC86" t="s">
        <v>64</v>
      </c>
      <c r="CD86" t="s">
        <v>1656</v>
      </c>
      <c r="CE86" t="s">
        <v>64</v>
      </c>
      <c r="CG86" t="s">
        <v>63</v>
      </c>
      <c r="CH86" t="s">
        <v>1657</v>
      </c>
      <c r="CI86" t="s">
        <v>64</v>
      </c>
      <c r="DJ86" t="s">
        <v>146</v>
      </c>
      <c r="DK86" t="s">
        <v>147</v>
      </c>
      <c r="DN86" t="s">
        <v>64</v>
      </c>
      <c r="DO86" t="s">
        <v>238</v>
      </c>
      <c r="DP86" t="s">
        <v>64</v>
      </c>
      <c r="DQ86" t="s">
        <v>139</v>
      </c>
      <c r="DR86" t="s">
        <v>1658</v>
      </c>
      <c r="DY86">
        <v>24.2</v>
      </c>
      <c r="EB86">
        <v>3</v>
      </c>
      <c r="EC86">
        <v>3</v>
      </c>
      <c r="EE86" t="s">
        <v>1655</v>
      </c>
      <c r="EF86">
        <v>1</v>
      </c>
      <c r="EH86" t="s">
        <v>80</v>
      </c>
      <c r="EL86" t="s">
        <v>80</v>
      </c>
      <c r="EP86" t="s">
        <v>80</v>
      </c>
      <c r="ET86" t="s">
        <v>80</v>
      </c>
      <c r="EV86">
        <v>5250</v>
      </c>
      <c r="EW86">
        <v>545</v>
      </c>
      <c r="EX86">
        <v>373</v>
      </c>
      <c r="EY86">
        <v>468</v>
      </c>
    </row>
    <row r="87" spans="1:155" x14ac:dyDescent="0.25">
      <c r="A87">
        <v>2020</v>
      </c>
      <c r="B87" t="s">
        <v>1651</v>
      </c>
      <c r="C87" s="20" t="s">
        <v>1652</v>
      </c>
      <c r="D87" t="s">
        <v>1659</v>
      </c>
      <c r="E87" t="s">
        <v>1654</v>
      </c>
      <c r="F87">
        <v>10</v>
      </c>
      <c r="G87" s="1">
        <v>3.5</v>
      </c>
      <c r="H87">
        <v>6</v>
      </c>
      <c r="I87" t="s">
        <v>201</v>
      </c>
      <c r="J87">
        <v>17</v>
      </c>
      <c r="K87">
        <v>24</v>
      </c>
      <c r="L87">
        <v>20</v>
      </c>
      <c r="M87">
        <v>21.710699999999999</v>
      </c>
      <c r="N87">
        <v>34.658499999999997</v>
      </c>
      <c r="O87">
        <v>26.098099999999999</v>
      </c>
      <c r="P87">
        <v>17.429500000000001</v>
      </c>
      <c r="Q87">
        <v>23.8782</v>
      </c>
      <c r="R87">
        <v>19.840699999999998</v>
      </c>
      <c r="T87" t="s">
        <v>266</v>
      </c>
      <c r="U87" t="s">
        <v>267</v>
      </c>
      <c r="V87" t="s">
        <v>61</v>
      </c>
      <c r="W87" t="s">
        <v>62</v>
      </c>
      <c r="Y87">
        <v>6</v>
      </c>
      <c r="Z87" t="s">
        <v>63</v>
      </c>
      <c r="AA87" t="s">
        <v>64</v>
      </c>
      <c r="AB87" t="s">
        <v>65</v>
      </c>
      <c r="AC87" t="s">
        <v>66</v>
      </c>
      <c r="AD87">
        <v>10</v>
      </c>
      <c r="AG87" t="s">
        <v>59</v>
      </c>
      <c r="AH87" t="s">
        <v>67</v>
      </c>
      <c r="AI87" t="s">
        <v>68</v>
      </c>
      <c r="AJ87" t="s">
        <v>69</v>
      </c>
      <c r="AK87" t="s">
        <v>64</v>
      </c>
      <c r="AL87" t="s">
        <v>70</v>
      </c>
      <c r="AM87">
        <v>48</v>
      </c>
      <c r="AN87">
        <v>6</v>
      </c>
      <c r="AO87">
        <v>48</v>
      </c>
      <c r="AP87">
        <v>6</v>
      </c>
      <c r="AS87">
        <v>2450</v>
      </c>
      <c r="AT87">
        <v>2450</v>
      </c>
      <c r="BO87">
        <v>2</v>
      </c>
      <c r="BP87">
        <v>2</v>
      </c>
      <c r="BQ87">
        <v>2</v>
      </c>
      <c r="BR87" t="s">
        <v>203</v>
      </c>
      <c r="BS87" t="s">
        <v>2123</v>
      </c>
      <c r="BT87" t="s">
        <v>227</v>
      </c>
      <c r="BU87" s="23">
        <v>43655</v>
      </c>
      <c r="BV87">
        <v>26424</v>
      </c>
      <c r="BY87" t="s">
        <v>64</v>
      </c>
      <c r="CB87" t="s">
        <v>64</v>
      </c>
      <c r="CC87" t="s">
        <v>64</v>
      </c>
      <c r="CD87" t="s">
        <v>1656</v>
      </c>
      <c r="CE87" t="s">
        <v>64</v>
      </c>
      <c r="CG87" t="s">
        <v>63</v>
      </c>
      <c r="CH87" t="s">
        <v>1657</v>
      </c>
      <c r="CI87" t="s">
        <v>64</v>
      </c>
      <c r="DJ87" t="s">
        <v>146</v>
      </c>
      <c r="DK87" t="s">
        <v>147</v>
      </c>
      <c r="DN87" t="s">
        <v>64</v>
      </c>
      <c r="DO87" t="s">
        <v>238</v>
      </c>
      <c r="DP87" t="s">
        <v>64</v>
      </c>
      <c r="DQ87" t="s">
        <v>139</v>
      </c>
      <c r="DR87" t="s">
        <v>1659</v>
      </c>
      <c r="DY87">
        <v>26.4</v>
      </c>
      <c r="EB87">
        <v>4</v>
      </c>
      <c r="EC87">
        <v>4</v>
      </c>
      <c r="EE87" t="s">
        <v>1655</v>
      </c>
      <c r="EF87">
        <v>1</v>
      </c>
      <c r="EH87" t="s">
        <v>80</v>
      </c>
      <c r="EL87" t="s">
        <v>80</v>
      </c>
      <c r="EP87" t="s">
        <v>80</v>
      </c>
      <c r="ET87" t="s">
        <v>80</v>
      </c>
      <c r="EV87">
        <v>4750</v>
      </c>
      <c r="EW87">
        <v>501</v>
      </c>
      <c r="EX87">
        <v>361</v>
      </c>
      <c r="EY87">
        <v>438</v>
      </c>
    </row>
    <row r="88" spans="1:155" x14ac:dyDescent="0.25">
      <c r="A88">
        <v>2020</v>
      </c>
      <c r="B88" t="s">
        <v>1651</v>
      </c>
      <c r="C88" s="20" t="s">
        <v>1652</v>
      </c>
      <c r="D88" t="s">
        <v>1659</v>
      </c>
      <c r="E88" t="s">
        <v>1654</v>
      </c>
      <c r="F88">
        <v>9</v>
      </c>
      <c r="G88" s="1">
        <v>3.5</v>
      </c>
      <c r="H88">
        <v>6</v>
      </c>
      <c r="I88" t="s">
        <v>84</v>
      </c>
      <c r="J88">
        <v>17</v>
      </c>
      <c r="K88">
        <v>26</v>
      </c>
      <c r="L88">
        <v>20</v>
      </c>
      <c r="M88">
        <v>19.966799999999999</v>
      </c>
      <c r="N88">
        <v>32.523299999999999</v>
      </c>
      <c r="O88">
        <v>24.165099999999999</v>
      </c>
      <c r="P88">
        <v>16.8703</v>
      </c>
      <c r="Q88">
        <v>25.942499999999999</v>
      </c>
      <c r="R88">
        <v>20.021000000000001</v>
      </c>
      <c r="T88" t="s">
        <v>266</v>
      </c>
      <c r="U88" t="s">
        <v>267</v>
      </c>
      <c r="V88" t="s">
        <v>82</v>
      </c>
      <c r="W88" t="s">
        <v>83</v>
      </c>
      <c r="Y88">
        <v>6</v>
      </c>
      <c r="Z88" t="s">
        <v>64</v>
      </c>
      <c r="AA88" t="s">
        <v>64</v>
      </c>
      <c r="AB88" t="s">
        <v>65</v>
      </c>
      <c r="AC88" t="s">
        <v>66</v>
      </c>
      <c r="AD88">
        <v>10</v>
      </c>
      <c r="AG88" t="s">
        <v>59</v>
      </c>
      <c r="AH88" t="s">
        <v>67</v>
      </c>
      <c r="AI88" t="s">
        <v>68</v>
      </c>
      <c r="AJ88" t="s">
        <v>69</v>
      </c>
      <c r="AK88" t="s">
        <v>64</v>
      </c>
      <c r="AL88" t="s">
        <v>70</v>
      </c>
      <c r="AM88">
        <v>48</v>
      </c>
      <c r="AN88">
        <v>6</v>
      </c>
      <c r="AO88">
        <v>48</v>
      </c>
      <c r="AP88">
        <v>6</v>
      </c>
      <c r="AS88">
        <v>2450</v>
      </c>
      <c r="AT88">
        <v>2450</v>
      </c>
      <c r="BO88">
        <v>2</v>
      </c>
      <c r="BP88">
        <v>2</v>
      </c>
      <c r="BQ88">
        <v>2</v>
      </c>
      <c r="BR88" t="s">
        <v>203</v>
      </c>
      <c r="BS88" t="s">
        <v>2123</v>
      </c>
      <c r="BT88" t="s">
        <v>227</v>
      </c>
      <c r="BU88" s="23">
        <v>43655</v>
      </c>
      <c r="BV88">
        <v>26427</v>
      </c>
      <c r="BY88" t="s">
        <v>64</v>
      </c>
      <c r="CB88" t="s">
        <v>64</v>
      </c>
      <c r="CC88" t="s">
        <v>64</v>
      </c>
      <c r="CD88" t="s">
        <v>1656</v>
      </c>
      <c r="CE88" t="s">
        <v>64</v>
      </c>
      <c r="CG88" t="s">
        <v>63</v>
      </c>
      <c r="CH88" t="s">
        <v>1657</v>
      </c>
      <c r="CI88" t="s">
        <v>64</v>
      </c>
      <c r="DJ88" t="s">
        <v>146</v>
      </c>
      <c r="DK88" t="s">
        <v>147</v>
      </c>
      <c r="DN88" t="s">
        <v>64</v>
      </c>
      <c r="DO88" t="s">
        <v>238</v>
      </c>
      <c r="DP88" t="s">
        <v>64</v>
      </c>
      <c r="DQ88" t="s">
        <v>139</v>
      </c>
      <c r="DR88" t="s">
        <v>1659</v>
      </c>
      <c r="DY88">
        <v>24.4</v>
      </c>
      <c r="EB88">
        <v>4</v>
      </c>
      <c r="EC88">
        <v>4</v>
      </c>
      <c r="EE88" t="s">
        <v>1655</v>
      </c>
      <c r="EF88">
        <v>1</v>
      </c>
      <c r="EH88" t="s">
        <v>80</v>
      </c>
      <c r="EL88" t="s">
        <v>80</v>
      </c>
      <c r="EP88" t="s">
        <v>80</v>
      </c>
      <c r="ET88" t="s">
        <v>80</v>
      </c>
      <c r="EV88">
        <v>4750</v>
      </c>
      <c r="EW88">
        <v>525</v>
      </c>
      <c r="EX88">
        <v>338</v>
      </c>
      <c r="EY88">
        <v>441</v>
      </c>
    </row>
    <row r="89" spans="1:155" x14ac:dyDescent="0.25">
      <c r="A89">
        <v>2020</v>
      </c>
      <c r="B89" t="s">
        <v>56</v>
      </c>
      <c r="C89" s="20" t="s">
        <v>200</v>
      </c>
      <c r="D89" t="s">
        <v>202</v>
      </c>
      <c r="E89" t="s">
        <v>58</v>
      </c>
      <c r="F89">
        <v>36</v>
      </c>
      <c r="G89" s="1">
        <v>1.5</v>
      </c>
      <c r="H89">
        <v>3</v>
      </c>
      <c r="I89" t="s">
        <v>159</v>
      </c>
      <c r="J89">
        <v>28</v>
      </c>
      <c r="K89">
        <v>36</v>
      </c>
      <c r="L89">
        <v>31</v>
      </c>
      <c r="M89">
        <v>36.847200000000001</v>
      </c>
      <c r="N89">
        <v>53.613199999999999</v>
      </c>
      <c r="O89">
        <v>42.881700000000002</v>
      </c>
      <c r="P89">
        <v>28.1096</v>
      </c>
      <c r="Q89">
        <v>36</v>
      </c>
      <c r="R89">
        <v>31.379899999999999</v>
      </c>
      <c r="T89" t="s">
        <v>60</v>
      </c>
      <c r="U89" t="s">
        <v>71</v>
      </c>
      <c r="V89" t="s">
        <v>157</v>
      </c>
      <c r="W89" t="s">
        <v>158</v>
      </c>
      <c r="Y89">
        <v>7</v>
      </c>
      <c r="Z89" t="s">
        <v>64</v>
      </c>
      <c r="AA89" t="s">
        <v>64</v>
      </c>
      <c r="AB89" t="s">
        <v>150</v>
      </c>
      <c r="AC89" t="s">
        <v>178</v>
      </c>
      <c r="AD89">
        <v>10</v>
      </c>
      <c r="AG89" t="s">
        <v>59</v>
      </c>
      <c r="AH89" t="s">
        <v>67</v>
      </c>
      <c r="AI89" t="s">
        <v>68</v>
      </c>
      <c r="AJ89" t="s">
        <v>69</v>
      </c>
      <c r="AK89" t="s">
        <v>64</v>
      </c>
      <c r="AL89" t="s">
        <v>70</v>
      </c>
      <c r="AM89">
        <v>76</v>
      </c>
      <c r="AN89">
        <v>5</v>
      </c>
      <c r="AS89">
        <v>1550</v>
      </c>
      <c r="AT89">
        <v>1550</v>
      </c>
      <c r="BN89" s="33" t="s">
        <v>2125</v>
      </c>
      <c r="BO89">
        <v>2</v>
      </c>
      <c r="BP89">
        <v>2</v>
      </c>
      <c r="BQ89">
        <v>2</v>
      </c>
      <c r="BR89" t="s">
        <v>203</v>
      </c>
      <c r="BS89" t="s">
        <v>2123</v>
      </c>
      <c r="BT89" t="s">
        <v>73</v>
      </c>
      <c r="BU89" s="23">
        <v>43677</v>
      </c>
      <c r="BV89">
        <v>25964</v>
      </c>
      <c r="BX89" t="s">
        <v>64</v>
      </c>
      <c r="BY89" t="s">
        <v>64</v>
      </c>
      <c r="CB89" t="s">
        <v>64</v>
      </c>
      <c r="CC89" t="s">
        <v>64</v>
      </c>
      <c r="CE89" t="s">
        <v>64</v>
      </c>
      <c r="CG89" t="s">
        <v>63</v>
      </c>
      <c r="CH89" t="s">
        <v>74</v>
      </c>
      <c r="CI89" t="s">
        <v>63</v>
      </c>
      <c r="CJ89" t="s">
        <v>75</v>
      </c>
      <c r="DJ89" t="s">
        <v>76</v>
      </c>
      <c r="DK89" t="s">
        <v>2124</v>
      </c>
      <c r="DN89" t="s">
        <v>64</v>
      </c>
      <c r="DO89" t="s">
        <v>77</v>
      </c>
      <c r="DP89" t="s">
        <v>63</v>
      </c>
      <c r="DQ89" t="s">
        <v>78</v>
      </c>
      <c r="DY89">
        <v>43.2</v>
      </c>
      <c r="EB89">
        <v>7</v>
      </c>
      <c r="EC89">
        <v>7</v>
      </c>
      <c r="EE89" t="s">
        <v>1302</v>
      </c>
      <c r="EF89">
        <v>7</v>
      </c>
      <c r="EH89" t="s">
        <v>80</v>
      </c>
      <c r="EL89" t="s">
        <v>80</v>
      </c>
      <c r="EP89" t="s">
        <v>80</v>
      </c>
      <c r="ET89" t="s">
        <v>80</v>
      </c>
      <c r="EV89">
        <v>250</v>
      </c>
      <c r="EW89">
        <v>314</v>
      </c>
      <c r="EX89">
        <v>245</v>
      </c>
      <c r="EY89">
        <v>281</v>
      </c>
    </row>
    <row r="90" spans="1:155" x14ac:dyDescent="0.25">
      <c r="A90">
        <v>2020</v>
      </c>
      <c r="B90" t="s">
        <v>56</v>
      </c>
      <c r="C90" s="20" t="s">
        <v>200</v>
      </c>
      <c r="D90" t="s">
        <v>210</v>
      </c>
      <c r="E90" t="s">
        <v>58</v>
      </c>
      <c r="F90">
        <v>58</v>
      </c>
      <c r="G90" s="1">
        <v>2</v>
      </c>
      <c r="H90">
        <v>4</v>
      </c>
      <c r="I90" t="s">
        <v>159</v>
      </c>
      <c r="J90">
        <v>26</v>
      </c>
      <c r="K90">
        <v>34</v>
      </c>
      <c r="L90">
        <v>29</v>
      </c>
      <c r="M90">
        <v>33.557600000000001</v>
      </c>
      <c r="N90">
        <v>49.594200000000001</v>
      </c>
      <c r="O90">
        <v>39.272100000000002</v>
      </c>
      <c r="P90">
        <v>25.865600000000001</v>
      </c>
      <c r="Q90">
        <v>34.137999999999998</v>
      </c>
      <c r="R90">
        <v>29.031300000000002</v>
      </c>
      <c r="T90" t="s">
        <v>60</v>
      </c>
      <c r="U90" t="s">
        <v>71</v>
      </c>
      <c r="V90" t="s">
        <v>157</v>
      </c>
      <c r="W90" t="s">
        <v>158</v>
      </c>
      <c r="Y90">
        <v>7</v>
      </c>
      <c r="Z90" t="s">
        <v>64</v>
      </c>
      <c r="AA90" t="s">
        <v>64</v>
      </c>
      <c r="AB90" t="s">
        <v>150</v>
      </c>
      <c r="AC90" t="s">
        <v>178</v>
      </c>
      <c r="AD90">
        <v>10</v>
      </c>
      <c r="AG90" t="s">
        <v>59</v>
      </c>
      <c r="AH90" t="s">
        <v>67</v>
      </c>
      <c r="AI90" t="s">
        <v>68</v>
      </c>
      <c r="AJ90" t="s">
        <v>69</v>
      </c>
      <c r="AK90" t="s">
        <v>64</v>
      </c>
      <c r="AL90" t="s">
        <v>70</v>
      </c>
      <c r="AM90">
        <v>76</v>
      </c>
      <c r="AN90">
        <v>5</v>
      </c>
      <c r="AS90">
        <v>1700</v>
      </c>
      <c r="AT90">
        <v>1700</v>
      </c>
      <c r="BN90" s="33" t="s">
        <v>2125</v>
      </c>
      <c r="BO90">
        <v>2</v>
      </c>
      <c r="BP90">
        <v>2</v>
      </c>
      <c r="BQ90">
        <v>2</v>
      </c>
      <c r="BR90" t="s">
        <v>203</v>
      </c>
      <c r="BS90" t="s">
        <v>2123</v>
      </c>
      <c r="BT90" t="s">
        <v>73</v>
      </c>
      <c r="BU90" s="23">
        <v>43677</v>
      </c>
      <c r="BV90">
        <v>25972</v>
      </c>
      <c r="BX90" t="s">
        <v>64</v>
      </c>
      <c r="BY90" t="s">
        <v>64</v>
      </c>
      <c r="CB90" t="s">
        <v>64</v>
      </c>
      <c r="CC90" t="s">
        <v>64</v>
      </c>
      <c r="CE90" t="s">
        <v>64</v>
      </c>
      <c r="CG90" t="s">
        <v>63</v>
      </c>
      <c r="CH90" t="s">
        <v>74</v>
      </c>
      <c r="CI90" t="s">
        <v>63</v>
      </c>
      <c r="CJ90" t="s">
        <v>75</v>
      </c>
      <c r="DJ90" t="s">
        <v>76</v>
      </c>
      <c r="DK90" t="s">
        <v>2124</v>
      </c>
      <c r="DN90" t="s">
        <v>64</v>
      </c>
      <c r="DO90" t="s">
        <v>77</v>
      </c>
      <c r="DP90" t="s">
        <v>64</v>
      </c>
      <c r="DQ90" t="s">
        <v>139</v>
      </c>
      <c r="DY90">
        <v>39.5</v>
      </c>
      <c r="EB90">
        <v>6</v>
      </c>
      <c r="EC90">
        <v>6</v>
      </c>
      <c r="EE90" t="s">
        <v>1303</v>
      </c>
      <c r="EF90">
        <v>7</v>
      </c>
      <c r="EH90" t="s">
        <v>80</v>
      </c>
      <c r="EL90" t="s">
        <v>80</v>
      </c>
      <c r="EP90" t="s">
        <v>80</v>
      </c>
      <c r="ET90" t="s">
        <v>80</v>
      </c>
      <c r="EV90">
        <v>1000</v>
      </c>
      <c r="EW90">
        <v>342</v>
      </c>
      <c r="EX90">
        <v>259</v>
      </c>
      <c r="EY90">
        <v>304</v>
      </c>
    </row>
    <row r="91" spans="1:155" x14ac:dyDescent="0.25">
      <c r="A91">
        <v>2020</v>
      </c>
      <c r="B91" t="s">
        <v>56</v>
      </c>
      <c r="C91" s="20" t="s">
        <v>200</v>
      </c>
      <c r="D91" t="s">
        <v>217</v>
      </c>
      <c r="E91" t="s">
        <v>58</v>
      </c>
      <c r="F91">
        <v>82</v>
      </c>
      <c r="G91" s="1">
        <v>2</v>
      </c>
      <c r="H91">
        <v>4</v>
      </c>
      <c r="I91" t="s">
        <v>79</v>
      </c>
      <c r="J91">
        <v>25</v>
      </c>
      <c r="K91">
        <v>33</v>
      </c>
      <c r="L91">
        <v>28</v>
      </c>
      <c r="M91">
        <v>32.5</v>
      </c>
      <c r="N91">
        <v>48</v>
      </c>
      <c r="O91">
        <v>38.025599999999997</v>
      </c>
      <c r="P91">
        <v>25.1342</v>
      </c>
      <c r="Q91">
        <v>33.156799999999997</v>
      </c>
      <c r="R91">
        <v>28.205200000000001</v>
      </c>
      <c r="T91" t="s">
        <v>60</v>
      </c>
      <c r="U91" t="s">
        <v>71</v>
      </c>
      <c r="V91" t="s">
        <v>61</v>
      </c>
      <c r="W91" t="s">
        <v>62</v>
      </c>
      <c r="Y91">
        <v>8</v>
      </c>
      <c r="Z91" t="s">
        <v>63</v>
      </c>
      <c r="AA91" t="s">
        <v>64</v>
      </c>
      <c r="AB91" t="s">
        <v>150</v>
      </c>
      <c r="AC91" t="s">
        <v>178</v>
      </c>
      <c r="AD91">
        <v>10</v>
      </c>
      <c r="AG91" t="s">
        <v>59</v>
      </c>
      <c r="AH91" t="s">
        <v>67</v>
      </c>
      <c r="AI91" t="s">
        <v>68</v>
      </c>
      <c r="AJ91" t="s">
        <v>69</v>
      </c>
      <c r="AK91" t="s">
        <v>64</v>
      </c>
      <c r="AL91" t="s">
        <v>70</v>
      </c>
      <c r="AM91">
        <v>76</v>
      </c>
      <c r="AN91">
        <v>5</v>
      </c>
      <c r="AS91">
        <v>1750</v>
      </c>
      <c r="AT91">
        <v>1750</v>
      </c>
      <c r="BN91" s="33" t="s">
        <v>2125</v>
      </c>
      <c r="BO91">
        <v>2</v>
      </c>
      <c r="BP91">
        <v>2</v>
      </c>
      <c r="BQ91">
        <v>2</v>
      </c>
      <c r="BR91" t="s">
        <v>203</v>
      </c>
      <c r="BS91" t="s">
        <v>2123</v>
      </c>
      <c r="BT91" t="s">
        <v>73</v>
      </c>
      <c r="BU91" s="23">
        <v>43677</v>
      </c>
      <c r="BV91">
        <v>26118</v>
      </c>
      <c r="BX91" t="s">
        <v>64</v>
      </c>
      <c r="BY91" t="s">
        <v>64</v>
      </c>
      <c r="CB91" t="s">
        <v>64</v>
      </c>
      <c r="CC91" t="s">
        <v>64</v>
      </c>
      <c r="CE91" t="s">
        <v>64</v>
      </c>
      <c r="CG91" t="s">
        <v>63</v>
      </c>
      <c r="CH91" t="s">
        <v>74</v>
      </c>
      <c r="CI91" t="s">
        <v>63</v>
      </c>
      <c r="CJ91" t="s">
        <v>75</v>
      </c>
      <c r="DJ91" t="s">
        <v>76</v>
      </c>
      <c r="DK91" t="s">
        <v>2124</v>
      </c>
      <c r="DN91" t="s">
        <v>64</v>
      </c>
      <c r="DO91" t="s">
        <v>77</v>
      </c>
      <c r="DP91" t="s">
        <v>63</v>
      </c>
      <c r="DQ91" t="s">
        <v>78</v>
      </c>
      <c r="DY91">
        <v>38.299999999999997</v>
      </c>
      <c r="EB91">
        <v>6</v>
      </c>
      <c r="EC91">
        <v>6</v>
      </c>
      <c r="EE91" t="s">
        <v>1303</v>
      </c>
      <c r="EF91">
        <v>7</v>
      </c>
      <c r="EH91" t="s">
        <v>80</v>
      </c>
      <c r="EL91" t="s">
        <v>80</v>
      </c>
      <c r="EP91" t="s">
        <v>80</v>
      </c>
      <c r="ET91" t="s">
        <v>80</v>
      </c>
      <c r="EV91">
        <v>1250</v>
      </c>
      <c r="EW91">
        <v>351</v>
      </c>
      <c r="EX91">
        <v>267</v>
      </c>
      <c r="EY91">
        <v>313</v>
      </c>
    </row>
    <row r="92" spans="1:155" x14ac:dyDescent="0.25">
      <c r="A92">
        <v>2020</v>
      </c>
      <c r="B92" t="s">
        <v>940</v>
      </c>
      <c r="C92" s="20" t="s">
        <v>940</v>
      </c>
      <c r="D92" t="s">
        <v>941</v>
      </c>
      <c r="E92" t="s">
        <v>942</v>
      </c>
      <c r="F92">
        <v>102</v>
      </c>
      <c r="G92" s="1">
        <v>3</v>
      </c>
      <c r="H92">
        <v>6</v>
      </c>
      <c r="I92" t="s">
        <v>526</v>
      </c>
      <c r="J92">
        <v>18</v>
      </c>
      <c r="K92">
        <v>24</v>
      </c>
      <c r="L92">
        <v>20</v>
      </c>
      <c r="M92">
        <v>23.7</v>
      </c>
      <c r="N92">
        <v>35</v>
      </c>
      <c r="O92">
        <v>27.7286</v>
      </c>
      <c r="P92">
        <v>18</v>
      </c>
      <c r="Q92">
        <v>24</v>
      </c>
      <c r="R92">
        <v>20</v>
      </c>
      <c r="T92" t="s">
        <v>60</v>
      </c>
      <c r="U92" t="s">
        <v>71</v>
      </c>
      <c r="V92" t="s">
        <v>157</v>
      </c>
      <c r="W92" t="s">
        <v>158</v>
      </c>
      <c r="Y92">
        <v>8</v>
      </c>
      <c r="Z92" t="s">
        <v>64</v>
      </c>
      <c r="AA92" t="s">
        <v>64</v>
      </c>
      <c r="AB92" t="s">
        <v>65</v>
      </c>
      <c r="AC92" t="s">
        <v>66</v>
      </c>
      <c r="AD92">
        <v>10</v>
      </c>
      <c r="AG92" t="s">
        <v>155</v>
      </c>
      <c r="AH92" t="s">
        <v>156</v>
      </c>
      <c r="AI92" t="s">
        <v>68</v>
      </c>
      <c r="AJ92" t="s">
        <v>69</v>
      </c>
      <c r="AK92" t="s">
        <v>64</v>
      </c>
      <c r="AL92" t="s">
        <v>70</v>
      </c>
      <c r="AM92">
        <v>70</v>
      </c>
      <c r="AN92">
        <v>5</v>
      </c>
      <c r="AS92">
        <v>2450</v>
      </c>
      <c r="AT92">
        <v>2450</v>
      </c>
      <c r="BN92" s="33" t="s">
        <v>2125</v>
      </c>
      <c r="BO92">
        <v>2</v>
      </c>
      <c r="BP92">
        <v>2</v>
      </c>
      <c r="BQ92">
        <v>2</v>
      </c>
      <c r="BR92" t="s">
        <v>203</v>
      </c>
      <c r="BS92" t="s">
        <v>2123</v>
      </c>
      <c r="BT92" t="s">
        <v>73</v>
      </c>
      <c r="BU92" s="23">
        <v>43826</v>
      </c>
      <c r="BV92">
        <v>26917</v>
      </c>
      <c r="BY92" t="s">
        <v>64</v>
      </c>
      <c r="CB92" t="s">
        <v>64</v>
      </c>
      <c r="CC92" t="s">
        <v>64</v>
      </c>
      <c r="CD92" t="s">
        <v>1817</v>
      </c>
      <c r="CE92" t="s">
        <v>64</v>
      </c>
      <c r="CG92" t="s">
        <v>63</v>
      </c>
      <c r="CH92" t="s">
        <v>944</v>
      </c>
      <c r="CI92" t="s">
        <v>63</v>
      </c>
      <c r="CJ92" t="s">
        <v>944</v>
      </c>
      <c r="DJ92" t="s">
        <v>76</v>
      </c>
      <c r="DK92" t="s">
        <v>2124</v>
      </c>
      <c r="DN92" t="s">
        <v>64</v>
      </c>
      <c r="DO92" t="s">
        <v>263</v>
      </c>
      <c r="DP92" t="s">
        <v>63</v>
      </c>
      <c r="DQ92" t="s">
        <v>78</v>
      </c>
      <c r="DY92">
        <v>27.9</v>
      </c>
      <c r="EB92">
        <v>4</v>
      </c>
      <c r="EC92">
        <v>4</v>
      </c>
      <c r="EE92" t="s">
        <v>1816</v>
      </c>
      <c r="EF92">
        <v>5</v>
      </c>
      <c r="EH92" t="s">
        <v>80</v>
      </c>
      <c r="EL92" t="s">
        <v>80</v>
      </c>
      <c r="EP92" t="s">
        <v>80</v>
      </c>
      <c r="ET92" t="s">
        <v>80</v>
      </c>
      <c r="EV92">
        <v>4750</v>
      </c>
      <c r="EW92">
        <v>489</v>
      </c>
      <c r="EX92">
        <v>366</v>
      </c>
      <c r="EY92">
        <v>440</v>
      </c>
    </row>
    <row r="93" spans="1:155" x14ac:dyDescent="0.25">
      <c r="A93">
        <v>2020</v>
      </c>
      <c r="B93" t="s">
        <v>940</v>
      </c>
      <c r="C93" s="20" t="s">
        <v>940</v>
      </c>
      <c r="D93" t="s">
        <v>945</v>
      </c>
      <c r="E93" t="s">
        <v>942</v>
      </c>
      <c r="F93">
        <v>110</v>
      </c>
      <c r="G93" s="1">
        <v>3</v>
      </c>
      <c r="H93">
        <v>6</v>
      </c>
      <c r="I93" t="s">
        <v>526</v>
      </c>
      <c r="J93">
        <v>18</v>
      </c>
      <c r="K93">
        <v>24</v>
      </c>
      <c r="L93">
        <v>20</v>
      </c>
      <c r="M93">
        <v>23.7</v>
      </c>
      <c r="N93">
        <v>35</v>
      </c>
      <c r="O93">
        <v>27.7286</v>
      </c>
      <c r="P93">
        <v>18</v>
      </c>
      <c r="Q93">
        <v>24</v>
      </c>
      <c r="R93">
        <v>20</v>
      </c>
      <c r="T93" t="s">
        <v>60</v>
      </c>
      <c r="U93" t="s">
        <v>71</v>
      </c>
      <c r="V93" t="s">
        <v>157</v>
      </c>
      <c r="W93" t="s">
        <v>158</v>
      </c>
      <c r="Y93">
        <v>8</v>
      </c>
      <c r="Z93" t="s">
        <v>64</v>
      </c>
      <c r="AA93" t="s">
        <v>64</v>
      </c>
      <c r="AB93" t="s">
        <v>86</v>
      </c>
      <c r="AC93" t="s">
        <v>87</v>
      </c>
      <c r="AD93">
        <v>10</v>
      </c>
      <c r="AG93" t="s">
        <v>155</v>
      </c>
      <c r="AH93" t="s">
        <v>156</v>
      </c>
      <c r="AI93" t="s">
        <v>68</v>
      </c>
      <c r="AJ93" t="s">
        <v>69</v>
      </c>
      <c r="AK93" t="s">
        <v>64</v>
      </c>
      <c r="AL93" t="s">
        <v>70</v>
      </c>
      <c r="AM93">
        <v>70</v>
      </c>
      <c r="AN93">
        <v>5</v>
      </c>
      <c r="AS93">
        <v>2450</v>
      </c>
      <c r="AT93">
        <v>2450</v>
      </c>
      <c r="BN93" s="33" t="s">
        <v>2125</v>
      </c>
      <c r="BO93">
        <v>2</v>
      </c>
      <c r="BP93">
        <v>2</v>
      </c>
      <c r="BQ93">
        <v>2</v>
      </c>
      <c r="BR93" t="s">
        <v>203</v>
      </c>
      <c r="BS93" t="s">
        <v>2123</v>
      </c>
      <c r="BT93" t="s">
        <v>73</v>
      </c>
      <c r="BU93" s="23">
        <v>43826</v>
      </c>
      <c r="BV93">
        <v>26918</v>
      </c>
      <c r="BY93" t="s">
        <v>64</v>
      </c>
      <c r="CB93" t="s">
        <v>64</v>
      </c>
      <c r="CC93" t="s">
        <v>64</v>
      </c>
      <c r="CD93" t="s">
        <v>1817</v>
      </c>
      <c r="CE93" t="s">
        <v>64</v>
      </c>
      <c r="CG93" t="s">
        <v>63</v>
      </c>
      <c r="CH93" t="s">
        <v>944</v>
      </c>
      <c r="CI93" t="s">
        <v>63</v>
      </c>
      <c r="CJ93" t="s">
        <v>944</v>
      </c>
      <c r="DJ93" t="s">
        <v>76</v>
      </c>
      <c r="DK93" t="s">
        <v>2124</v>
      </c>
      <c r="DN93" t="s">
        <v>64</v>
      </c>
      <c r="DO93" t="s">
        <v>263</v>
      </c>
      <c r="DP93" t="s">
        <v>63</v>
      </c>
      <c r="DQ93" t="s">
        <v>78</v>
      </c>
      <c r="DY93">
        <v>27.9</v>
      </c>
      <c r="EB93">
        <v>4</v>
      </c>
      <c r="EC93">
        <v>4</v>
      </c>
      <c r="EE93" t="s">
        <v>1816</v>
      </c>
      <c r="EF93">
        <v>5</v>
      </c>
      <c r="EH93" t="s">
        <v>80</v>
      </c>
      <c r="EL93" t="s">
        <v>80</v>
      </c>
      <c r="EP93" t="s">
        <v>80</v>
      </c>
      <c r="ET93" t="s">
        <v>80</v>
      </c>
      <c r="EV93">
        <v>4750</v>
      </c>
      <c r="EW93">
        <v>491</v>
      </c>
      <c r="EX93">
        <v>369</v>
      </c>
      <c r="EY93">
        <v>442</v>
      </c>
    </row>
    <row r="94" spans="1:155" x14ac:dyDescent="0.25">
      <c r="A94">
        <v>2020</v>
      </c>
      <c r="B94" t="s">
        <v>940</v>
      </c>
      <c r="C94" s="20" t="s">
        <v>940</v>
      </c>
      <c r="D94" t="s">
        <v>946</v>
      </c>
      <c r="E94" t="s">
        <v>942</v>
      </c>
      <c r="F94">
        <v>112</v>
      </c>
      <c r="G94" s="1">
        <v>3</v>
      </c>
      <c r="H94">
        <v>6</v>
      </c>
      <c r="I94" t="s">
        <v>526</v>
      </c>
      <c r="J94">
        <v>18</v>
      </c>
      <c r="K94">
        <v>24</v>
      </c>
      <c r="L94">
        <v>20</v>
      </c>
      <c r="M94">
        <v>23.6</v>
      </c>
      <c r="N94">
        <v>33.9</v>
      </c>
      <c r="O94">
        <v>27.337800000000001</v>
      </c>
      <c r="P94">
        <v>18</v>
      </c>
      <c r="Q94">
        <v>24.168099999999999</v>
      </c>
      <c r="R94">
        <v>20</v>
      </c>
      <c r="T94" t="s">
        <v>60</v>
      </c>
      <c r="U94" t="s">
        <v>71</v>
      </c>
      <c r="V94" t="s">
        <v>157</v>
      </c>
      <c r="W94" t="s">
        <v>158</v>
      </c>
      <c r="Y94">
        <v>8</v>
      </c>
      <c r="Z94" t="s">
        <v>64</v>
      </c>
      <c r="AA94" t="s">
        <v>64</v>
      </c>
      <c r="AB94" t="s">
        <v>86</v>
      </c>
      <c r="AC94" t="s">
        <v>87</v>
      </c>
      <c r="AD94">
        <v>10</v>
      </c>
      <c r="AG94" t="s">
        <v>155</v>
      </c>
      <c r="AH94" t="s">
        <v>156</v>
      </c>
      <c r="AI94" t="s">
        <v>68</v>
      </c>
      <c r="AJ94" t="s">
        <v>69</v>
      </c>
      <c r="AK94" t="s">
        <v>64</v>
      </c>
      <c r="AL94" t="s">
        <v>70</v>
      </c>
      <c r="AM94">
        <v>68</v>
      </c>
      <c r="AN94">
        <v>5</v>
      </c>
      <c r="AS94">
        <v>2450</v>
      </c>
      <c r="AT94">
        <v>2450</v>
      </c>
      <c r="BN94" s="33" t="s">
        <v>2125</v>
      </c>
      <c r="BO94">
        <v>2</v>
      </c>
      <c r="BP94">
        <v>2</v>
      </c>
      <c r="BQ94">
        <v>2</v>
      </c>
      <c r="BR94" t="s">
        <v>203</v>
      </c>
      <c r="BS94" t="s">
        <v>2123</v>
      </c>
      <c r="BT94" t="s">
        <v>73</v>
      </c>
      <c r="BU94" s="23">
        <v>43826</v>
      </c>
      <c r="BV94">
        <v>26919</v>
      </c>
      <c r="BY94" t="s">
        <v>64</v>
      </c>
      <c r="CB94" t="s">
        <v>64</v>
      </c>
      <c r="CC94" t="s">
        <v>64</v>
      </c>
      <c r="CD94" t="s">
        <v>1817</v>
      </c>
      <c r="CE94" t="s">
        <v>64</v>
      </c>
      <c r="CG94" t="s">
        <v>63</v>
      </c>
      <c r="CH94" t="s">
        <v>944</v>
      </c>
      <c r="CI94" t="s">
        <v>63</v>
      </c>
      <c r="CJ94" t="s">
        <v>944</v>
      </c>
      <c r="DJ94" t="s">
        <v>76</v>
      </c>
      <c r="DK94" t="s">
        <v>2124</v>
      </c>
      <c r="DN94" t="s">
        <v>64</v>
      </c>
      <c r="DO94" t="s">
        <v>263</v>
      </c>
      <c r="DP94" t="s">
        <v>63</v>
      </c>
      <c r="DQ94" t="s">
        <v>78</v>
      </c>
      <c r="DY94">
        <v>27.5</v>
      </c>
      <c r="EB94">
        <v>4</v>
      </c>
      <c r="EC94">
        <v>4</v>
      </c>
      <c r="EE94" t="s">
        <v>1816</v>
      </c>
      <c r="EF94">
        <v>5</v>
      </c>
      <c r="EH94" t="s">
        <v>80</v>
      </c>
      <c r="EL94" t="s">
        <v>80</v>
      </c>
      <c r="EP94" t="s">
        <v>80</v>
      </c>
      <c r="ET94" t="s">
        <v>80</v>
      </c>
      <c r="EV94">
        <v>4750</v>
      </c>
      <c r="EW94">
        <v>492</v>
      </c>
      <c r="EX94">
        <v>366</v>
      </c>
      <c r="EY94">
        <v>443</v>
      </c>
    </row>
    <row r="95" spans="1:155" x14ac:dyDescent="0.25">
      <c r="A95">
        <v>2020</v>
      </c>
      <c r="B95" t="s">
        <v>940</v>
      </c>
      <c r="C95" s="20" t="s">
        <v>940</v>
      </c>
      <c r="D95" t="s">
        <v>947</v>
      </c>
      <c r="E95" t="s">
        <v>942</v>
      </c>
      <c r="F95">
        <v>114</v>
      </c>
      <c r="G95" s="1">
        <v>3</v>
      </c>
      <c r="H95">
        <v>6</v>
      </c>
      <c r="I95" t="s">
        <v>526</v>
      </c>
      <c r="J95">
        <v>18</v>
      </c>
      <c r="K95">
        <v>23</v>
      </c>
      <c r="L95">
        <v>20</v>
      </c>
      <c r="M95">
        <v>23.6</v>
      </c>
      <c r="N95">
        <v>33.700000000000003</v>
      </c>
      <c r="O95">
        <v>27.279</v>
      </c>
      <c r="P95">
        <v>18</v>
      </c>
      <c r="Q95">
        <v>23</v>
      </c>
      <c r="R95">
        <v>20</v>
      </c>
      <c r="T95" t="s">
        <v>60</v>
      </c>
      <c r="U95" t="s">
        <v>71</v>
      </c>
      <c r="V95" t="s">
        <v>157</v>
      </c>
      <c r="W95" t="s">
        <v>158</v>
      </c>
      <c r="Y95">
        <v>8</v>
      </c>
      <c r="Z95" t="s">
        <v>64</v>
      </c>
      <c r="AA95" t="s">
        <v>64</v>
      </c>
      <c r="AB95" t="s">
        <v>86</v>
      </c>
      <c r="AC95" t="s">
        <v>87</v>
      </c>
      <c r="AD95">
        <v>10</v>
      </c>
      <c r="AG95" t="s">
        <v>155</v>
      </c>
      <c r="AH95" t="s">
        <v>156</v>
      </c>
      <c r="AI95" t="s">
        <v>68</v>
      </c>
      <c r="AJ95" t="s">
        <v>69</v>
      </c>
      <c r="AK95" t="s">
        <v>64</v>
      </c>
      <c r="AL95" t="s">
        <v>70</v>
      </c>
      <c r="AM95">
        <v>70</v>
      </c>
      <c r="AN95">
        <v>5</v>
      </c>
      <c r="AS95">
        <v>2450</v>
      </c>
      <c r="AT95">
        <v>2450</v>
      </c>
      <c r="BN95" s="33" t="s">
        <v>2125</v>
      </c>
      <c r="BO95">
        <v>2</v>
      </c>
      <c r="BP95">
        <v>2</v>
      </c>
      <c r="BQ95">
        <v>2</v>
      </c>
      <c r="BR95" t="s">
        <v>203</v>
      </c>
      <c r="BS95" t="s">
        <v>2123</v>
      </c>
      <c r="BT95" t="s">
        <v>73</v>
      </c>
      <c r="BU95" s="23">
        <v>43707</v>
      </c>
      <c r="BV95">
        <v>26524</v>
      </c>
      <c r="BY95" t="s">
        <v>64</v>
      </c>
      <c r="CB95" t="s">
        <v>64</v>
      </c>
      <c r="CC95" t="s">
        <v>64</v>
      </c>
      <c r="CD95" t="s">
        <v>1818</v>
      </c>
      <c r="CE95" t="s">
        <v>64</v>
      </c>
      <c r="CG95" t="s">
        <v>63</v>
      </c>
      <c r="CH95" t="s">
        <v>944</v>
      </c>
      <c r="CI95" t="s">
        <v>63</v>
      </c>
      <c r="CJ95" t="s">
        <v>944</v>
      </c>
      <c r="DJ95" t="s">
        <v>76</v>
      </c>
      <c r="DK95" t="s">
        <v>2124</v>
      </c>
      <c r="DN95" t="s">
        <v>64</v>
      </c>
      <c r="DO95" t="s">
        <v>263</v>
      </c>
      <c r="DP95" t="s">
        <v>63</v>
      </c>
      <c r="DQ95" t="s">
        <v>78</v>
      </c>
      <c r="DY95">
        <v>27.5</v>
      </c>
      <c r="EB95">
        <v>4</v>
      </c>
      <c r="EC95">
        <v>4</v>
      </c>
      <c r="EE95" t="s">
        <v>1816</v>
      </c>
      <c r="EF95">
        <v>5</v>
      </c>
      <c r="EH95" t="s">
        <v>80</v>
      </c>
      <c r="EL95" t="s">
        <v>80</v>
      </c>
      <c r="EP95" t="s">
        <v>80</v>
      </c>
      <c r="ET95" t="s">
        <v>80</v>
      </c>
      <c r="EV95">
        <v>4750</v>
      </c>
      <c r="EW95">
        <v>494</v>
      </c>
      <c r="EX95">
        <v>387</v>
      </c>
      <c r="EY95">
        <v>445</v>
      </c>
    </row>
    <row r="96" spans="1:155" x14ac:dyDescent="0.25">
      <c r="A96">
        <v>2020</v>
      </c>
      <c r="B96" t="s">
        <v>940</v>
      </c>
      <c r="C96" s="20" t="s">
        <v>940</v>
      </c>
      <c r="D96" t="s">
        <v>947</v>
      </c>
      <c r="E96" t="s">
        <v>942</v>
      </c>
      <c r="F96">
        <v>113</v>
      </c>
      <c r="G96" s="1">
        <v>3</v>
      </c>
      <c r="H96">
        <v>6</v>
      </c>
      <c r="I96" t="s">
        <v>492</v>
      </c>
      <c r="J96">
        <v>17</v>
      </c>
      <c r="K96">
        <v>24</v>
      </c>
      <c r="L96">
        <v>20</v>
      </c>
      <c r="M96">
        <v>22.4</v>
      </c>
      <c r="N96">
        <v>35.4</v>
      </c>
      <c r="O96">
        <v>26.834499999999998</v>
      </c>
      <c r="P96">
        <v>17</v>
      </c>
      <c r="Q96">
        <v>24</v>
      </c>
      <c r="R96">
        <v>20</v>
      </c>
      <c r="T96" t="s">
        <v>60</v>
      </c>
      <c r="U96" t="s">
        <v>71</v>
      </c>
      <c r="V96" t="s">
        <v>82</v>
      </c>
      <c r="W96" t="s">
        <v>83</v>
      </c>
      <c r="Y96">
        <v>7</v>
      </c>
      <c r="Z96" t="s">
        <v>64</v>
      </c>
      <c r="AA96" t="s">
        <v>64</v>
      </c>
      <c r="AB96" t="s">
        <v>86</v>
      </c>
      <c r="AC96" t="s">
        <v>87</v>
      </c>
      <c r="AD96">
        <v>10</v>
      </c>
      <c r="AG96" t="s">
        <v>155</v>
      </c>
      <c r="AH96" t="s">
        <v>156</v>
      </c>
      <c r="AI96" t="s">
        <v>68</v>
      </c>
      <c r="AJ96" t="s">
        <v>69</v>
      </c>
      <c r="AK96" t="s">
        <v>64</v>
      </c>
      <c r="AL96" t="s">
        <v>70</v>
      </c>
      <c r="AM96">
        <v>70</v>
      </c>
      <c r="AN96">
        <v>5</v>
      </c>
      <c r="AS96">
        <v>2450</v>
      </c>
      <c r="AT96">
        <v>2450</v>
      </c>
      <c r="BN96" s="33" t="s">
        <v>2125</v>
      </c>
      <c r="BO96">
        <v>2</v>
      </c>
      <c r="BP96">
        <v>2</v>
      </c>
      <c r="BQ96">
        <v>2</v>
      </c>
      <c r="BR96" t="s">
        <v>203</v>
      </c>
      <c r="BS96" t="s">
        <v>2123</v>
      </c>
      <c r="BT96" t="s">
        <v>73</v>
      </c>
      <c r="BU96" s="23">
        <v>43826</v>
      </c>
      <c r="BV96">
        <v>26920</v>
      </c>
      <c r="BY96" t="s">
        <v>64</v>
      </c>
      <c r="CB96" t="s">
        <v>64</v>
      </c>
      <c r="CC96" t="s">
        <v>64</v>
      </c>
      <c r="CD96" t="s">
        <v>1818</v>
      </c>
      <c r="CE96" t="s">
        <v>64</v>
      </c>
      <c r="CG96" t="s">
        <v>63</v>
      </c>
      <c r="CH96" t="s">
        <v>944</v>
      </c>
      <c r="CI96" t="s">
        <v>63</v>
      </c>
      <c r="CJ96" t="s">
        <v>944</v>
      </c>
      <c r="DJ96" t="s">
        <v>76</v>
      </c>
      <c r="DK96" t="s">
        <v>2124</v>
      </c>
      <c r="DN96" t="s">
        <v>64</v>
      </c>
      <c r="DO96" t="s">
        <v>263</v>
      </c>
      <c r="DP96" t="s">
        <v>63</v>
      </c>
      <c r="DQ96" t="s">
        <v>78</v>
      </c>
      <c r="DY96">
        <v>27</v>
      </c>
      <c r="EB96">
        <v>4</v>
      </c>
      <c r="EC96">
        <v>4</v>
      </c>
      <c r="EE96" t="s">
        <v>1816</v>
      </c>
      <c r="EF96">
        <v>5</v>
      </c>
      <c r="EH96" t="s">
        <v>80</v>
      </c>
      <c r="EL96" t="s">
        <v>80</v>
      </c>
      <c r="EP96" t="s">
        <v>80</v>
      </c>
      <c r="ET96" t="s">
        <v>80</v>
      </c>
      <c r="EV96">
        <v>4750</v>
      </c>
      <c r="EW96">
        <v>521</v>
      </c>
      <c r="EX96">
        <v>370</v>
      </c>
      <c r="EY96">
        <v>443</v>
      </c>
    </row>
    <row r="97" spans="1:155" x14ac:dyDescent="0.25">
      <c r="A97">
        <v>2020</v>
      </c>
      <c r="B97" t="s">
        <v>940</v>
      </c>
      <c r="C97" s="20" t="s">
        <v>940</v>
      </c>
      <c r="D97" t="s">
        <v>949</v>
      </c>
      <c r="E97" t="s">
        <v>942</v>
      </c>
      <c r="F97">
        <v>116</v>
      </c>
      <c r="G97" s="1">
        <v>3</v>
      </c>
      <c r="H97">
        <v>6</v>
      </c>
      <c r="I97" t="s">
        <v>526</v>
      </c>
      <c r="J97">
        <v>18</v>
      </c>
      <c r="K97">
        <v>23</v>
      </c>
      <c r="L97">
        <v>20</v>
      </c>
      <c r="M97">
        <v>23.6</v>
      </c>
      <c r="N97">
        <v>33.4</v>
      </c>
      <c r="O97">
        <v>27.190100000000001</v>
      </c>
      <c r="P97">
        <v>18</v>
      </c>
      <c r="Q97">
        <v>23</v>
      </c>
      <c r="R97">
        <v>20</v>
      </c>
      <c r="T97" t="s">
        <v>60</v>
      </c>
      <c r="U97" t="s">
        <v>71</v>
      </c>
      <c r="V97" t="s">
        <v>157</v>
      </c>
      <c r="W97" t="s">
        <v>158</v>
      </c>
      <c r="Y97">
        <v>8</v>
      </c>
      <c r="Z97" t="s">
        <v>64</v>
      </c>
      <c r="AA97" t="s">
        <v>64</v>
      </c>
      <c r="AB97" t="s">
        <v>86</v>
      </c>
      <c r="AC97" t="s">
        <v>87</v>
      </c>
      <c r="AD97">
        <v>10</v>
      </c>
      <c r="AG97" t="s">
        <v>155</v>
      </c>
      <c r="AH97" t="s">
        <v>156</v>
      </c>
      <c r="AI97" t="s">
        <v>68</v>
      </c>
      <c r="AJ97" t="s">
        <v>69</v>
      </c>
      <c r="AK97" t="s">
        <v>64</v>
      </c>
      <c r="AL97" t="s">
        <v>70</v>
      </c>
      <c r="AM97">
        <v>68</v>
      </c>
      <c r="AN97">
        <v>5</v>
      </c>
      <c r="AS97">
        <v>2450</v>
      </c>
      <c r="AT97">
        <v>2450</v>
      </c>
      <c r="BN97" s="33" t="s">
        <v>2125</v>
      </c>
      <c r="BO97">
        <v>2</v>
      </c>
      <c r="BP97">
        <v>2</v>
      </c>
      <c r="BQ97">
        <v>2</v>
      </c>
      <c r="BR97" t="s">
        <v>203</v>
      </c>
      <c r="BS97" t="s">
        <v>2123</v>
      </c>
      <c r="BT97" t="s">
        <v>73</v>
      </c>
      <c r="BU97" s="23">
        <v>43707</v>
      </c>
      <c r="BV97">
        <v>26562</v>
      </c>
      <c r="BY97" t="s">
        <v>64</v>
      </c>
      <c r="CB97" t="s">
        <v>64</v>
      </c>
      <c r="CC97" t="s">
        <v>64</v>
      </c>
      <c r="CD97" t="s">
        <v>1818</v>
      </c>
      <c r="CE97" t="s">
        <v>64</v>
      </c>
      <c r="CG97" t="s">
        <v>63</v>
      </c>
      <c r="CH97" t="s">
        <v>944</v>
      </c>
      <c r="CI97" t="s">
        <v>63</v>
      </c>
      <c r="CJ97" t="s">
        <v>944</v>
      </c>
      <c r="DJ97" t="s">
        <v>76</v>
      </c>
      <c r="DK97" t="s">
        <v>2124</v>
      </c>
      <c r="DN97" t="s">
        <v>64</v>
      </c>
      <c r="DO97" t="s">
        <v>263</v>
      </c>
      <c r="DP97" t="s">
        <v>63</v>
      </c>
      <c r="DQ97" t="s">
        <v>78</v>
      </c>
      <c r="DY97">
        <v>27.4</v>
      </c>
      <c r="EB97">
        <v>4</v>
      </c>
      <c r="EC97">
        <v>4</v>
      </c>
      <c r="EE97" t="s">
        <v>1816</v>
      </c>
      <c r="EF97">
        <v>5</v>
      </c>
      <c r="EH97" t="s">
        <v>80</v>
      </c>
      <c r="EL97" t="s">
        <v>80</v>
      </c>
      <c r="EP97" t="s">
        <v>80</v>
      </c>
      <c r="ET97" t="s">
        <v>80</v>
      </c>
      <c r="EV97">
        <v>4750</v>
      </c>
      <c r="EW97">
        <v>495</v>
      </c>
      <c r="EX97">
        <v>386</v>
      </c>
      <c r="EY97">
        <v>445</v>
      </c>
    </row>
    <row r="98" spans="1:155" x14ac:dyDescent="0.25">
      <c r="A98">
        <v>2020</v>
      </c>
      <c r="B98" t="s">
        <v>940</v>
      </c>
      <c r="C98" s="20" t="s">
        <v>940</v>
      </c>
      <c r="D98" t="s">
        <v>949</v>
      </c>
      <c r="E98" t="s">
        <v>942</v>
      </c>
      <c r="F98">
        <v>115</v>
      </c>
      <c r="G98" s="1">
        <v>3</v>
      </c>
      <c r="H98">
        <v>6</v>
      </c>
      <c r="I98" t="s">
        <v>492</v>
      </c>
      <c r="J98">
        <v>17</v>
      </c>
      <c r="K98">
        <v>24</v>
      </c>
      <c r="L98">
        <v>20</v>
      </c>
      <c r="M98">
        <v>22.2</v>
      </c>
      <c r="N98">
        <v>34</v>
      </c>
      <c r="O98">
        <v>26.308800000000002</v>
      </c>
      <c r="P98">
        <v>17</v>
      </c>
      <c r="Q98">
        <v>24.233899999999998</v>
      </c>
      <c r="R98">
        <v>20.177399999999999</v>
      </c>
      <c r="T98" t="s">
        <v>60</v>
      </c>
      <c r="U98" t="s">
        <v>71</v>
      </c>
      <c r="V98" t="s">
        <v>82</v>
      </c>
      <c r="W98" t="s">
        <v>83</v>
      </c>
      <c r="Y98">
        <v>7</v>
      </c>
      <c r="Z98" t="s">
        <v>64</v>
      </c>
      <c r="AA98" t="s">
        <v>64</v>
      </c>
      <c r="AB98" t="s">
        <v>86</v>
      </c>
      <c r="AC98" t="s">
        <v>87</v>
      </c>
      <c r="AD98">
        <v>10</v>
      </c>
      <c r="AG98" t="s">
        <v>155</v>
      </c>
      <c r="AH98" t="s">
        <v>156</v>
      </c>
      <c r="AI98" t="s">
        <v>68</v>
      </c>
      <c r="AJ98" t="s">
        <v>69</v>
      </c>
      <c r="AK98" t="s">
        <v>64</v>
      </c>
      <c r="AL98" t="s">
        <v>70</v>
      </c>
      <c r="AM98">
        <v>68</v>
      </c>
      <c r="AN98">
        <v>5</v>
      </c>
      <c r="AS98">
        <v>2450</v>
      </c>
      <c r="AT98">
        <v>2450</v>
      </c>
      <c r="BN98" s="33" t="s">
        <v>2125</v>
      </c>
      <c r="BO98">
        <v>2</v>
      </c>
      <c r="BP98">
        <v>2</v>
      </c>
      <c r="BQ98">
        <v>2</v>
      </c>
      <c r="BR98" t="s">
        <v>203</v>
      </c>
      <c r="BS98" t="s">
        <v>2123</v>
      </c>
      <c r="BT98" t="s">
        <v>73</v>
      </c>
      <c r="BU98" s="23">
        <v>43826</v>
      </c>
      <c r="BV98">
        <v>26921</v>
      </c>
      <c r="BY98" t="s">
        <v>64</v>
      </c>
      <c r="CB98" t="s">
        <v>64</v>
      </c>
      <c r="CC98" t="s">
        <v>64</v>
      </c>
      <c r="CD98" t="s">
        <v>1818</v>
      </c>
      <c r="CE98" t="s">
        <v>64</v>
      </c>
      <c r="CG98" t="s">
        <v>63</v>
      </c>
      <c r="CH98" t="s">
        <v>944</v>
      </c>
      <c r="CI98" t="s">
        <v>63</v>
      </c>
      <c r="CJ98" t="s">
        <v>944</v>
      </c>
      <c r="DJ98" t="s">
        <v>76</v>
      </c>
      <c r="DK98" t="s">
        <v>2124</v>
      </c>
      <c r="DN98" t="s">
        <v>64</v>
      </c>
      <c r="DO98" t="s">
        <v>263</v>
      </c>
      <c r="DP98" t="s">
        <v>63</v>
      </c>
      <c r="DQ98" t="s">
        <v>78</v>
      </c>
      <c r="DY98">
        <v>26.5</v>
      </c>
      <c r="EB98">
        <v>4</v>
      </c>
      <c r="EC98">
        <v>4</v>
      </c>
      <c r="EE98" t="s">
        <v>1816</v>
      </c>
      <c r="EF98">
        <v>5</v>
      </c>
      <c r="EH98" t="s">
        <v>80</v>
      </c>
      <c r="EL98" t="s">
        <v>80</v>
      </c>
      <c r="EP98" t="s">
        <v>80</v>
      </c>
      <c r="ET98" t="s">
        <v>80</v>
      </c>
      <c r="EV98">
        <v>4750</v>
      </c>
      <c r="EW98">
        <v>520</v>
      </c>
      <c r="EX98">
        <v>366</v>
      </c>
      <c r="EY98">
        <v>451</v>
      </c>
    </row>
    <row r="99" spans="1:155" x14ac:dyDescent="0.25">
      <c r="A99">
        <v>2020</v>
      </c>
      <c r="B99" t="s">
        <v>940</v>
      </c>
      <c r="C99" s="20" t="s">
        <v>940</v>
      </c>
      <c r="D99" t="s">
        <v>950</v>
      </c>
      <c r="E99" t="s">
        <v>942</v>
      </c>
      <c r="F99">
        <v>104</v>
      </c>
      <c r="G99" s="1">
        <v>3</v>
      </c>
      <c r="H99">
        <v>6</v>
      </c>
      <c r="I99" t="s">
        <v>526</v>
      </c>
      <c r="J99">
        <v>17</v>
      </c>
      <c r="K99">
        <v>24</v>
      </c>
      <c r="L99">
        <v>20</v>
      </c>
      <c r="M99">
        <v>21.6</v>
      </c>
      <c r="N99">
        <v>32.9</v>
      </c>
      <c r="O99">
        <v>25.5488</v>
      </c>
      <c r="P99">
        <v>17.301200000000001</v>
      </c>
      <c r="Q99">
        <v>23.508700000000001</v>
      </c>
      <c r="R99">
        <v>19.6342</v>
      </c>
      <c r="T99" t="s">
        <v>60</v>
      </c>
      <c r="U99" t="s">
        <v>71</v>
      </c>
      <c r="V99" t="s">
        <v>157</v>
      </c>
      <c r="W99" t="s">
        <v>158</v>
      </c>
      <c r="Y99">
        <v>8</v>
      </c>
      <c r="Z99" t="s">
        <v>64</v>
      </c>
      <c r="AA99" t="s">
        <v>64</v>
      </c>
      <c r="AB99" t="s">
        <v>65</v>
      </c>
      <c r="AC99" t="s">
        <v>66</v>
      </c>
      <c r="AD99">
        <v>10</v>
      </c>
      <c r="AG99" t="s">
        <v>155</v>
      </c>
      <c r="AH99" t="s">
        <v>156</v>
      </c>
      <c r="AI99" t="s">
        <v>68</v>
      </c>
      <c r="AJ99" t="s">
        <v>69</v>
      </c>
      <c r="AK99" t="s">
        <v>64</v>
      </c>
      <c r="AL99" t="s">
        <v>70</v>
      </c>
      <c r="AM99">
        <v>68</v>
      </c>
      <c r="AN99">
        <v>5</v>
      </c>
      <c r="AS99">
        <v>2450</v>
      </c>
      <c r="AT99">
        <v>2450</v>
      </c>
      <c r="BN99" s="33" t="s">
        <v>2125</v>
      </c>
      <c r="BO99">
        <v>2</v>
      </c>
      <c r="BP99">
        <v>2</v>
      </c>
      <c r="BQ99">
        <v>2</v>
      </c>
      <c r="BR99" t="s">
        <v>203</v>
      </c>
      <c r="BS99" t="s">
        <v>2123</v>
      </c>
      <c r="BT99" t="s">
        <v>73</v>
      </c>
      <c r="BU99" s="23">
        <v>43826</v>
      </c>
      <c r="BV99">
        <v>27200</v>
      </c>
      <c r="BY99" t="s">
        <v>64</v>
      </c>
      <c r="CB99" t="s">
        <v>64</v>
      </c>
      <c r="CC99" t="s">
        <v>64</v>
      </c>
      <c r="CD99" t="s">
        <v>1817</v>
      </c>
      <c r="CE99" t="s">
        <v>64</v>
      </c>
      <c r="CG99" t="s">
        <v>63</v>
      </c>
      <c r="CH99" t="s">
        <v>944</v>
      </c>
      <c r="CI99" t="s">
        <v>63</v>
      </c>
      <c r="CJ99" t="s">
        <v>944</v>
      </c>
      <c r="DJ99" t="s">
        <v>76</v>
      </c>
      <c r="DK99" t="s">
        <v>2124</v>
      </c>
      <c r="DN99" t="s">
        <v>64</v>
      </c>
      <c r="DO99" t="s">
        <v>263</v>
      </c>
      <c r="DP99" t="s">
        <v>63</v>
      </c>
      <c r="DQ99" t="s">
        <v>78</v>
      </c>
      <c r="DY99">
        <v>25.7</v>
      </c>
      <c r="EB99">
        <v>4</v>
      </c>
      <c r="EC99">
        <v>4</v>
      </c>
      <c r="EE99" t="s">
        <v>1816</v>
      </c>
      <c r="EF99">
        <v>5</v>
      </c>
      <c r="EH99" t="s">
        <v>80</v>
      </c>
      <c r="EL99" t="s">
        <v>80</v>
      </c>
      <c r="EP99" t="s">
        <v>80</v>
      </c>
      <c r="ET99" t="s">
        <v>80</v>
      </c>
      <c r="EV99">
        <v>4750</v>
      </c>
      <c r="EW99">
        <v>514</v>
      </c>
      <c r="EX99">
        <v>379</v>
      </c>
      <c r="EY99">
        <v>453</v>
      </c>
    </row>
    <row r="100" spans="1:155" x14ac:dyDescent="0.25">
      <c r="A100">
        <v>2020</v>
      </c>
      <c r="B100" t="s">
        <v>940</v>
      </c>
      <c r="C100" s="20" t="s">
        <v>940</v>
      </c>
      <c r="D100" t="s">
        <v>951</v>
      </c>
      <c r="E100" t="s">
        <v>942</v>
      </c>
      <c r="F100">
        <v>106</v>
      </c>
      <c r="G100" s="1">
        <v>3</v>
      </c>
      <c r="H100">
        <v>6</v>
      </c>
      <c r="I100" t="s">
        <v>526</v>
      </c>
      <c r="J100">
        <v>18</v>
      </c>
      <c r="K100">
        <v>24</v>
      </c>
      <c r="L100">
        <v>20</v>
      </c>
      <c r="M100">
        <v>23.3</v>
      </c>
      <c r="N100">
        <v>34.200000000000003</v>
      </c>
      <c r="O100">
        <v>27.2012</v>
      </c>
      <c r="P100">
        <v>18</v>
      </c>
      <c r="Q100">
        <v>24.365400000000001</v>
      </c>
      <c r="R100">
        <v>20</v>
      </c>
      <c r="T100" t="s">
        <v>60</v>
      </c>
      <c r="U100" t="s">
        <v>71</v>
      </c>
      <c r="V100" t="s">
        <v>157</v>
      </c>
      <c r="W100" t="s">
        <v>158</v>
      </c>
      <c r="Y100">
        <v>8</v>
      </c>
      <c r="Z100" t="s">
        <v>64</v>
      </c>
      <c r="AA100" t="s">
        <v>64</v>
      </c>
      <c r="AB100" t="s">
        <v>65</v>
      </c>
      <c r="AC100" t="s">
        <v>66</v>
      </c>
      <c r="AD100">
        <v>10</v>
      </c>
      <c r="AG100" t="s">
        <v>155</v>
      </c>
      <c r="AH100" t="s">
        <v>156</v>
      </c>
      <c r="AI100" t="s">
        <v>68</v>
      </c>
      <c r="AJ100" t="s">
        <v>69</v>
      </c>
      <c r="AK100" t="s">
        <v>64</v>
      </c>
      <c r="AL100" t="s">
        <v>70</v>
      </c>
      <c r="AM100">
        <v>70</v>
      </c>
      <c r="AN100">
        <v>5</v>
      </c>
      <c r="AS100">
        <v>2450</v>
      </c>
      <c r="AT100">
        <v>2450</v>
      </c>
      <c r="BN100" s="33" t="s">
        <v>2125</v>
      </c>
      <c r="BO100">
        <v>2</v>
      </c>
      <c r="BP100">
        <v>2</v>
      </c>
      <c r="BQ100">
        <v>2</v>
      </c>
      <c r="BR100" t="s">
        <v>203</v>
      </c>
      <c r="BS100" t="s">
        <v>2123</v>
      </c>
      <c r="BT100" t="s">
        <v>73</v>
      </c>
      <c r="BU100" s="23">
        <v>43707</v>
      </c>
      <c r="BV100">
        <v>26543</v>
      </c>
      <c r="BY100" t="s">
        <v>64</v>
      </c>
      <c r="CB100" t="s">
        <v>64</v>
      </c>
      <c r="CC100" t="s">
        <v>64</v>
      </c>
      <c r="CD100" t="s">
        <v>1818</v>
      </c>
      <c r="CE100" t="s">
        <v>64</v>
      </c>
      <c r="CG100" t="s">
        <v>63</v>
      </c>
      <c r="CH100" t="s">
        <v>944</v>
      </c>
      <c r="CI100" t="s">
        <v>63</v>
      </c>
      <c r="CJ100" t="s">
        <v>944</v>
      </c>
      <c r="DJ100" t="s">
        <v>76</v>
      </c>
      <c r="DK100" t="s">
        <v>2124</v>
      </c>
      <c r="DN100" t="s">
        <v>64</v>
      </c>
      <c r="DO100" t="s">
        <v>263</v>
      </c>
      <c r="DP100" t="s">
        <v>63</v>
      </c>
      <c r="DQ100" t="s">
        <v>78</v>
      </c>
      <c r="DY100">
        <v>27.4</v>
      </c>
      <c r="EB100">
        <v>4</v>
      </c>
      <c r="EC100">
        <v>4</v>
      </c>
      <c r="EE100" t="s">
        <v>1816</v>
      </c>
      <c r="EF100">
        <v>5</v>
      </c>
      <c r="EH100" t="s">
        <v>80</v>
      </c>
      <c r="EL100" t="s">
        <v>80</v>
      </c>
      <c r="EP100" t="s">
        <v>80</v>
      </c>
      <c r="ET100" t="s">
        <v>80</v>
      </c>
      <c r="EV100">
        <v>4750</v>
      </c>
      <c r="EW100">
        <v>493</v>
      </c>
      <c r="EX100">
        <v>365</v>
      </c>
      <c r="EY100">
        <v>444</v>
      </c>
    </row>
    <row r="101" spans="1:155" x14ac:dyDescent="0.25">
      <c r="A101">
        <v>2020</v>
      </c>
      <c r="B101" t="s">
        <v>940</v>
      </c>
      <c r="C101" s="20" t="s">
        <v>940</v>
      </c>
      <c r="D101" t="s">
        <v>951</v>
      </c>
      <c r="E101" t="s">
        <v>942</v>
      </c>
      <c r="F101">
        <v>105</v>
      </c>
      <c r="G101" s="1">
        <v>3</v>
      </c>
      <c r="H101">
        <v>6</v>
      </c>
      <c r="I101" t="s">
        <v>492</v>
      </c>
      <c r="J101">
        <v>17</v>
      </c>
      <c r="K101">
        <v>25</v>
      </c>
      <c r="L101">
        <v>20</v>
      </c>
      <c r="M101">
        <v>22.1</v>
      </c>
      <c r="N101">
        <v>35.700000000000003</v>
      </c>
      <c r="O101">
        <v>26.6724</v>
      </c>
      <c r="P101">
        <v>17</v>
      </c>
      <c r="Q101">
        <v>25.3476</v>
      </c>
      <c r="R101">
        <v>20.460599999999999</v>
      </c>
      <c r="T101" t="s">
        <v>60</v>
      </c>
      <c r="U101" t="s">
        <v>71</v>
      </c>
      <c r="V101" t="s">
        <v>82</v>
      </c>
      <c r="W101" t="s">
        <v>83</v>
      </c>
      <c r="Y101">
        <v>7</v>
      </c>
      <c r="Z101" t="s">
        <v>64</v>
      </c>
      <c r="AA101" t="s">
        <v>64</v>
      </c>
      <c r="AB101" t="s">
        <v>65</v>
      </c>
      <c r="AC101" t="s">
        <v>66</v>
      </c>
      <c r="AD101">
        <v>10</v>
      </c>
      <c r="AG101" t="s">
        <v>155</v>
      </c>
      <c r="AH101" t="s">
        <v>156</v>
      </c>
      <c r="AI101" t="s">
        <v>68</v>
      </c>
      <c r="AJ101" t="s">
        <v>69</v>
      </c>
      <c r="AK101" t="s">
        <v>64</v>
      </c>
      <c r="AL101" t="s">
        <v>70</v>
      </c>
      <c r="AM101">
        <v>70</v>
      </c>
      <c r="AN101">
        <v>5</v>
      </c>
      <c r="AS101">
        <v>2450</v>
      </c>
      <c r="AT101">
        <v>2450</v>
      </c>
      <c r="BN101" s="33" t="s">
        <v>2125</v>
      </c>
      <c r="BO101">
        <v>2</v>
      </c>
      <c r="BP101">
        <v>2</v>
      </c>
      <c r="BQ101">
        <v>2</v>
      </c>
      <c r="BR101" t="s">
        <v>203</v>
      </c>
      <c r="BS101" t="s">
        <v>2123</v>
      </c>
      <c r="BT101" t="s">
        <v>73</v>
      </c>
      <c r="BU101" s="23">
        <v>43826</v>
      </c>
      <c r="BV101">
        <v>26892</v>
      </c>
      <c r="BY101" t="s">
        <v>64</v>
      </c>
      <c r="CB101" t="s">
        <v>64</v>
      </c>
      <c r="CC101" t="s">
        <v>64</v>
      </c>
      <c r="CD101" t="s">
        <v>1818</v>
      </c>
      <c r="CE101" t="s">
        <v>64</v>
      </c>
      <c r="CG101" t="s">
        <v>63</v>
      </c>
      <c r="CH101" t="s">
        <v>944</v>
      </c>
      <c r="CI101" t="s">
        <v>63</v>
      </c>
      <c r="CJ101" t="s">
        <v>944</v>
      </c>
      <c r="DJ101" t="s">
        <v>76</v>
      </c>
      <c r="DK101" t="s">
        <v>2124</v>
      </c>
      <c r="DN101" t="s">
        <v>64</v>
      </c>
      <c r="DO101" t="s">
        <v>263</v>
      </c>
      <c r="DP101" t="s">
        <v>63</v>
      </c>
      <c r="DQ101" t="s">
        <v>78</v>
      </c>
      <c r="DY101">
        <v>26.9</v>
      </c>
      <c r="EB101">
        <v>4</v>
      </c>
      <c r="EC101">
        <v>4</v>
      </c>
      <c r="EE101" t="s">
        <v>1816</v>
      </c>
      <c r="EF101">
        <v>5</v>
      </c>
      <c r="EH101" t="s">
        <v>80</v>
      </c>
      <c r="EL101" t="s">
        <v>80</v>
      </c>
      <c r="EP101" t="s">
        <v>80</v>
      </c>
      <c r="ET101" t="s">
        <v>80</v>
      </c>
      <c r="EV101">
        <v>4750</v>
      </c>
      <c r="EW101">
        <v>520</v>
      </c>
      <c r="EX101">
        <v>349</v>
      </c>
      <c r="EY101">
        <v>443</v>
      </c>
    </row>
    <row r="102" spans="1:155" x14ac:dyDescent="0.25">
      <c r="A102">
        <v>2020</v>
      </c>
      <c r="B102" t="s">
        <v>940</v>
      </c>
      <c r="C102" s="20" t="s">
        <v>940</v>
      </c>
      <c r="D102" t="s">
        <v>952</v>
      </c>
      <c r="E102" t="s">
        <v>942</v>
      </c>
      <c r="F102">
        <v>108</v>
      </c>
      <c r="G102" s="1">
        <v>3</v>
      </c>
      <c r="H102">
        <v>6</v>
      </c>
      <c r="I102" t="s">
        <v>526</v>
      </c>
      <c r="J102">
        <v>18</v>
      </c>
      <c r="K102">
        <v>23</v>
      </c>
      <c r="L102">
        <v>20</v>
      </c>
      <c r="M102">
        <v>23.2</v>
      </c>
      <c r="N102">
        <v>33.5</v>
      </c>
      <c r="O102">
        <v>26.9253</v>
      </c>
      <c r="P102">
        <v>18.485900000000001</v>
      </c>
      <c r="Q102">
        <v>23</v>
      </c>
      <c r="R102">
        <v>20</v>
      </c>
      <c r="T102" t="s">
        <v>60</v>
      </c>
      <c r="U102" t="s">
        <v>71</v>
      </c>
      <c r="V102" t="s">
        <v>157</v>
      </c>
      <c r="W102" t="s">
        <v>158</v>
      </c>
      <c r="Y102">
        <v>8</v>
      </c>
      <c r="Z102" t="s">
        <v>64</v>
      </c>
      <c r="AA102" t="s">
        <v>64</v>
      </c>
      <c r="AB102" t="s">
        <v>65</v>
      </c>
      <c r="AC102" t="s">
        <v>66</v>
      </c>
      <c r="AD102">
        <v>10</v>
      </c>
      <c r="AG102" t="s">
        <v>155</v>
      </c>
      <c r="AH102" t="s">
        <v>156</v>
      </c>
      <c r="AI102" t="s">
        <v>68</v>
      </c>
      <c r="AJ102" t="s">
        <v>69</v>
      </c>
      <c r="AK102" t="s">
        <v>64</v>
      </c>
      <c r="AL102" t="s">
        <v>70</v>
      </c>
      <c r="AM102">
        <v>68</v>
      </c>
      <c r="AN102">
        <v>5</v>
      </c>
      <c r="AS102">
        <v>2450</v>
      </c>
      <c r="AT102">
        <v>2450</v>
      </c>
      <c r="BN102" s="33" t="s">
        <v>2125</v>
      </c>
      <c r="BO102">
        <v>2</v>
      </c>
      <c r="BP102">
        <v>2</v>
      </c>
      <c r="BQ102">
        <v>2</v>
      </c>
      <c r="BR102" t="s">
        <v>203</v>
      </c>
      <c r="BS102" t="s">
        <v>2123</v>
      </c>
      <c r="BT102" t="s">
        <v>73</v>
      </c>
      <c r="BU102" s="23">
        <v>43707</v>
      </c>
      <c r="BV102">
        <v>26523</v>
      </c>
      <c r="BY102" t="s">
        <v>64</v>
      </c>
      <c r="CB102" t="s">
        <v>64</v>
      </c>
      <c r="CC102" t="s">
        <v>64</v>
      </c>
      <c r="CD102" t="s">
        <v>1818</v>
      </c>
      <c r="CE102" t="s">
        <v>64</v>
      </c>
      <c r="CG102" t="s">
        <v>63</v>
      </c>
      <c r="CH102" t="s">
        <v>944</v>
      </c>
      <c r="CI102" t="s">
        <v>63</v>
      </c>
      <c r="CJ102" t="s">
        <v>944</v>
      </c>
      <c r="DJ102" t="s">
        <v>76</v>
      </c>
      <c r="DK102" t="s">
        <v>2124</v>
      </c>
      <c r="DN102" t="s">
        <v>64</v>
      </c>
      <c r="DO102" t="s">
        <v>263</v>
      </c>
      <c r="DP102" t="s">
        <v>63</v>
      </c>
      <c r="DQ102" t="s">
        <v>78</v>
      </c>
      <c r="DY102">
        <v>27.1</v>
      </c>
      <c r="EB102">
        <v>4</v>
      </c>
      <c r="EC102">
        <v>4</v>
      </c>
      <c r="EE102" t="s">
        <v>1816</v>
      </c>
      <c r="EF102">
        <v>5</v>
      </c>
      <c r="EH102" t="s">
        <v>80</v>
      </c>
      <c r="EL102" t="s">
        <v>80</v>
      </c>
      <c r="EP102" t="s">
        <v>80</v>
      </c>
      <c r="ET102" t="s">
        <v>80</v>
      </c>
      <c r="EV102">
        <v>4750</v>
      </c>
      <c r="EW102">
        <v>481</v>
      </c>
      <c r="EX102">
        <v>386</v>
      </c>
      <c r="EY102">
        <v>444</v>
      </c>
    </row>
    <row r="103" spans="1:155" x14ac:dyDescent="0.25">
      <c r="A103">
        <v>2020</v>
      </c>
      <c r="B103" t="s">
        <v>940</v>
      </c>
      <c r="C103" s="20" t="s">
        <v>940</v>
      </c>
      <c r="D103" t="s">
        <v>952</v>
      </c>
      <c r="E103" t="s">
        <v>942</v>
      </c>
      <c r="F103">
        <v>107</v>
      </c>
      <c r="G103" s="1">
        <v>3</v>
      </c>
      <c r="H103">
        <v>6</v>
      </c>
      <c r="I103" t="s">
        <v>492</v>
      </c>
      <c r="J103">
        <v>17</v>
      </c>
      <c r="K103">
        <v>25</v>
      </c>
      <c r="L103">
        <v>20</v>
      </c>
      <c r="M103">
        <v>22.5</v>
      </c>
      <c r="N103">
        <v>35.700000000000003</v>
      </c>
      <c r="O103">
        <v>26.9909</v>
      </c>
      <c r="P103">
        <v>17</v>
      </c>
      <c r="Q103">
        <v>25.3476</v>
      </c>
      <c r="R103">
        <v>20</v>
      </c>
      <c r="T103" t="s">
        <v>60</v>
      </c>
      <c r="U103" t="s">
        <v>71</v>
      </c>
      <c r="V103" t="s">
        <v>82</v>
      </c>
      <c r="W103" t="s">
        <v>83</v>
      </c>
      <c r="Y103">
        <v>7</v>
      </c>
      <c r="Z103" t="s">
        <v>64</v>
      </c>
      <c r="AA103" t="s">
        <v>64</v>
      </c>
      <c r="AB103" t="s">
        <v>65</v>
      </c>
      <c r="AC103" t="s">
        <v>66</v>
      </c>
      <c r="AD103">
        <v>10</v>
      </c>
      <c r="AG103" t="s">
        <v>155</v>
      </c>
      <c r="AH103" t="s">
        <v>156</v>
      </c>
      <c r="AI103" t="s">
        <v>68</v>
      </c>
      <c r="AJ103" t="s">
        <v>69</v>
      </c>
      <c r="AK103" t="s">
        <v>64</v>
      </c>
      <c r="AL103" t="s">
        <v>70</v>
      </c>
      <c r="AM103">
        <v>68</v>
      </c>
      <c r="AN103">
        <v>5</v>
      </c>
      <c r="AS103">
        <v>2450</v>
      </c>
      <c r="AT103">
        <v>2450</v>
      </c>
      <c r="BN103" s="33" t="s">
        <v>2125</v>
      </c>
      <c r="BO103">
        <v>2</v>
      </c>
      <c r="BP103">
        <v>2</v>
      </c>
      <c r="BQ103">
        <v>2</v>
      </c>
      <c r="BR103" t="s">
        <v>203</v>
      </c>
      <c r="BS103" t="s">
        <v>2123</v>
      </c>
      <c r="BT103" t="s">
        <v>73</v>
      </c>
      <c r="BU103" s="23">
        <v>43826</v>
      </c>
      <c r="BV103">
        <v>26923</v>
      </c>
      <c r="BY103" t="s">
        <v>64</v>
      </c>
      <c r="CB103" t="s">
        <v>64</v>
      </c>
      <c r="CC103" t="s">
        <v>64</v>
      </c>
      <c r="CD103" t="s">
        <v>1818</v>
      </c>
      <c r="CE103" t="s">
        <v>64</v>
      </c>
      <c r="CG103" t="s">
        <v>63</v>
      </c>
      <c r="CH103" t="s">
        <v>944</v>
      </c>
      <c r="CI103" t="s">
        <v>63</v>
      </c>
      <c r="CJ103" t="s">
        <v>944</v>
      </c>
      <c r="DJ103" t="s">
        <v>76</v>
      </c>
      <c r="DK103" t="s">
        <v>2124</v>
      </c>
      <c r="DN103" t="s">
        <v>64</v>
      </c>
      <c r="DO103" t="s">
        <v>263</v>
      </c>
      <c r="DP103" t="s">
        <v>63</v>
      </c>
      <c r="DQ103" t="s">
        <v>78</v>
      </c>
      <c r="DY103">
        <v>27.2</v>
      </c>
      <c r="EB103">
        <v>4</v>
      </c>
      <c r="EC103">
        <v>4</v>
      </c>
      <c r="EE103" t="s">
        <v>1816</v>
      </c>
      <c r="EF103">
        <v>5</v>
      </c>
      <c r="EH103" t="s">
        <v>80</v>
      </c>
      <c r="EL103" t="s">
        <v>80</v>
      </c>
      <c r="EP103" t="s">
        <v>80</v>
      </c>
      <c r="ET103" t="s">
        <v>80</v>
      </c>
      <c r="EV103">
        <v>4750</v>
      </c>
      <c r="EW103">
        <v>521</v>
      </c>
      <c r="EX103">
        <v>350</v>
      </c>
      <c r="EY103">
        <v>443</v>
      </c>
    </row>
    <row r="104" spans="1:155" x14ac:dyDescent="0.25">
      <c r="A104">
        <v>2020</v>
      </c>
      <c r="B104" t="s">
        <v>1006</v>
      </c>
      <c r="C104" s="20" t="s">
        <v>1006</v>
      </c>
      <c r="D104" t="s">
        <v>1009</v>
      </c>
      <c r="E104" t="s">
        <v>1007</v>
      </c>
      <c r="F104">
        <v>2</v>
      </c>
      <c r="G104" s="1">
        <v>2</v>
      </c>
      <c r="H104">
        <v>4</v>
      </c>
      <c r="I104" t="s">
        <v>201</v>
      </c>
      <c r="J104">
        <v>24</v>
      </c>
      <c r="K104">
        <v>33</v>
      </c>
      <c r="L104">
        <v>27</v>
      </c>
      <c r="M104">
        <v>31.3</v>
      </c>
      <c r="N104">
        <v>47.3</v>
      </c>
      <c r="O104">
        <v>36.92</v>
      </c>
      <c r="P104">
        <v>24.298400000000001</v>
      </c>
      <c r="Q104">
        <v>32.723700000000001</v>
      </c>
      <c r="R104">
        <v>27.482500000000002</v>
      </c>
      <c r="T104" t="s">
        <v>142</v>
      </c>
      <c r="U104" t="s">
        <v>143</v>
      </c>
      <c r="V104" t="s">
        <v>61</v>
      </c>
      <c r="W104" t="s">
        <v>62</v>
      </c>
      <c r="Y104">
        <v>6</v>
      </c>
      <c r="Z104" t="s">
        <v>63</v>
      </c>
      <c r="AA104" t="s">
        <v>64</v>
      </c>
      <c r="AB104" t="s">
        <v>65</v>
      </c>
      <c r="AC104" t="s">
        <v>66</v>
      </c>
      <c r="AD104">
        <v>10</v>
      </c>
      <c r="AG104" t="s">
        <v>155</v>
      </c>
      <c r="AH104" t="s">
        <v>156</v>
      </c>
      <c r="AI104" t="s">
        <v>68</v>
      </c>
      <c r="AJ104" t="s">
        <v>69</v>
      </c>
      <c r="AK104" t="s">
        <v>64</v>
      </c>
      <c r="AL104" t="s">
        <v>70</v>
      </c>
      <c r="AM104">
        <v>77</v>
      </c>
      <c r="AN104">
        <v>7</v>
      </c>
      <c r="AS104">
        <v>1800</v>
      </c>
      <c r="AT104">
        <v>1800</v>
      </c>
      <c r="BN104" s="33" t="s">
        <v>2136</v>
      </c>
      <c r="BO104">
        <v>2</v>
      </c>
      <c r="BP104">
        <v>2</v>
      </c>
      <c r="BQ104">
        <v>2</v>
      </c>
      <c r="BR104" t="s">
        <v>203</v>
      </c>
      <c r="BS104" t="s">
        <v>2123</v>
      </c>
      <c r="BT104" t="s">
        <v>73</v>
      </c>
      <c r="BU104" s="23">
        <v>43647</v>
      </c>
      <c r="BV104">
        <v>25914</v>
      </c>
      <c r="BX104" t="s">
        <v>64</v>
      </c>
      <c r="BY104" t="s">
        <v>64</v>
      </c>
      <c r="CB104" t="s">
        <v>64</v>
      </c>
      <c r="CC104" t="s">
        <v>64</v>
      </c>
      <c r="CE104" t="s">
        <v>64</v>
      </c>
      <c r="CG104" t="s">
        <v>63</v>
      </c>
      <c r="CH104" t="s">
        <v>1005</v>
      </c>
      <c r="CI104" t="s">
        <v>64</v>
      </c>
      <c r="DJ104" t="s">
        <v>355</v>
      </c>
      <c r="DK104" t="s">
        <v>356</v>
      </c>
      <c r="DN104" t="s">
        <v>64</v>
      </c>
      <c r="DO104" t="s">
        <v>728</v>
      </c>
      <c r="DP104" t="s">
        <v>64</v>
      </c>
      <c r="DQ104" t="s">
        <v>139</v>
      </c>
      <c r="DY104">
        <v>36.9</v>
      </c>
      <c r="EB104">
        <v>6</v>
      </c>
      <c r="EC104">
        <v>6</v>
      </c>
      <c r="EE104" t="s">
        <v>1855</v>
      </c>
      <c r="EF104">
        <v>1</v>
      </c>
      <c r="EH104" t="s">
        <v>80</v>
      </c>
      <c r="EL104" t="s">
        <v>80</v>
      </c>
      <c r="EP104" t="s">
        <v>80</v>
      </c>
      <c r="ET104" t="s">
        <v>80</v>
      </c>
      <c r="EV104">
        <v>1500</v>
      </c>
      <c r="EW104">
        <v>365</v>
      </c>
      <c r="EX104">
        <v>270</v>
      </c>
      <c r="EY104">
        <v>322</v>
      </c>
    </row>
    <row r="105" spans="1:155" x14ac:dyDescent="0.25">
      <c r="A105">
        <v>2020</v>
      </c>
      <c r="B105" t="s">
        <v>1006</v>
      </c>
      <c r="C105" s="20" t="s">
        <v>1006</v>
      </c>
      <c r="D105" t="s">
        <v>1009</v>
      </c>
      <c r="E105" t="s">
        <v>1007</v>
      </c>
      <c r="F105">
        <v>1</v>
      </c>
      <c r="G105" s="1">
        <v>2</v>
      </c>
      <c r="H105">
        <v>4</v>
      </c>
      <c r="I105" t="s">
        <v>84</v>
      </c>
      <c r="J105">
        <v>21</v>
      </c>
      <c r="K105">
        <v>29</v>
      </c>
      <c r="L105">
        <v>24</v>
      </c>
      <c r="M105">
        <v>26.560099999999998</v>
      </c>
      <c r="N105">
        <v>40.606900000000003</v>
      </c>
      <c r="O105">
        <v>31.456800000000001</v>
      </c>
      <c r="P105">
        <v>20.933900000000001</v>
      </c>
      <c r="Q105">
        <v>28.514500000000002</v>
      </c>
      <c r="R105">
        <v>23.778600000000001</v>
      </c>
      <c r="T105" t="s">
        <v>142</v>
      </c>
      <c r="U105" t="s">
        <v>143</v>
      </c>
      <c r="V105" t="s">
        <v>82</v>
      </c>
      <c r="W105" t="s">
        <v>83</v>
      </c>
      <c r="Y105">
        <v>6</v>
      </c>
      <c r="Z105" t="s">
        <v>64</v>
      </c>
      <c r="AA105" t="s">
        <v>64</v>
      </c>
      <c r="AB105" t="s">
        <v>65</v>
      </c>
      <c r="AC105" t="s">
        <v>66</v>
      </c>
      <c r="AD105">
        <v>10</v>
      </c>
      <c r="AG105" t="s">
        <v>155</v>
      </c>
      <c r="AH105" t="s">
        <v>156</v>
      </c>
      <c r="AI105" t="s">
        <v>68</v>
      </c>
      <c r="AJ105" t="s">
        <v>69</v>
      </c>
      <c r="AK105" t="s">
        <v>64</v>
      </c>
      <c r="AL105" t="s">
        <v>70</v>
      </c>
      <c r="AM105">
        <v>77</v>
      </c>
      <c r="AN105">
        <v>7</v>
      </c>
      <c r="AS105">
        <v>2050</v>
      </c>
      <c r="AT105">
        <v>2050</v>
      </c>
      <c r="BN105" s="33" t="s">
        <v>2136</v>
      </c>
      <c r="BO105">
        <v>2</v>
      </c>
      <c r="BP105">
        <v>2</v>
      </c>
      <c r="BQ105">
        <v>2</v>
      </c>
      <c r="BR105" t="s">
        <v>203</v>
      </c>
      <c r="BS105" t="s">
        <v>2123</v>
      </c>
      <c r="BT105" t="s">
        <v>73</v>
      </c>
      <c r="BU105" s="23">
        <v>43647</v>
      </c>
      <c r="BV105">
        <v>25912</v>
      </c>
      <c r="BX105" t="s">
        <v>64</v>
      </c>
      <c r="BY105" t="s">
        <v>64</v>
      </c>
      <c r="CB105" t="s">
        <v>64</v>
      </c>
      <c r="CC105" t="s">
        <v>64</v>
      </c>
      <c r="CE105" t="s">
        <v>64</v>
      </c>
      <c r="CG105" t="s">
        <v>63</v>
      </c>
      <c r="CH105" t="s">
        <v>1005</v>
      </c>
      <c r="CI105" t="s">
        <v>64</v>
      </c>
      <c r="DJ105" t="s">
        <v>355</v>
      </c>
      <c r="DK105" t="s">
        <v>356</v>
      </c>
      <c r="DN105" t="s">
        <v>64</v>
      </c>
      <c r="DO105" t="s">
        <v>728</v>
      </c>
      <c r="DP105" t="s">
        <v>64</v>
      </c>
      <c r="DQ105" t="s">
        <v>139</v>
      </c>
      <c r="DY105">
        <v>31.5</v>
      </c>
      <c r="EB105">
        <v>5</v>
      </c>
      <c r="EC105">
        <v>5</v>
      </c>
      <c r="EE105" t="s">
        <v>1855</v>
      </c>
      <c r="EF105">
        <v>1</v>
      </c>
      <c r="EH105" t="s">
        <v>80</v>
      </c>
      <c r="EL105" t="s">
        <v>80</v>
      </c>
      <c r="EP105" t="s">
        <v>80</v>
      </c>
      <c r="ET105" t="s">
        <v>80</v>
      </c>
      <c r="EV105">
        <v>2750</v>
      </c>
      <c r="EW105">
        <v>423</v>
      </c>
      <c r="EX105">
        <v>310</v>
      </c>
      <c r="EY105">
        <v>372</v>
      </c>
    </row>
    <row r="106" spans="1:155" x14ac:dyDescent="0.25">
      <c r="A106">
        <v>2020</v>
      </c>
      <c r="B106" t="s">
        <v>1006</v>
      </c>
      <c r="C106" s="20" t="s">
        <v>1006</v>
      </c>
      <c r="D106" t="s">
        <v>1856</v>
      </c>
      <c r="E106" t="s">
        <v>1007</v>
      </c>
      <c r="F106">
        <v>31</v>
      </c>
      <c r="G106" s="1">
        <v>2</v>
      </c>
      <c r="H106">
        <v>4</v>
      </c>
      <c r="I106" t="s">
        <v>84</v>
      </c>
      <c r="J106">
        <v>20</v>
      </c>
      <c r="K106">
        <v>27</v>
      </c>
      <c r="L106">
        <v>23</v>
      </c>
      <c r="M106">
        <v>25.7</v>
      </c>
      <c r="N106">
        <v>38.799999999999997</v>
      </c>
      <c r="O106">
        <v>30.304200000000002</v>
      </c>
      <c r="P106">
        <v>20.3124</v>
      </c>
      <c r="Q106">
        <v>27.3565</v>
      </c>
      <c r="R106">
        <v>22.974499999999999</v>
      </c>
      <c r="T106" t="s">
        <v>142</v>
      </c>
      <c r="U106" t="s">
        <v>143</v>
      </c>
      <c r="V106" t="s">
        <v>82</v>
      </c>
      <c r="W106" t="s">
        <v>83</v>
      </c>
      <c r="Y106">
        <v>6</v>
      </c>
      <c r="Z106" t="s">
        <v>64</v>
      </c>
      <c r="AA106" t="s">
        <v>64</v>
      </c>
      <c r="AB106" t="s">
        <v>65</v>
      </c>
      <c r="AC106" t="s">
        <v>66</v>
      </c>
      <c r="AD106">
        <v>10</v>
      </c>
      <c r="AG106" t="s">
        <v>155</v>
      </c>
      <c r="AH106" t="s">
        <v>156</v>
      </c>
      <c r="AI106" t="s">
        <v>68</v>
      </c>
      <c r="AJ106" t="s">
        <v>69</v>
      </c>
      <c r="AK106" t="s">
        <v>64</v>
      </c>
      <c r="AL106" t="s">
        <v>70</v>
      </c>
      <c r="AM106">
        <v>77</v>
      </c>
      <c r="AN106">
        <v>7</v>
      </c>
      <c r="AS106">
        <v>2100</v>
      </c>
      <c r="AT106">
        <v>2100</v>
      </c>
      <c r="BN106" s="33" t="s">
        <v>2136</v>
      </c>
      <c r="BO106">
        <v>2</v>
      </c>
      <c r="BP106">
        <v>2</v>
      </c>
      <c r="BQ106">
        <v>2</v>
      </c>
      <c r="BR106" t="s">
        <v>203</v>
      </c>
      <c r="BS106" t="s">
        <v>2123</v>
      </c>
      <c r="BT106" t="s">
        <v>73</v>
      </c>
      <c r="BU106" s="23">
        <v>43647</v>
      </c>
      <c r="BV106">
        <v>25913</v>
      </c>
      <c r="BX106" t="s">
        <v>63</v>
      </c>
      <c r="BY106" t="s">
        <v>64</v>
      </c>
      <c r="CB106" t="s">
        <v>64</v>
      </c>
      <c r="CC106" t="s">
        <v>64</v>
      </c>
      <c r="CE106" t="s">
        <v>64</v>
      </c>
      <c r="CG106" t="s">
        <v>63</v>
      </c>
      <c r="CH106" t="s">
        <v>1005</v>
      </c>
      <c r="CI106" t="s">
        <v>64</v>
      </c>
      <c r="DJ106" t="s">
        <v>355</v>
      </c>
      <c r="DK106" t="s">
        <v>356</v>
      </c>
      <c r="DN106" t="s">
        <v>64</v>
      </c>
      <c r="DO106" t="s">
        <v>728</v>
      </c>
      <c r="DP106" t="s">
        <v>64</v>
      </c>
      <c r="DQ106" t="s">
        <v>139</v>
      </c>
      <c r="DY106">
        <v>30.3</v>
      </c>
      <c r="EB106">
        <v>5</v>
      </c>
      <c r="EC106">
        <v>5</v>
      </c>
      <c r="EE106" t="s">
        <v>1855</v>
      </c>
      <c r="EF106">
        <v>1</v>
      </c>
      <c r="EH106" t="s">
        <v>80</v>
      </c>
      <c r="EL106" t="s">
        <v>80</v>
      </c>
      <c r="EP106" t="s">
        <v>80</v>
      </c>
      <c r="ET106" t="s">
        <v>80</v>
      </c>
      <c r="EV106">
        <v>3000</v>
      </c>
      <c r="EW106">
        <v>434</v>
      </c>
      <c r="EX106">
        <v>324</v>
      </c>
      <c r="EY106">
        <v>384</v>
      </c>
    </row>
    <row r="107" spans="1:155" x14ac:dyDescent="0.25">
      <c r="A107">
        <v>2020</v>
      </c>
      <c r="B107" t="s">
        <v>1021</v>
      </c>
      <c r="C107" s="20" t="s">
        <v>1074</v>
      </c>
      <c r="D107">
        <v>86</v>
      </c>
      <c r="E107" t="s">
        <v>1024</v>
      </c>
      <c r="F107">
        <v>105</v>
      </c>
      <c r="G107" s="1">
        <v>2</v>
      </c>
      <c r="H107">
        <v>4</v>
      </c>
      <c r="I107" t="s">
        <v>201</v>
      </c>
      <c r="J107">
        <v>24</v>
      </c>
      <c r="K107">
        <v>32</v>
      </c>
      <c r="L107">
        <v>27</v>
      </c>
      <c r="M107">
        <v>30.6</v>
      </c>
      <c r="N107">
        <v>46.6</v>
      </c>
      <c r="O107">
        <v>36.191899999999997</v>
      </c>
      <c r="P107">
        <v>23.808</v>
      </c>
      <c r="Q107">
        <v>32.289299999999997</v>
      </c>
      <c r="R107">
        <v>26.999300000000002</v>
      </c>
      <c r="T107" t="s">
        <v>142</v>
      </c>
      <c r="U107" t="s">
        <v>143</v>
      </c>
      <c r="V107" t="s">
        <v>61</v>
      </c>
      <c r="W107" t="s">
        <v>62</v>
      </c>
      <c r="Y107">
        <v>6</v>
      </c>
      <c r="Z107" t="s">
        <v>63</v>
      </c>
      <c r="AA107" t="s">
        <v>64</v>
      </c>
      <c r="AB107" t="s">
        <v>65</v>
      </c>
      <c r="AC107" t="s">
        <v>66</v>
      </c>
      <c r="AD107">
        <v>10</v>
      </c>
      <c r="AG107" t="s">
        <v>155</v>
      </c>
      <c r="AH107" t="s">
        <v>156</v>
      </c>
      <c r="AI107" t="s">
        <v>68</v>
      </c>
      <c r="AJ107" t="s">
        <v>69</v>
      </c>
      <c r="AK107" t="s">
        <v>64</v>
      </c>
      <c r="AL107" t="s">
        <v>70</v>
      </c>
      <c r="AM107">
        <v>77</v>
      </c>
      <c r="AN107">
        <v>7</v>
      </c>
      <c r="AS107">
        <v>1800</v>
      </c>
      <c r="AT107">
        <v>1800</v>
      </c>
      <c r="BN107" s="33" t="s">
        <v>2136</v>
      </c>
      <c r="BO107">
        <v>2</v>
      </c>
      <c r="BP107">
        <v>2</v>
      </c>
      <c r="BQ107">
        <v>2</v>
      </c>
      <c r="BR107" t="s">
        <v>203</v>
      </c>
      <c r="BS107" t="s">
        <v>2123</v>
      </c>
      <c r="BT107" t="s">
        <v>73</v>
      </c>
      <c r="BU107" s="23">
        <v>43702</v>
      </c>
      <c r="BV107">
        <v>26109</v>
      </c>
      <c r="BX107" t="s">
        <v>64</v>
      </c>
      <c r="BY107" t="s">
        <v>64</v>
      </c>
      <c r="CB107" t="s">
        <v>64</v>
      </c>
      <c r="CC107" t="s">
        <v>64</v>
      </c>
      <c r="CE107" t="s">
        <v>64</v>
      </c>
      <c r="CG107" t="s">
        <v>63</v>
      </c>
      <c r="CH107" t="s">
        <v>1005</v>
      </c>
      <c r="CI107" t="s">
        <v>64</v>
      </c>
      <c r="DJ107" t="s">
        <v>355</v>
      </c>
      <c r="DK107" t="s">
        <v>356</v>
      </c>
      <c r="DN107" t="s">
        <v>64</v>
      </c>
      <c r="DO107" t="s">
        <v>728</v>
      </c>
      <c r="DP107" t="s">
        <v>64</v>
      </c>
      <c r="DQ107" t="s">
        <v>139</v>
      </c>
      <c r="DY107">
        <v>36.9</v>
      </c>
      <c r="EB107">
        <v>6</v>
      </c>
      <c r="EC107">
        <v>6</v>
      </c>
      <c r="EE107" t="s">
        <v>1855</v>
      </c>
      <c r="EF107">
        <v>1</v>
      </c>
      <c r="EH107" t="s">
        <v>80</v>
      </c>
      <c r="EL107" t="s">
        <v>80</v>
      </c>
      <c r="EP107" t="s">
        <v>80</v>
      </c>
      <c r="ET107" t="s">
        <v>80</v>
      </c>
      <c r="EV107">
        <v>1500</v>
      </c>
      <c r="EW107">
        <v>372</v>
      </c>
      <c r="EX107">
        <v>274</v>
      </c>
      <c r="EY107">
        <v>328</v>
      </c>
    </row>
    <row r="108" spans="1:155" x14ac:dyDescent="0.25">
      <c r="A108">
        <v>2020</v>
      </c>
      <c r="B108" t="s">
        <v>1021</v>
      </c>
      <c r="C108" s="20" t="s">
        <v>1074</v>
      </c>
      <c r="D108">
        <v>86</v>
      </c>
      <c r="E108" t="s">
        <v>1024</v>
      </c>
      <c r="F108">
        <v>106</v>
      </c>
      <c r="G108" s="1">
        <v>2</v>
      </c>
      <c r="H108">
        <v>4</v>
      </c>
      <c r="I108" t="s">
        <v>84</v>
      </c>
      <c r="J108">
        <v>21</v>
      </c>
      <c r="K108">
        <v>28</v>
      </c>
      <c r="L108">
        <v>24</v>
      </c>
      <c r="M108">
        <v>26.535499999999999</v>
      </c>
      <c r="N108">
        <v>40.375999999999998</v>
      </c>
      <c r="O108">
        <v>31.375299999999999</v>
      </c>
      <c r="P108">
        <v>20.9162</v>
      </c>
      <c r="Q108">
        <v>28.367100000000001</v>
      </c>
      <c r="R108">
        <v>23.719799999999999</v>
      </c>
      <c r="T108" t="s">
        <v>142</v>
      </c>
      <c r="U108" t="s">
        <v>143</v>
      </c>
      <c r="V108" t="s">
        <v>82</v>
      </c>
      <c r="W108" t="s">
        <v>83</v>
      </c>
      <c r="Y108">
        <v>6</v>
      </c>
      <c r="Z108" t="s">
        <v>64</v>
      </c>
      <c r="AA108" t="s">
        <v>64</v>
      </c>
      <c r="AB108" t="s">
        <v>65</v>
      </c>
      <c r="AC108" t="s">
        <v>66</v>
      </c>
      <c r="AD108">
        <v>10</v>
      </c>
      <c r="AG108" t="s">
        <v>155</v>
      </c>
      <c r="AH108" t="s">
        <v>156</v>
      </c>
      <c r="AI108" t="s">
        <v>68</v>
      </c>
      <c r="AJ108" t="s">
        <v>69</v>
      </c>
      <c r="AK108" t="s">
        <v>64</v>
      </c>
      <c r="AL108" t="s">
        <v>70</v>
      </c>
      <c r="AM108">
        <v>77</v>
      </c>
      <c r="AN108">
        <v>7</v>
      </c>
      <c r="AS108">
        <v>2050</v>
      </c>
      <c r="AT108">
        <v>2050</v>
      </c>
      <c r="BN108" s="33" t="s">
        <v>2136</v>
      </c>
      <c r="BO108">
        <v>2</v>
      </c>
      <c r="BP108">
        <v>2</v>
      </c>
      <c r="BQ108">
        <v>2</v>
      </c>
      <c r="BR108" t="s">
        <v>203</v>
      </c>
      <c r="BS108" t="s">
        <v>2123</v>
      </c>
      <c r="BT108" t="s">
        <v>73</v>
      </c>
      <c r="BU108" s="23">
        <v>43702</v>
      </c>
      <c r="BV108">
        <v>26108</v>
      </c>
      <c r="BX108" t="s">
        <v>64</v>
      </c>
      <c r="BY108" t="s">
        <v>64</v>
      </c>
      <c r="CB108" t="s">
        <v>64</v>
      </c>
      <c r="CC108" t="s">
        <v>64</v>
      </c>
      <c r="CE108" t="s">
        <v>64</v>
      </c>
      <c r="CG108" t="s">
        <v>63</v>
      </c>
      <c r="CH108" t="s">
        <v>1005</v>
      </c>
      <c r="CI108" t="s">
        <v>64</v>
      </c>
      <c r="DJ108" t="s">
        <v>355</v>
      </c>
      <c r="DK108" t="s">
        <v>356</v>
      </c>
      <c r="DN108" t="s">
        <v>64</v>
      </c>
      <c r="DO108" t="s">
        <v>728</v>
      </c>
      <c r="DP108" t="s">
        <v>64</v>
      </c>
      <c r="DQ108" t="s">
        <v>139</v>
      </c>
      <c r="DY108">
        <v>32</v>
      </c>
      <c r="EB108">
        <v>5</v>
      </c>
      <c r="EC108">
        <v>5</v>
      </c>
      <c r="EE108" t="s">
        <v>1855</v>
      </c>
      <c r="EF108">
        <v>1</v>
      </c>
      <c r="EH108" t="s">
        <v>80</v>
      </c>
      <c r="EL108" t="s">
        <v>80</v>
      </c>
      <c r="EP108" t="s">
        <v>80</v>
      </c>
      <c r="ET108" t="s">
        <v>80</v>
      </c>
      <c r="EV108">
        <v>2750</v>
      </c>
      <c r="EW108">
        <v>423</v>
      </c>
      <c r="EX108">
        <v>312</v>
      </c>
      <c r="EY108">
        <v>373</v>
      </c>
    </row>
    <row r="109" spans="1:155" x14ac:dyDescent="0.25">
      <c r="A109">
        <v>2020</v>
      </c>
      <c r="B109" t="s">
        <v>1123</v>
      </c>
      <c r="C109" s="20" t="s">
        <v>1124</v>
      </c>
      <c r="D109" t="s">
        <v>1125</v>
      </c>
      <c r="E109" t="s">
        <v>1126</v>
      </c>
      <c r="F109">
        <v>27</v>
      </c>
      <c r="G109" s="1">
        <v>2</v>
      </c>
      <c r="H109">
        <v>4</v>
      </c>
      <c r="I109" t="s">
        <v>159</v>
      </c>
      <c r="J109">
        <v>27</v>
      </c>
      <c r="K109">
        <v>36</v>
      </c>
      <c r="L109">
        <v>30</v>
      </c>
      <c r="M109">
        <v>32.9</v>
      </c>
      <c r="N109">
        <v>50.3</v>
      </c>
      <c r="O109">
        <v>38.965600000000002</v>
      </c>
      <c r="P109">
        <v>26.620100000000001</v>
      </c>
      <c r="Q109">
        <v>36.074399999999997</v>
      </c>
      <c r="R109">
        <v>30.179300000000001</v>
      </c>
      <c r="T109" t="s">
        <v>60</v>
      </c>
      <c r="U109" t="s">
        <v>71</v>
      </c>
      <c r="V109" t="s">
        <v>157</v>
      </c>
      <c r="W109" t="s">
        <v>158</v>
      </c>
      <c r="Y109">
        <v>7</v>
      </c>
      <c r="Z109" t="s">
        <v>64</v>
      </c>
      <c r="AA109" t="s">
        <v>64</v>
      </c>
      <c r="AB109" t="s">
        <v>150</v>
      </c>
      <c r="AC109" t="s">
        <v>178</v>
      </c>
      <c r="AD109">
        <v>15</v>
      </c>
      <c r="AG109" t="s">
        <v>243</v>
      </c>
      <c r="AH109" t="s">
        <v>244</v>
      </c>
      <c r="AI109" t="s">
        <v>68</v>
      </c>
      <c r="AJ109" t="s">
        <v>69</v>
      </c>
      <c r="AK109" t="s">
        <v>64</v>
      </c>
      <c r="AL109" t="s">
        <v>70</v>
      </c>
      <c r="AO109">
        <v>86</v>
      </c>
      <c r="AP109">
        <v>12</v>
      </c>
      <c r="AS109">
        <v>1350</v>
      </c>
      <c r="AT109">
        <v>1350</v>
      </c>
      <c r="BN109" s="33" t="s">
        <v>2125</v>
      </c>
      <c r="BO109">
        <v>2</v>
      </c>
      <c r="BP109">
        <v>2</v>
      </c>
      <c r="BQ109">
        <v>3</v>
      </c>
      <c r="BR109" t="s">
        <v>72</v>
      </c>
      <c r="BS109" t="s">
        <v>2123</v>
      </c>
      <c r="BT109" t="s">
        <v>227</v>
      </c>
      <c r="BU109" s="23">
        <v>43735</v>
      </c>
      <c r="BV109">
        <v>26636</v>
      </c>
      <c r="BX109" t="s">
        <v>64</v>
      </c>
      <c r="BY109" t="s">
        <v>64</v>
      </c>
      <c r="CB109" t="s">
        <v>64</v>
      </c>
      <c r="CC109" t="s">
        <v>64</v>
      </c>
      <c r="CD109" t="s">
        <v>1913</v>
      </c>
      <c r="CE109" t="s">
        <v>64</v>
      </c>
      <c r="CG109" t="s">
        <v>63</v>
      </c>
      <c r="CH109" t="s">
        <v>1158</v>
      </c>
      <c r="CI109" t="s">
        <v>63</v>
      </c>
      <c r="CJ109" t="s">
        <v>1914</v>
      </c>
      <c r="DJ109" t="s">
        <v>76</v>
      </c>
      <c r="DK109" t="s">
        <v>2124</v>
      </c>
      <c r="DL109" t="s">
        <v>64</v>
      </c>
      <c r="DN109" t="s">
        <v>64</v>
      </c>
      <c r="DO109" t="s">
        <v>1129</v>
      </c>
      <c r="DP109" t="s">
        <v>63</v>
      </c>
      <c r="DQ109" t="s">
        <v>78</v>
      </c>
      <c r="DY109">
        <v>39.200000000000003</v>
      </c>
      <c r="EB109">
        <v>7</v>
      </c>
      <c r="EC109">
        <v>7</v>
      </c>
      <c r="EE109" t="s">
        <v>1912</v>
      </c>
      <c r="EF109">
        <v>7</v>
      </c>
      <c r="EH109" t="s">
        <v>80</v>
      </c>
      <c r="EL109" t="s">
        <v>80</v>
      </c>
      <c r="EP109" t="s">
        <v>80</v>
      </c>
      <c r="ET109" t="s">
        <v>80</v>
      </c>
      <c r="EU109">
        <v>750</v>
      </c>
      <c r="EW109">
        <v>332</v>
      </c>
      <c r="EX109">
        <v>245</v>
      </c>
      <c r="EY109">
        <v>293</v>
      </c>
    </row>
    <row r="110" spans="1:155" x14ac:dyDescent="0.25">
      <c r="A110">
        <v>2020</v>
      </c>
      <c r="B110" t="s">
        <v>1123</v>
      </c>
      <c r="C110" s="20" t="s">
        <v>1124</v>
      </c>
      <c r="D110" t="s">
        <v>1130</v>
      </c>
      <c r="E110" t="s">
        <v>1126</v>
      </c>
      <c r="F110">
        <v>13</v>
      </c>
      <c r="G110" s="1">
        <v>2</v>
      </c>
      <c r="H110">
        <v>4</v>
      </c>
      <c r="I110" t="s">
        <v>159</v>
      </c>
      <c r="J110">
        <v>22</v>
      </c>
      <c r="K110">
        <v>30</v>
      </c>
      <c r="L110">
        <v>25</v>
      </c>
      <c r="M110">
        <v>27.4725</v>
      </c>
      <c r="N110">
        <v>42.5</v>
      </c>
      <c r="O110">
        <v>32.670900000000003</v>
      </c>
      <c r="P110">
        <v>21.895299999999999</v>
      </c>
      <c r="Q110">
        <v>29.510400000000001</v>
      </c>
      <c r="R110">
        <v>24.771799999999999</v>
      </c>
      <c r="T110" t="s">
        <v>60</v>
      </c>
      <c r="U110" t="s">
        <v>71</v>
      </c>
      <c r="V110" t="s">
        <v>157</v>
      </c>
      <c r="W110" t="s">
        <v>158</v>
      </c>
      <c r="Y110">
        <v>7</v>
      </c>
      <c r="Z110" t="s">
        <v>63</v>
      </c>
      <c r="AA110" t="s">
        <v>64</v>
      </c>
      <c r="AB110" t="s">
        <v>86</v>
      </c>
      <c r="AC110" t="s">
        <v>87</v>
      </c>
      <c r="AD110">
        <v>15</v>
      </c>
      <c r="AG110" t="s">
        <v>243</v>
      </c>
      <c r="AH110" t="s">
        <v>244</v>
      </c>
      <c r="AI110" t="s">
        <v>68</v>
      </c>
      <c r="AJ110" t="s">
        <v>69</v>
      </c>
      <c r="AK110" t="s">
        <v>64</v>
      </c>
      <c r="AL110" t="s">
        <v>70</v>
      </c>
      <c r="AM110">
        <v>79</v>
      </c>
      <c r="AN110">
        <v>10</v>
      </c>
      <c r="AS110">
        <v>1600</v>
      </c>
      <c r="AT110">
        <v>1600</v>
      </c>
      <c r="BN110" s="33" t="s">
        <v>2125</v>
      </c>
      <c r="BO110">
        <v>2</v>
      </c>
      <c r="BP110">
        <v>2</v>
      </c>
      <c r="BQ110">
        <v>3</v>
      </c>
      <c r="BR110" t="s">
        <v>72</v>
      </c>
      <c r="BS110" t="s">
        <v>2123</v>
      </c>
      <c r="BT110" t="s">
        <v>227</v>
      </c>
      <c r="BU110" s="23">
        <v>43707</v>
      </c>
      <c r="BV110">
        <v>26464</v>
      </c>
      <c r="BX110" t="s">
        <v>63</v>
      </c>
      <c r="BY110" t="s">
        <v>64</v>
      </c>
      <c r="CB110" t="s">
        <v>64</v>
      </c>
      <c r="CC110" t="s">
        <v>64</v>
      </c>
      <c r="CD110" t="s">
        <v>1131</v>
      </c>
      <c r="CE110" t="s">
        <v>64</v>
      </c>
      <c r="CG110" t="s">
        <v>63</v>
      </c>
      <c r="CH110" t="s">
        <v>1158</v>
      </c>
      <c r="CI110" t="s">
        <v>63</v>
      </c>
      <c r="CJ110" t="s">
        <v>1132</v>
      </c>
      <c r="DJ110" t="s">
        <v>76</v>
      </c>
      <c r="DK110" t="s">
        <v>2124</v>
      </c>
      <c r="DL110" t="s">
        <v>64</v>
      </c>
      <c r="DN110" t="s">
        <v>64</v>
      </c>
      <c r="DO110" t="s">
        <v>1129</v>
      </c>
      <c r="DP110" t="s">
        <v>63</v>
      </c>
      <c r="DQ110" t="s">
        <v>78</v>
      </c>
      <c r="DY110">
        <v>32.9</v>
      </c>
      <c r="EB110">
        <v>5</v>
      </c>
      <c r="EC110">
        <v>5</v>
      </c>
      <c r="EE110" t="s">
        <v>1915</v>
      </c>
      <c r="EF110">
        <v>7</v>
      </c>
      <c r="EH110" t="s">
        <v>80</v>
      </c>
      <c r="EL110" t="s">
        <v>80</v>
      </c>
      <c r="EP110" t="s">
        <v>80</v>
      </c>
      <c r="ET110" t="s">
        <v>80</v>
      </c>
      <c r="EV110">
        <v>500</v>
      </c>
      <c r="EW110">
        <v>406</v>
      </c>
      <c r="EX110">
        <v>302</v>
      </c>
      <c r="EY110">
        <v>359</v>
      </c>
    </row>
    <row r="111" spans="1:155" x14ac:dyDescent="0.25">
      <c r="A111">
        <v>2020</v>
      </c>
      <c r="B111" t="s">
        <v>1123</v>
      </c>
      <c r="C111" s="20" t="s">
        <v>1124</v>
      </c>
      <c r="D111" t="s">
        <v>1133</v>
      </c>
      <c r="E111" t="s">
        <v>1126</v>
      </c>
      <c r="F111">
        <v>12</v>
      </c>
      <c r="G111" s="1">
        <v>2</v>
      </c>
      <c r="H111">
        <v>4</v>
      </c>
      <c r="I111" t="s">
        <v>159</v>
      </c>
      <c r="J111">
        <v>22</v>
      </c>
      <c r="K111">
        <v>30</v>
      </c>
      <c r="L111">
        <v>25</v>
      </c>
      <c r="M111">
        <v>27.4725</v>
      </c>
      <c r="N111">
        <v>42.5</v>
      </c>
      <c r="O111">
        <v>32.670900000000003</v>
      </c>
      <c r="P111">
        <v>21.895299999999999</v>
      </c>
      <c r="Q111">
        <v>29.510400000000001</v>
      </c>
      <c r="R111">
        <v>24.771799999999999</v>
      </c>
      <c r="T111" t="s">
        <v>60</v>
      </c>
      <c r="U111" t="s">
        <v>71</v>
      </c>
      <c r="V111" t="s">
        <v>157</v>
      </c>
      <c r="W111" t="s">
        <v>158</v>
      </c>
      <c r="Y111">
        <v>7</v>
      </c>
      <c r="Z111" t="s">
        <v>63</v>
      </c>
      <c r="AA111" t="s">
        <v>64</v>
      </c>
      <c r="AB111" t="s">
        <v>86</v>
      </c>
      <c r="AC111" t="s">
        <v>87</v>
      </c>
      <c r="AD111">
        <v>15</v>
      </c>
      <c r="AG111" t="s">
        <v>243</v>
      </c>
      <c r="AH111" t="s">
        <v>244</v>
      </c>
      <c r="AI111" t="s">
        <v>68</v>
      </c>
      <c r="AJ111" t="s">
        <v>69</v>
      </c>
      <c r="AK111" t="s">
        <v>64</v>
      </c>
      <c r="AL111" t="s">
        <v>70</v>
      </c>
      <c r="AO111">
        <v>86</v>
      </c>
      <c r="AP111">
        <v>10</v>
      </c>
      <c r="AS111">
        <v>1600</v>
      </c>
      <c r="AT111">
        <v>1600</v>
      </c>
      <c r="BN111" s="33" t="s">
        <v>2125</v>
      </c>
      <c r="BO111">
        <v>2</v>
      </c>
      <c r="BP111">
        <v>2</v>
      </c>
      <c r="BQ111">
        <v>3</v>
      </c>
      <c r="BR111" t="s">
        <v>72</v>
      </c>
      <c r="BS111" t="s">
        <v>2123</v>
      </c>
      <c r="BT111" t="s">
        <v>227</v>
      </c>
      <c r="BU111" s="23">
        <v>43707</v>
      </c>
      <c r="BV111">
        <v>26500</v>
      </c>
      <c r="BX111" t="s">
        <v>63</v>
      </c>
      <c r="BY111" t="s">
        <v>64</v>
      </c>
      <c r="CB111" t="s">
        <v>64</v>
      </c>
      <c r="CC111" t="s">
        <v>64</v>
      </c>
      <c r="CD111" t="s">
        <v>1131</v>
      </c>
      <c r="CE111" t="s">
        <v>64</v>
      </c>
      <c r="CG111" t="s">
        <v>63</v>
      </c>
      <c r="CH111" t="s">
        <v>1158</v>
      </c>
      <c r="CI111" t="s">
        <v>63</v>
      </c>
      <c r="CJ111" t="s">
        <v>1132</v>
      </c>
      <c r="DJ111" t="s">
        <v>76</v>
      </c>
      <c r="DK111" t="s">
        <v>2124</v>
      </c>
      <c r="DL111" t="s">
        <v>64</v>
      </c>
      <c r="DN111" t="s">
        <v>64</v>
      </c>
      <c r="DO111" t="s">
        <v>1129</v>
      </c>
      <c r="DP111" t="s">
        <v>63</v>
      </c>
      <c r="DQ111" t="s">
        <v>78</v>
      </c>
      <c r="DY111">
        <v>32.9</v>
      </c>
      <c r="EB111">
        <v>5</v>
      </c>
      <c r="EC111">
        <v>5</v>
      </c>
      <c r="EE111" t="s">
        <v>1915</v>
      </c>
      <c r="EF111">
        <v>7</v>
      </c>
      <c r="EH111" t="s">
        <v>80</v>
      </c>
      <c r="EL111" t="s">
        <v>80</v>
      </c>
      <c r="EP111" t="s">
        <v>80</v>
      </c>
      <c r="ET111" t="s">
        <v>80</v>
      </c>
      <c r="EV111">
        <v>500</v>
      </c>
      <c r="EW111">
        <v>406</v>
      </c>
      <c r="EX111">
        <v>302</v>
      </c>
      <c r="EY111">
        <v>359</v>
      </c>
    </row>
    <row r="112" spans="1:155" x14ac:dyDescent="0.25">
      <c r="A112">
        <v>2020</v>
      </c>
      <c r="B112" t="s">
        <v>1123</v>
      </c>
      <c r="C112" s="20" t="s">
        <v>1124</v>
      </c>
      <c r="D112" t="s">
        <v>1140</v>
      </c>
      <c r="E112" t="s">
        <v>1126</v>
      </c>
      <c r="F112">
        <v>56</v>
      </c>
      <c r="G112" s="1">
        <v>2</v>
      </c>
      <c r="H112">
        <v>4</v>
      </c>
      <c r="I112" t="s">
        <v>159</v>
      </c>
      <c r="J112">
        <v>23</v>
      </c>
      <c r="K112">
        <v>31</v>
      </c>
      <c r="L112">
        <v>26</v>
      </c>
      <c r="M112">
        <v>29.7957</v>
      </c>
      <c r="N112">
        <v>43.534999999999997</v>
      </c>
      <c r="O112">
        <v>34.727600000000002</v>
      </c>
      <c r="P112">
        <v>23.4846</v>
      </c>
      <c r="Q112">
        <v>30.700399999999998</v>
      </c>
      <c r="R112">
        <v>26.2623</v>
      </c>
      <c r="T112" t="s">
        <v>60</v>
      </c>
      <c r="U112" t="s">
        <v>71</v>
      </c>
      <c r="V112" t="s">
        <v>157</v>
      </c>
      <c r="W112" t="s">
        <v>158</v>
      </c>
      <c r="Y112">
        <v>7</v>
      </c>
      <c r="Z112" t="s">
        <v>64</v>
      </c>
      <c r="AA112" t="s">
        <v>64</v>
      </c>
      <c r="AB112" t="s">
        <v>86</v>
      </c>
      <c r="AC112" t="s">
        <v>87</v>
      </c>
      <c r="AD112">
        <v>15</v>
      </c>
      <c r="AG112" t="s">
        <v>59</v>
      </c>
      <c r="AH112" t="s">
        <v>67</v>
      </c>
      <c r="AI112" t="s">
        <v>68</v>
      </c>
      <c r="AJ112" t="s">
        <v>69</v>
      </c>
      <c r="AK112" t="s">
        <v>64</v>
      </c>
      <c r="AL112" t="s">
        <v>70</v>
      </c>
      <c r="AM112">
        <v>81</v>
      </c>
      <c r="AN112">
        <v>10</v>
      </c>
      <c r="AS112">
        <v>1900</v>
      </c>
      <c r="AT112">
        <v>1900</v>
      </c>
      <c r="BN112" s="33" t="s">
        <v>2125</v>
      </c>
      <c r="BO112">
        <v>2</v>
      </c>
      <c r="BP112">
        <v>2</v>
      </c>
      <c r="BQ112">
        <v>3</v>
      </c>
      <c r="BR112" t="s">
        <v>72</v>
      </c>
      <c r="BS112" t="s">
        <v>2123</v>
      </c>
      <c r="BT112" t="s">
        <v>227</v>
      </c>
      <c r="BU112" s="23">
        <v>43798</v>
      </c>
      <c r="BV112">
        <v>26842</v>
      </c>
      <c r="BX112" t="s">
        <v>64</v>
      </c>
      <c r="BY112" t="s">
        <v>64</v>
      </c>
      <c r="CB112" t="s">
        <v>64</v>
      </c>
      <c r="CC112" t="s">
        <v>64</v>
      </c>
      <c r="CE112" t="s">
        <v>64</v>
      </c>
      <c r="CG112" t="s">
        <v>64</v>
      </c>
      <c r="CI112" t="s">
        <v>64</v>
      </c>
      <c r="DJ112" t="s">
        <v>76</v>
      </c>
      <c r="DK112" t="s">
        <v>2124</v>
      </c>
      <c r="DN112" t="s">
        <v>64</v>
      </c>
      <c r="DO112" t="s">
        <v>1160</v>
      </c>
      <c r="DP112" t="s">
        <v>63</v>
      </c>
      <c r="DQ112" t="s">
        <v>78</v>
      </c>
      <c r="DY112">
        <v>35</v>
      </c>
      <c r="EB112">
        <v>5</v>
      </c>
      <c r="EC112">
        <v>5</v>
      </c>
      <c r="EE112" t="s">
        <v>1918</v>
      </c>
      <c r="EF112">
        <v>3</v>
      </c>
      <c r="EH112" t="s">
        <v>80</v>
      </c>
      <c r="EL112" t="s">
        <v>80</v>
      </c>
      <c r="EP112" t="s">
        <v>80</v>
      </c>
      <c r="ET112" t="s">
        <v>80</v>
      </c>
      <c r="EV112">
        <v>2000</v>
      </c>
      <c r="EW112">
        <v>377</v>
      </c>
      <c r="EX112">
        <v>288</v>
      </c>
      <c r="EY112">
        <v>337</v>
      </c>
    </row>
    <row r="113" spans="1:155" x14ac:dyDescent="0.25">
      <c r="A113">
        <v>2020</v>
      </c>
      <c r="B113" t="s">
        <v>1123</v>
      </c>
      <c r="C113" s="20" t="s">
        <v>1124</v>
      </c>
      <c r="D113" t="s">
        <v>1142</v>
      </c>
      <c r="E113" t="s">
        <v>1126</v>
      </c>
      <c r="F113">
        <v>53</v>
      </c>
      <c r="G113" s="1">
        <v>2</v>
      </c>
      <c r="H113">
        <v>4</v>
      </c>
      <c r="I113" t="s">
        <v>159</v>
      </c>
      <c r="J113">
        <v>24</v>
      </c>
      <c r="K113">
        <v>32</v>
      </c>
      <c r="L113">
        <v>27</v>
      </c>
      <c r="M113">
        <v>29.850999999999999</v>
      </c>
      <c r="N113">
        <v>45.713500000000003</v>
      </c>
      <c r="O113">
        <v>35.374699999999997</v>
      </c>
      <c r="P113">
        <v>23.5581</v>
      </c>
      <c r="Q113">
        <v>32.250300000000003</v>
      </c>
      <c r="R113">
        <v>26.809699999999999</v>
      </c>
      <c r="T113" t="s">
        <v>60</v>
      </c>
      <c r="U113" t="s">
        <v>71</v>
      </c>
      <c r="V113" t="s">
        <v>157</v>
      </c>
      <c r="W113" t="s">
        <v>158</v>
      </c>
      <c r="Y113">
        <v>7</v>
      </c>
      <c r="Z113" t="s">
        <v>64</v>
      </c>
      <c r="AA113" t="s">
        <v>64</v>
      </c>
      <c r="AB113" t="s">
        <v>86</v>
      </c>
      <c r="AC113" t="s">
        <v>87</v>
      </c>
      <c r="AD113">
        <v>15</v>
      </c>
      <c r="AG113" t="s">
        <v>59</v>
      </c>
      <c r="AH113" t="s">
        <v>67</v>
      </c>
      <c r="AI113" t="s">
        <v>68</v>
      </c>
      <c r="AJ113" t="s">
        <v>69</v>
      </c>
      <c r="AK113" t="s">
        <v>64</v>
      </c>
      <c r="AL113" t="s">
        <v>70</v>
      </c>
      <c r="AM113">
        <v>84</v>
      </c>
      <c r="AN113">
        <v>12</v>
      </c>
      <c r="AS113">
        <v>1800</v>
      </c>
      <c r="AT113">
        <v>1800</v>
      </c>
      <c r="BN113" s="33" t="s">
        <v>2125</v>
      </c>
      <c r="BO113">
        <v>2</v>
      </c>
      <c r="BP113">
        <v>2</v>
      </c>
      <c r="BQ113">
        <v>3</v>
      </c>
      <c r="BR113" t="s">
        <v>72</v>
      </c>
      <c r="BS113" t="s">
        <v>2123</v>
      </c>
      <c r="BT113" t="s">
        <v>227</v>
      </c>
      <c r="BU113" s="23">
        <v>43798</v>
      </c>
      <c r="BV113">
        <v>26839</v>
      </c>
      <c r="BX113" t="s">
        <v>64</v>
      </c>
      <c r="BY113" t="s">
        <v>64</v>
      </c>
      <c r="CB113" t="s">
        <v>64</v>
      </c>
      <c r="CC113" t="s">
        <v>64</v>
      </c>
      <c r="CE113" t="s">
        <v>64</v>
      </c>
      <c r="CG113" t="s">
        <v>64</v>
      </c>
      <c r="CI113" t="s">
        <v>64</v>
      </c>
      <c r="DJ113" t="s">
        <v>76</v>
      </c>
      <c r="DK113" t="s">
        <v>2124</v>
      </c>
      <c r="DN113" t="s">
        <v>64</v>
      </c>
      <c r="DO113" t="s">
        <v>1160</v>
      </c>
      <c r="DP113" t="s">
        <v>63</v>
      </c>
      <c r="DQ113" t="s">
        <v>78</v>
      </c>
      <c r="DY113">
        <v>35.6</v>
      </c>
      <c r="EB113">
        <v>6</v>
      </c>
      <c r="EC113">
        <v>6</v>
      </c>
      <c r="EE113" t="s">
        <v>1918</v>
      </c>
      <c r="EF113">
        <v>3</v>
      </c>
      <c r="EH113" t="s">
        <v>80</v>
      </c>
      <c r="EL113" t="s">
        <v>80</v>
      </c>
      <c r="EP113" t="s">
        <v>80</v>
      </c>
      <c r="ET113" t="s">
        <v>80</v>
      </c>
      <c r="EV113">
        <v>1500</v>
      </c>
      <c r="EW113">
        <v>375</v>
      </c>
      <c r="EX113">
        <v>274</v>
      </c>
      <c r="EY113">
        <v>329</v>
      </c>
    </row>
    <row r="114" spans="1:155" x14ac:dyDescent="0.25">
      <c r="A114">
        <v>2020</v>
      </c>
      <c r="B114" t="s">
        <v>1123</v>
      </c>
      <c r="C114" s="20" t="s">
        <v>1124</v>
      </c>
      <c r="D114" t="s">
        <v>1944</v>
      </c>
      <c r="E114" t="s">
        <v>1126</v>
      </c>
      <c r="F114">
        <v>50</v>
      </c>
      <c r="G114" s="1">
        <v>2.5</v>
      </c>
      <c r="H114">
        <v>5</v>
      </c>
      <c r="I114" t="s">
        <v>159</v>
      </c>
      <c r="J114">
        <v>19</v>
      </c>
      <c r="K114">
        <v>28</v>
      </c>
      <c r="L114">
        <v>23</v>
      </c>
      <c r="M114">
        <v>23.8</v>
      </c>
      <c r="N114">
        <v>37.9</v>
      </c>
      <c r="O114">
        <v>28.585599999999999</v>
      </c>
      <c r="P114">
        <v>19.409300000000002</v>
      </c>
      <c r="Q114">
        <v>27.967500000000001</v>
      </c>
      <c r="R114">
        <v>22.508800000000001</v>
      </c>
      <c r="T114" t="s">
        <v>60</v>
      </c>
      <c r="U114" t="s">
        <v>71</v>
      </c>
      <c r="V114" t="s">
        <v>157</v>
      </c>
      <c r="W114" t="s">
        <v>158</v>
      </c>
      <c r="Y114">
        <v>7</v>
      </c>
      <c r="Z114" t="s">
        <v>63</v>
      </c>
      <c r="AA114" t="s">
        <v>64</v>
      </c>
      <c r="AB114" t="s">
        <v>86</v>
      </c>
      <c r="AC114" t="s">
        <v>87</v>
      </c>
      <c r="AD114">
        <v>15</v>
      </c>
      <c r="AG114" t="s">
        <v>59</v>
      </c>
      <c r="AH114" t="s">
        <v>67</v>
      </c>
      <c r="AI114" t="s">
        <v>68</v>
      </c>
      <c r="AJ114" t="s">
        <v>69</v>
      </c>
      <c r="AK114" t="s">
        <v>64</v>
      </c>
      <c r="AL114" t="s">
        <v>70</v>
      </c>
      <c r="AO114">
        <v>86</v>
      </c>
      <c r="AP114">
        <v>10</v>
      </c>
      <c r="AS114">
        <v>2100</v>
      </c>
      <c r="AT114">
        <v>2100</v>
      </c>
      <c r="BN114" s="33" t="s">
        <v>2125</v>
      </c>
      <c r="BO114">
        <v>2</v>
      </c>
      <c r="BP114">
        <v>2</v>
      </c>
      <c r="BQ114">
        <v>3</v>
      </c>
      <c r="BR114" t="s">
        <v>72</v>
      </c>
      <c r="BS114" t="s">
        <v>2123</v>
      </c>
      <c r="BT114" t="s">
        <v>227</v>
      </c>
      <c r="BU114" s="23">
        <v>43784</v>
      </c>
      <c r="BV114">
        <v>26799</v>
      </c>
      <c r="BX114" t="s">
        <v>64</v>
      </c>
      <c r="BY114" t="s">
        <v>64</v>
      </c>
      <c r="CB114" t="s">
        <v>64</v>
      </c>
      <c r="CC114" t="s">
        <v>64</v>
      </c>
      <c r="CD114" t="s">
        <v>1946</v>
      </c>
      <c r="CE114" t="s">
        <v>64</v>
      </c>
      <c r="CG114" t="s">
        <v>63</v>
      </c>
      <c r="CH114" t="s">
        <v>1127</v>
      </c>
      <c r="CI114" t="s">
        <v>63</v>
      </c>
      <c r="CJ114" t="s">
        <v>1136</v>
      </c>
      <c r="DJ114" t="s">
        <v>76</v>
      </c>
      <c r="DK114" t="s">
        <v>2124</v>
      </c>
      <c r="DN114" t="s">
        <v>64</v>
      </c>
      <c r="DO114" t="s">
        <v>1137</v>
      </c>
      <c r="DP114" t="s">
        <v>64</v>
      </c>
      <c r="DQ114" t="s">
        <v>139</v>
      </c>
      <c r="DY114">
        <v>28.8</v>
      </c>
      <c r="EB114">
        <v>5</v>
      </c>
      <c r="EC114">
        <v>5</v>
      </c>
      <c r="EE114" t="s">
        <v>1945</v>
      </c>
      <c r="EF114">
        <v>3</v>
      </c>
      <c r="EH114" t="s">
        <v>80</v>
      </c>
      <c r="EL114" t="s">
        <v>80</v>
      </c>
      <c r="EP114" t="s">
        <v>80</v>
      </c>
      <c r="ET114" t="s">
        <v>80</v>
      </c>
      <c r="EV114">
        <v>3000</v>
      </c>
      <c r="EW114">
        <v>455</v>
      </c>
      <c r="EX114">
        <v>314</v>
      </c>
      <c r="EY114">
        <v>392</v>
      </c>
    </row>
    <row r="115" spans="1:155" x14ac:dyDescent="0.25">
      <c r="A115">
        <v>2020</v>
      </c>
      <c r="B115" t="s">
        <v>1123</v>
      </c>
      <c r="C115" s="20" t="s">
        <v>1124</v>
      </c>
      <c r="D115" t="s">
        <v>1161</v>
      </c>
      <c r="E115" t="s">
        <v>1126</v>
      </c>
      <c r="F115">
        <v>17</v>
      </c>
      <c r="G115" s="1">
        <v>2</v>
      </c>
      <c r="H115">
        <v>4</v>
      </c>
      <c r="I115" t="s">
        <v>159</v>
      </c>
      <c r="J115">
        <v>22</v>
      </c>
      <c r="K115">
        <v>29</v>
      </c>
      <c r="L115">
        <v>25</v>
      </c>
      <c r="M115">
        <v>27</v>
      </c>
      <c r="N115">
        <v>40.9</v>
      </c>
      <c r="O115">
        <v>31.874700000000001</v>
      </c>
      <c r="P115">
        <v>21.8934</v>
      </c>
      <c r="Q115">
        <v>29.2622</v>
      </c>
      <c r="R115">
        <v>24.691400000000002</v>
      </c>
      <c r="T115" t="s">
        <v>60</v>
      </c>
      <c r="U115" t="s">
        <v>71</v>
      </c>
      <c r="V115" t="s">
        <v>157</v>
      </c>
      <c r="W115" t="s">
        <v>158</v>
      </c>
      <c r="Y115">
        <v>7</v>
      </c>
      <c r="Z115" t="s">
        <v>63</v>
      </c>
      <c r="AA115" t="s">
        <v>64</v>
      </c>
      <c r="AB115" t="s">
        <v>86</v>
      </c>
      <c r="AC115" t="s">
        <v>87</v>
      </c>
      <c r="AD115">
        <v>15</v>
      </c>
      <c r="AG115" t="s">
        <v>59</v>
      </c>
      <c r="AH115" t="s">
        <v>67</v>
      </c>
      <c r="AI115" t="s">
        <v>68</v>
      </c>
      <c r="AJ115" t="s">
        <v>69</v>
      </c>
      <c r="AK115" t="s">
        <v>64</v>
      </c>
      <c r="AL115" t="s">
        <v>70</v>
      </c>
      <c r="AO115">
        <v>86</v>
      </c>
      <c r="AP115">
        <v>10</v>
      </c>
      <c r="AS115">
        <v>1950</v>
      </c>
      <c r="AT115">
        <v>1950</v>
      </c>
      <c r="BN115" s="33" t="s">
        <v>2125</v>
      </c>
      <c r="BO115">
        <v>2</v>
      </c>
      <c r="BP115">
        <v>2</v>
      </c>
      <c r="BQ115">
        <v>3</v>
      </c>
      <c r="BR115" t="s">
        <v>72</v>
      </c>
      <c r="BS115" t="s">
        <v>2123</v>
      </c>
      <c r="BT115" t="s">
        <v>227</v>
      </c>
      <c r="BU115" s="23">
        <v>43707</v>
      </c>
      <c r="BV115">
        <v>26492</v>
      </c>
      <c r="BX115" t="s">
        <v>63</v>
      </c>
      <c r="BY115" t="s">
        <v>64</v>
      </c>
      <c r="CB115" t="s">
        <v>64</v>
      </c>
      <c r="CC115" t="s">
        <v>64</v>
      </c>
      <c r="CD115" t="s">
        <v>1948</v>
      </c>
      <c r="CE115" t="s">
        <v>64</v>
      </c>
      <c r="CG115" t="s">
        <v>63</v>
      </c>
      <c r="CH115" t="s">
        <v>1127</v>
      </c>
      <c r="CI115" t="s">
        <v>63</v>
      </c>
      <c r="CJ115" t="s">
        <v>1162</v>
      </c>
      <c r="DJ115" t="s">
        <v>76</v>
      </c>
      <c r="DK115" t="s">
        <v>2124</v>
      </c>
      <c r="DL115" t="s">
        <v>64</v>
      </c>
      <c r="DN115" t="s">
        <v>64</v>
      </c>
      <c r="DO115" t="s">
        <v>435</v>
      </c>
      <c r="DP115" t="s">
        <v>63</v>
      </c>
      <c r="DQ115" t="s">
        <v>78</v>
      </c>
      <c r="DY115">
        <v>32.1</v>
      </c>
      <c r="EB115">
        <v>5</v>
      </c>
      <c r="EC115">
        <v>5</v>
      </c>
      <c r="EE115" t="s">
        <v>1947</v>
      </c>
      <c r="EF115">
        <v>3</v>
      </c>
      <c r="EH115" t="s">
        <v>80</v>
      </c>
      <c r="EL115" t="s">
        <v>80</v>
      </c>
      <c r="EP115" t="s">
        <v>80</v>
      </c>
      <c r="ET115" t="s">
        <v>80</v>
      </c>
      <c r="EV115">
        <v>2250</v>
      </c>
      <c r="EW115">
        <v>403</v>
      </c>
      <c r="EX115">
        <v>302</v>
      </c>
      <c r="EY115">
        <v>358</v>
      </c>
    </row>
    <row r="116" spans="1:155" x14ac:dyDescent="0.25">
      <c r="A116">
        <v>2020</v>
      </c>
      <c r="B116" t="s">
        <v>1123</v>
      </c>
      <c r="C116" s="20" t="s">
        <v>1124</v>
      </c>
      <c r="D116" t="s">
        <v>1165</v>
      </c>
      <c r="E116" t="s">
        <v>1126</v>
      </c>
      <c r="F116">
        <v>35</v>
      </c>
      <c r="G116" s="1">
        <v>3</v>
      </c>
      <c r="H116">
        <v>6</v>
      </c>
      <c r="I116" t="s">
        <v>79</v>
      </c>
      <c r="J116">
        <v>20</v>
      </c>
      <c r="K116">
        <v>27</v>
      </c>
      <c r="L116">
        <v>23</v>
      </c>
      <c r="M116">
        <v>25.245100000000001</v>
      </c>
      <c r="N116">
        <v>37.655999999999999</v>
      </c>
      <c r="O116">
        <v>29.641300000000001</v>
      </c>
      <c r="P116">
        <v>19.982199999999999</v>
      </c>
      <c r="Q116">
        <v>26.618400000000001</v>
      </c>
      <c r="R116">
        <v>22.507300000000001</v>
      </c>
      <c r="T116" t="s">
        <v>60</v>
      </c>
      <c r="U116" t="s">
        <v>71</v>
      </c>
      <c r="V116" t="s">
        <v>61</v>
      </c>
      <c r="W116" t="s">
        <v>62</v>
      </c>
      <c r="Y116">
        <v>8</v>
      </c>
      <c r="Z116" t="s">
        <v>63</v>
      </c>
      <c r="AA116" t="s">
        <v>64</v>
      </c>
      <c r="AB116" t="s">
        <v>86</v>
      </c>
      <c r="AC116" t="s">
        <v>87</v>
      </c>
      <c r="AD116">
        <v>15</v>
      </c>
      <c r="AG116" t="s">
        <v>59</v>
      </c>
      <c r="AH116" t="s">
        <v>67</v>
      </c>
      <c r="AI116" t="s">
        <v>68</v>
      </c>
      <c r="AJ116" t="s">
        <v>69</v>
      </c>
      <c r="AK116" t="s">
        <v>64</v>
      </c>
      <c r="AL116" t="s">
        <v>70</v>
      </c>
      <c r="AM116">
        <v>84</v>
      </c>
      <c r="AN116">
        <v>13</v>
      </c>
      <c r="AS116">
        <v>2100</v>
      </c>
      <c r="AT116">
        <v>2100</v>
      </c>
      <c r="BN116" s="33" t="s">
        <v>2125</v>
      </c>
      <c r="BO116">
        <v>2</v>
      </c>
      <c r="BP116">
        <v>2</v>
      </c>
      <c r="BQ116">
        <v>3</v>
      </c>
      <c r="BR116" t="s">
        <v>72</v>
      </c>
      <c r="BS116" t="s">
        <v>2123</v>
      </c>
      <c r="BT116" t="s">
        <v>73</v>
      </c>
      <c r="BU116" s="23">
        <v>43770</v>
      </c>
      <c r="BV116">
        <v>26742</v>
      </c>
      <c r="BX116" t="s">
        <v>64</v>
      </c>
      <c r="BY116" t="s">
        <v>64</v>
      </c>
      <c r="CB116" t="s">
        <v>64</v>
      </c>
      <c r="CC116" t="s">
        <v>64</v>
      </c>
      <c r="CD116" t="s">
        <v>1164</v>
      </c>
      <c r="CE116" t="s">
        <v>64</v>
      </c>
      <c r="CG116" t="s">
        <v>63</v>
      </c>
      <c r="CH116" t="s">
        <v>1135</v>
      </c>
      <c r="CI116" t="s">
        <v>63</v>
      </c>
      <c r="CJ116" t="s">
        <v>1146</v>
      </c>
      <c r="DJ116" t="s">
        <v>76</v>
      </c>
      <c r="DK116" t="s">
        <v>2124</v>
      </c>
      <c r="DN116" t="s">
        <v>64</v>
      </c>
      <c r="DO116" t="s">
        <v>1160</v>
      </c>
      <c r="DP116" t="s">
        <v>63</v>
      </c>
      <c r="DQ116" t="s">
        <v>78</v>
      </c>
      <c r="DY116">
        <v>29.8</v>
      </c>
      <c r="EB116">
        <v>5</v>
      </c>
      <c r="EC116">
        <v>5</v>
      </c>
      <c r="EE116" t="s">
        <v>1949</v>
      </c>
      <c r="EF116">
        <v>5</v>
      </c>
      <c r="EH116" t="s">
        <v>80</v>
      </c>
      <c r="EL116" t="s">
        <v>80</v>
      </c>
      <c r="EP116" t="s">
        <v>80</v>
      </c>
      <c r="ET116" t="s">
        <v>80</v>
      </c>
      <c r="EV116">
        <v>3000</v>
      </c>
      <c r="EW116">
        <v>443</v>
      </c>
      <c r="EX116">
        <v>332</v>
      </c>
      <c r="EY116">
        <v>393</v>
      </c>
    </row>
    <row r="117" spans="1:155" x14ac:dyDescent="0.25">
      <c r="A117">
        <v>2020</v>
      </c>
      <c r="B117" t="s">
        <v>1123</v>
      </c>
      <c r="C117" s="20" t="s">
        <v>1124</v>
      </c>
      <c r="D117" t="s">
        <v>1166</v>
      </c>
      <c r="E117" t="s">
        <v>1126</v>
      </c>
      <c r="F117">
        <v>37</v>
      </c>
      <c r="G117" s="1">
        <v>3</v>
      </c>
      <c r="H117">
        <v>6</v>
      </c>
      <c r="I117" t="s">
        <v>79</v>
      </c>
      <c r="J117">
        <v>19</v>
      </c>
      <c r="K117">
        <v>26</v>
      </c>
      <c r="L117">
        <v>22</v>
      </c>
      <c r="M117">
        <v>24.4</v>
      </c>
      <c r="N117">
        <v>36.6</v>
      </c>
      <c r="O117">
        <v>28.7059</v>
      </c>
      <c r="P117">
        <v>19.366299999999999</v>
      </c>
      <c r="Q117">
        <v>25.933700000000002</v>
      </c>
      <c r="R117">
        <v>21.857099999999999</v>
      </c>
      <c r="T117" t="s">
        <v>60</v>
      </c>
      <c r="U117" t="s">
        <v>71</v>
      </c>
      <c r="V117" t="s">
        <v>61</v>
      </c>
      <c r="W117" t="s">
        <v>62</v>
      </c>
      <c r="Y117">
        <v>8</v>
      </c>
      <c r="Z117" t="s">
        <v>63</v>
      </c>
      <c r="AA117" t="s">
        <v>64</v>
      </c>
      <c r="AB117" t="s">
        <v>86</v>
      </c>
      <c r="AC117" t="s">
        <v>87</v>
      </c>
      <c r="AD117">
        <v>15</v>
      </c>
      <c r="AG117" t="s">
        <v>59</v>
      </c>
      <c r="AH117" t="s">
        <v>67</v>
      </c>
      <c r="AI117" t="s">
        <v>68</v>
      </c>
      <c r="AJ117" t="s">
        <v>69</v>
      </c>
      <c r="AK117" t="s">
        <v>64</v>
      </c>
      <c r="AL117" t="s">
        <v>70</v>
      </c>
      <c r="AM117">
        <v>81</v>
      </c>
      <c r="AN117">
        <v>10</v>
      </c>
      <c r="AS117">
        <v>2200</v>
      </c>
      <c r="AT117">
        <v>2200</v>
      </c>
      <c r="BN117" s="33" t="s">
        <v>2125</v>
      </c>
      <c r="BO117">
        <v>2</v>
      </c>
      <c r="BP117">
        <v>2</v>
      </c>
      <c r="BQ117">
        <v>3</v>
      </c>
      <c r="BR117" t="s">
        <v>72</v>
      </c>
      <c r="BS117" t="s">
        <v>2123</v>
      </c>
      <c r="BT117" t="s">
        <v>73</v>
      </c>
      <c r="BU117" s="23">
        <v>43770</v>
      </c>
      <c r="BV117">
        <v>26769</v>
      </c>
      <c r="BX117" t="s">
        <v>63</v>
      </c>
      <c r="BY117" t="s">
        <v>64</v>
      </c>
      <c r="CB117" t="s">
        <v>64</v>
      </c>
      <c r="CC117" t="s">
        <v>64</v>
      </c>
      <c r="CD117" t="s">
        <v>1164</v>
      </c>
      <c r="CE117" t="s">
        <v>64</v>
      </c>
      <c r="CG117" t="s">
        <v>63</v>
      </c>
      <c r="CH117" t="s">
        <v>1135</v>
      </c>
      <c r="CI117" t="s">
        <v>63</v>
      </c>
      <c r="CJ117" t="s">
        <v>1146</v>
      </c>
      <c r="DJ117" t="s">
        <v>76</v>
      </c>
      <c r="DK117" t="s">
        <v>2124</v>
      </c>
      <c r="DN117" t="s">
        <v>64</v>
      </c>
      <c r="DO117" t="s">
        <v>1160</v>
      </c>
      <c r="DP117" t="s">
        <v>63</v>
      </c>
      <c r="DQ117" t="s">
        <v>78</v>
      </c>
      <c r="DY117">
        <v>28.9</v>
      </c>
      <c r="EB117">
        <v>4</v>
      </c>
      <c r="EC117">
        <v>4</v>
      </c>
      <c r="EE117" t="s">
        <v>1949</v>
      </c>
      <c r="EF117">
        <v>5</v>
      </c>
      <c r="EH117" t="s">
        <v>80</v>
      </c>
      <c r="EL117" t="s">
        <v>80</v>
      </c>
      <c r="EP117" t="s">
        <v>80</v>
      </c>
      <c r="ET117" t="s">
        <v>80</v>
      </c>
      <c r="EV117">
        <v>3500</v>
      </c>
      <c r="EW117">
        <v>457</v>
      </c>
      <c r="EX117">
        <v>342</v>
      </c>
      <c r="EY117">
        <v>405</v>
      </c>
    </row>
    <row r="118" spans="1:155" x14ac:dyDescent="0.25">
      <c r="A118">
        <v>2020</v>
      </c>
      <c r="B118" t="s">
        <v>1123</v>
      </c>
      <c r="C118" s="20" t="s">
        <v>1124</v>
      </c>
      <c r="D118" t="s">
        <v>1169</v>
      </c>
      <c r="E118" t="s">
        <v>1126</v>
      </c>
      <c r="F118">
        <v>14</v>
      </c>
      <c r="G118" s="1">
        <v>2</v>
      </c>
      <c r="H118">
        <v>4</v>
      </c>
      <c r="I118" t="s">
        <v>159</v>
      </c>
      <c r="J118">
        <v>23</v>
      </c>
      <c r="K118">
        <v>31</v>
      </c>
      <c r="L118">
        <v>26</v>
      </c>
      <c r="M118">
        <v>28.306899999999999</v>
      </c>
      <c r="N118">
        <v>42.408499999999997</v>
      </c>
      <c r="O118">
        <v>33.2879</v>
      </c>
      <c r="P118">
        <v>22.979600000000001</v>
      </c>
      <c r="Q118">
        <v>30.961099999999998</v>
      </c>
      <c r="R118">
        <v>25.995200000000001</v>
      </c>
      <c r="T118" t="s">
        <v>60</v>
      </c>
      <c r="U118" t="s">
        <v>71</v>
      </c>
      <c r="V118" t="s">
        <v>157</v>
      </c>
      <c r="W118" t="s">
        <v>158</v>
      </c>
      <c r="Y118">
        <v>7</v>
      </c>
      <c r="Z118" t="s">
        <v>63</v>
      </c>
      <c r="AA118" t="s">
        <v>64</v>
      </c>
      <c r="AB118" t="s">
        <v>86</v>
      </c>
      <c r="AC118" t="s">
        <v>87</v>
      </c>
      <c r="AD118">
        <v>15</v>
      </c>
      <c r="AG118" t="s">
        <v>243</v>
      </c>
      <c r="AH118" t="s">
        <v>244</v>
      </c>
      <c r="AI118" t="s">
        <v>68</v>
      </c>
      <c r="AJ118" t="s">
        <v>69</v>
      </c>
      <c r="AK118" t="s">
        <v>64</v>
      </c>
      <c r="AL118" t="s">
        <v>70</v>
      </c>
      <c r="AM118">
        <v>74</v>
      </c>
      <c r="AN118">
        <v>13</v>
      </c>
      <c r="AS118">
        <v>1550</v>
      </c>
      <c r="AT118">
        <v>1550</v>
      </c>
      <c r="BN118" s="33" t="s">
        <v>2125</v>
      </c>
      <c r="BO118">
        <v>2</v>
      </c>
      <c r="BP118">
        <v>2</v>
      </c>
      <c r="BQ118">
        <v>3</v>
      </c>
      <c r="BR118" t="s">
        <v>72</v>
      </c>
      <c r="BS118" t="s">
        <v>2123</v>
      </c>
      <c r="BT118" t="s">
        <v>227</v>
      </c>
      <c r="BU118" s="23">
        <v>43707</v>
      </c>
      <c r="BV118">
        <v>26466</v>
      </c>
      <c r="BX118" t="s">
        <v>63</v>
      </c>
      <c r="BY118" t="s">
        <v>64</v>
      </c>
      <c r="CB118" t="s">
        <v>64</v>
      </c>
      <c r="CC118" t="s">
        <v>64</v>
      </c>
      <c r="CD118" t="s">
        <v>1131</v>
      </c>
      <c r="CE118" t="s">
        <v>64</v>
      </c>
      <c r="CG118" t="s">
        <v>63</v>
      </c>
      <c r="CH118" t="s">
        <v>1158</v>
      </c>
      <c r="CI118" t="s">
        <v>63</v>
      </c>
      <c r="CJ118" t="s">
        <v>1132</v>
      </c>
      <c r="DJ118" t="s">
        <v>76</v>
      </c>
      <c r="DK118" t="s">
        <v>2124</v>
      </c>
      <c r="DL118" t="s">
        <v>64</v>
      </c>
      <c r="DN118" t="s">
        <v>64</v>
      </c>
      <c r="DO118" t="s">
        <v>1129</v>
      </c>
      <c r="DP118" t="s">
        <v>63</v>
      </c>
      <c r="DQ118" t="s">
        <v>78</v>
      </c>
      <c r="DY118">
        <v>33.4</v>
      </c>
      <c r="EB118">
        <v>5</v>
      </c>
      <c r="EC118">
        <v>5</v>
      </c>
      <c r="EE118" t="s">
        <v>1915</v>
      </c>
      <c r="EF118">
        <v>7</v>
      </c>
      <c r="EH118" t="s">
        <v>80</v>
      </c>
      <c r="EL118" t="s">
        <v>80</v>
      </c>
      <c r="EP118" t="s">
        <v>80</v>
      </c>
      <c r="ET118" t="s">
        <v>80</v>
      </c>
      <c r="EV118">
        <v>250</v>
      </c>
      <c r="EW118">
        <v>384</v>
      </c>
      <c r="EX118">
        <v>285</v>
      </c>
      <c r="EY118">
        <v>340</v>
      </c>
    </row>
    <row r="119" spans="1:155" x14ac:dyDescent="0.25">
      <c r="A119">
        <v>2020</v>
      </c>
      <c r="B119" t="s">
        <v>1123</v>
      </c>
      <c r="C119" s="20" t="s">
        <v>1124</v>
      </c>
      <c r="D119" t="s">
        <v>1170</v>
      </c>
      <c r="E119" t="s">
        <v>1126</v>
      </c>
      <c r="F119">
        <v>51</v>
      </c>
      <c r="G119" s="1">
        <v>2.5</v>
      </c>
      <c r="H119">
        <v>5</v>
      </c>
      <c r="I119" t="s">
        <v>159</v>
      </c>
      <c r="J119">
        <v>19</v>
      </c>
      <c r="K119">
        <v>29</v>
      </c>
      <c r="L119">
        <v>23</v>
      </c>
      <c r="M119">
        <v>23.7</v>
      </c>
      <c r="N119">
        <v>38.700000000000003</v>
      </c>
      <c r="O119">
        <v>28.707000000000001</v>
      </c>
      <c r="P119">
        <v>19.488800000000001</v>
      </c>
      <c r="Q119">
        <v>28.7774</v>
      </c>
      <c r="R119">
        <v>22.8005</v>
      </c>
      <c r="T119" t="s">
        <v>60</v>
      </c>
      <c r="U119" t="s">
        <v>71</v>
      </c>
      <c r="V119" t="s">
        <v>157</v>
      </c>
      <c r="W119" t="s">
        <v>158</v>
      </c>
      <c r="Y119">
        <v>7</v>
      </c>
      <c r="Z119" t="s">
        <v>63</v>
      </c>
      <c r="AA119" t="s">
        <v>64</v>
      </c>
      <c r="AB119" t="s">
        <v>86</v>
      </c>
      <c r="AC119" t="s">
        <v>87</v>
      </c>
      <c r="AD119">
        <v>15</v>
      </c>
      <c r="AG119" t="s">
        <v>59</v>
      </c>
      <c r="AH119" t="s">
        <v>67</v>
      </c>
      <c r="AI119" t="s">
        <v>68</v>
      </c>
      <c r="AJ119" t="s">
        <v>69</v>
      </c>
      <c r="AK119" t="s">
        <v>64</v>
      </c>
      <c r="AL119" t="s">
        <v>70</v>
      </c>
      <c r="AM119">
        <v>74</v>
      </c>
      <c r="AN119">
        <v>13</v>
      </c>
      <c r="AS119">
        <v>2100</v>
      </c>
      <c r="AT119">
        <v>2100</v>
      </c>
      <c r="BN119" s="33" t="s">
        <v>2125</v>
      </c>
      <c r="BO119">
        <v>2</v>
      </c>
      <c r="BP119">
        <v>2</v>
      </c>
      <c r="BQ119">
        <v>3</v>
      </c>
      <c r="BR119" t="s">
        <v>72</v>
      </c>
      <c r="BS119" t="s">
        <v>2123</v>
      </c>
      <c r="BT119" t="s">
        <v>227</v>
      </c>
      <c r="BU119" s="23">
        <v>43784</v>
      </c>
      <c r="BV119">
        <v>26803</v>
      </c>
      <c r="BX119" t="s">
        <v>64</v>
      </c>
      <c r="BY119" t="s">
        <v>64</v>
      </c>
      <c r="CB119" t="s">
        <v>64</v>
      </c>
      <c r="CC119" t="s">
        <v>64</v>
      </c>
      <c r="CD119" t="s">
        <v>1946</v>
      </c>
      <c r="CE119" t="s">
        <v>64</v>
      </c>
      <c r="CG119" t="s">
        <v>63</v>
      </c>
      <c r="CH119" t="s">
        <v>1127</v>
      </c>
      <c r="CI119" t="s">
        <v>63</v>
      </c>
      <c r="CJ119" t="s">
        <v>1136</v>
      </c>
      <c r="DJ119" t="s">
        <v>76</v>
      </c>
      <c r="DK119" t="s">
        <v>2124</v>
      </c>
      <c r="DN119" t="s">
        <v>64</v>
      </c>
      <c r="DO119" t="s">
        <v>1137</v>
      </c>
      <c r="DP119" t="s">
        <v>64</v>
      </c>
      <c r="DQ119" t="s">
        <v>139</v>
      </c>
      <c r="DY119">
        <v>28.9</v>
      </c>
      <c r="EB119">
        <v>5</v>
      </c>
      <c r="EC119">
        <v>5</v>
      </c>
      <c r="EE119" t="s">
        <v>1945</v>
      </c>
      <c r="EF119">
        <v>3</v>
      </c>
      <c r="EH119" t="s">
        <v>80</v>
      </c>
      <c r="EL119" t="s">
        <v>80</v>
      </c>
      <c r="EP119" t="s">
        <v>80</v>
      </c>
      <c r="ET119" t="s">
        <v>80</v>
      </c>
      <c r="EV119">
        <v>3000</v>
      </c>
      <c r="EW119">
        <v>453</v>
      </c>
      <c r="EX119">
        <v>307</v>
      </c>
      <c r="EY119">
        <v>387</v>
      </c>
    </row>
    <row r="120" spans="1:155" x14ac:dyDescent="0.25">
      <c r="A120">
        <v>2020</v>
      </c>
      <c r="B120" t="s">
        <v>1123</v>
      </c>
      <c r="C120" s="20" t="s">
        <v>1124</v>
      </c>
      <c r="D120" t="s">
        <v>1172</v>
      </c>
      <c r="E120" t="s">
        <v>1126</v>
      </c>
      <c r="F120">
        <v>18</v>
      </c>
      <c r="G120" s="1">
        <v>2</v>
      </c>
      <c r="H120">
        <v>4</v>
      </c>
      <c r="I120" t="s">
        <v>159</v>
      </c>
      <c r="J120">
        <v>23</v>
      </c>
      <c r="K120">
        <v>29</v>
      </c>
      <c r="L120">
        <v>25</v>
      </c>
      <c r="M120">
        <v>28.5</v>
      </c>
      <c r="N120">
        <v>39.799999999999997</v>
      </c>
      <c r="O120">
        <v>32.674599999999998</v>
      </c>
      <c r="P120">
        <v>22.706</v>
      </c>
      <c r="Q120">
        <v>28.646899999999999</v>
      </c>
      <c r="R120">
        <v>25.043099999999999</v>
      </c>
      <c r="T120" t="s">
        <v>60</v>
      </c>
      <c r="U120" t="s">
        <v>71</v>
      </c>
      <c r="V120" t="s">
        <v>157</v>
      </c>
      <c r="W120" t="s">
        <v>158</v>
      </c>
      <c r="Y120">
        <v>7</v>
      </c>
      <c r="Z120" t="s">
        <v>63</v>
      </c>
      <c r="AA120" t="s">
        <v>64</v>
      </c>
      <c r="AB120" t="s">
        <v>86</v>
      </c>
      <c r="AC120" t="s">
        <v>87</v>
      </c>
      <c r="AD120">
        <v>15</v>
      </c>
      <c r="AG120" t="s">
        <v>59</v>
      </c>
      <c r="AH120" t="s">
        <v>67</v>
      </c>
      <c r="AI120" t="s">
        <v>68</v>
      </c>
      <c r="AJ120" t="s">
        <v>69</v>
      </c>
      <c r="AK120" t="s">
        <v>64</v>
      </c>
      <c r="AL120" t="s">
        <v>70</v>
      </c>
      <c r="AM120">
        <v>74</v>
      </c>
      <c r="AN120">
        <v>13</v>
      </c>
      <c r="AS120">
        <v>1950</v>
      </c>
      <c r="AT120">
        <v>1950</v>
      </c>
      <c r="BN120" s="33" t="s">
        <v>2125</v>
      </c>
      <c r="BO120">
        <v>2</v>
      </c>
      <c r="BP120">
        <v>2</v>
      </c>
      <c r="BQ120">
        <v>3</v>
      </c>
      <c r="BR120" t="s">
        <v>72</v>
      </c>
      <c r="BS120" t="s">
        <v>2123</v>
      </c>
      <c r="BT120" t="s">
        <v>227</v>
      </c>
      <c r="BU120" s="23">
        <v>43707</v>
      </c>
      <c r="BV120">
        <v>26493</v>
      </c>
      <c r="BX120" t="s">
        <v>63</v>
      </c>
      <c r="BY120" t="s">
        <v>64</v>
      </c>
      <c r="CB120" t="s">
        <v>64</v>
      </c>
      <c r="CC120" t="s">
        <v>64</v>
      </c>
      <c r="CD120" t="s">
        <v>1948</v>
      </c>
      <c r="CE120" t="s">
        <v>64</v>
      </c>
      <c r="CG120" t="s">
        <v>63</v>
      </c>
      <c r="CH120" t="s">
        <v>1127</v>
      </c>
      <c r="CI120" t="s">
        <v>63</v>
      </c>
      <c r="CJ120" t="s">
        <v>1162</v>
      </c>
      <c r="DJ120" t="s">
        <v>76</v>
      </c>
      <c r="DK120" t="s">
        <v>2124</v>
      </c>
      <c r="DL120" t="s">
        <v>64</v>
      </c>
      <c r="DN120" t="s">
        <v>64</v>
      </c>
      <c r="DO120" t="s">
        <v>435</v>
      </c>
      <c r="DP120" t="s">
        <v>63</v>
      </c>
      <c r="DQ120" t="s">
        <v>78</v>
      </c>
      <c r="DY120">
        <v>32.9</v>
      </c>
      <c r="EB120">
        <v>5</v>
      </c>
      <c r="EC120">
        <v>5</v>
      </c>
      <c r="EE120" t="s">
        <v>1947</v>
      </c>
      <c r="EF120">
        <v>3</v>
      </c>
      <c r="EH120" t="s">
        <v>80</v>
      </c>
      <c r="EL120" t="s">
        <v>80</v>
      </c>
      <c r="EP120" t="s">
        <v>80</v>
      </c>
      <c r="ET120" t="s">
        <v>80</v>
      </c>
      <c r="EV120">
        <v>2250</v>
      </c>
      <c r="EW120">
        <v>391</v>
      </c>
      <c r="EX120">
        <v>310</v>
      </c>
      <c r="EY120">
        <v>354</v>
      </c>
    </row>
    <row r="121" spans="1:155" x14ac:dyDescent="0.25">
      <c r="A121">
        <v>2020</v>
      </c>
      <c r="B121" t="s">
        <v>1123</v>
      </c>
      <c r="C121" s="20" t="s">
        <v>1173</v>
      </c>
      <c r="D121" t="s">
        <v>1972</v>
      </c>
      <c r="E121" t="s">
        <v>1126</v>
      </c>
      <c r="F121">
        <v>9</v>
      </c>
      <c r="G121" s="1">
        <v>4</v>
      </c>
      <c r="H121">
        <v>8</v>
      </c>
      <c r="I121" t="s">
        <v>526</v>
      </c>
      <c r="J121">
        <v>16</v>
      </c>
      <c r="K121">
        <v>26</v>
      </c>
      <c r="L121">
        <v>19</v>
      </c>
      <c r="M121">
        <v>19.059100000000001</v>
      </c>
      <c r="N121">
        <v>31.578299999999999</v>
      </c>
      <c r="O121">
        <v>23.197600000000001</v>
      </c>
      <c r="P121">
        <v>15.5755</v>
      </c>
      <c r="Q121">
        <v>25.839400000000001</v>
      </c>
      <c r="R121">
        <v>18.965599999999998</v>
      </c>
      <c r="T121" t="s">
        <v>60</v>
      </c>
      <c r="U121" t="s">
        <v>71</v>
      </c>
      <c r="V121" t="s">
        <v>157</v>
      </c>
      <c r="W121" t="s">
        <v>158</v>
      </c>
      <c r="Y121">
        <v>8</v>
      </c>
      <c r="Z121" t="s">
        <v>64</v>
      </c>
      <c r="AA121" t="s">
        <v>64</v>
      </c>
      <c r="AB121" t="s">
        <v>86</v>
      </c>
      <c r="AC121" t="s">
        <v>87</v>
      </c>
      <c r="AD121">
        <v>15</v>
      </c>
      <c r="AG121" t="s">
        <v>59</v>
      </c>
      <c r="AH121" t="s">
        <v>67</v>
      </c>
      <c r="AI121" t="s">
        <v>68</v>
      </c>
      <c r="AJ121" t="s">
        <v>69</v>
      </c>
      <c r="AK121" t="s">
        <v>64</v>
      </c>
      <c r="AL121" t="s">
        <v>70</v>
      </c>
      <c r="AM121">
        <v>87</v>
      </c>
      <c r="AN121">
        <v>11</v>
      </c>
      <c r="AS121">
        <v>2550</v>
      </c>
      <c r="AT121">
        <v>2550</v>
      </c>
      <c r="BN121" s="33" t="s">
        <v>2147</v>
      </c>
      <c r="BO121">
        <v>2</v>
      </c>
      <c r="BP121">
        <v>2</v>
      </c>
      <c r="BQ121">
        <v>3</v>
      </c>
      <c r="BR121" t="s">
        <v>72</v>
      </c>
      <c r="BS121" t="s">
        <v>2123</v>
      </c>
      <c r="BT121" t="s">
        <v>227</v>
      </c>
      <c r="BU121" s="23">
        <v>43707</v>
      </c>
      <c r="BV121">
        <v>26409</v>
      </c>
      <c r="BX121" t="s">
        <v>64</v>
      </c>
      <c r="BY121" t="s">
        <v>63</v>
      </c>
      <c r="BZ121" t="s">
        <v>582</v>
      </c>
      <c r="CA121" t="s">
        <v>583</v>
      </c>
      <c r="CB121" t="s">
        <v>64</v>
      </c>
      <c r="CC121" t="s">
        <v>64</v>
      </c>
      <c r="CD121" t="s">
        <v>1974</v>
      </c>
      <c r="CE121" t="s">
        <v>63</v>
      </c>
      <c r="CF121" t="s">
        <v>1175</v>
      </c>
      <c r="CG121" t="s">
        <v>63</v>
      </c>
      <c r="CH121" t="s">
        <v>259</v>
      </c>
      <c r="CI121" t="s">
        <v>64</v>
      </c>
      <c r="DJ121" t="s">
        <v>76</v>
      </c>
      <c r="DK121" t="s">
        <v>2124</v>
      </c>
      <c r="DN121" t="s">
        <v>64</v>
      </c>
      <c r="DO121" t="s">
        <v>1176</v>
      </c>
      <c r="DP121" t="s">
        <v>63</v>
      </c>
      <c r="DQ121" t="s">
        <v>78</v>
      </c>
      <c r="DY121">
        <v>23.4</v>
      </c>
      <c r="EB121">
        <v>3</v>
      </c>
      <c r="EC121">
        <v>3</v>
      </c>
      <c r="EE121" t="s">
        <v>1973</v>
      </c>
      <c r="EF121">
        <v>3</v>
      </c>
      <c r="EH121" t="s">
        <v>80</v>
      </c>
      <c r="EL121" t="s">
        <v>80</v>
      </c>
      <c r="EP121" t="s">
        <v>80</v>
      </c>
      <c r="ET121" t="s">
        <v>80</v>
      </c>
      <c r="EV121">
        <v>5250</v>
      </c>
      <c r="EW121">
        <v>570</v>
      </c>
      <c r="EX121">
        <v>344</v>
      </c>
      <c r="EY121">
        <v>469</v>
      </c>
    </row>
    <row r="122" spans="1:155" x14ac:dyDescent="0.25">
      <c r="A122">
        <v>2020</v>
      </c>
      <c r="B122" t="s">
        <v>1123</v>
      </c>
      <c r="C122" s="20" t="s">
        <v>1173</v>
      </c>
      <c r="D122" t="s">
        <v>1972</v>
      </c>
      <c r="E122" t="s">
        <v>1126</v>
      </c>
      <c r="F122">
        <v>64</v>
      </c>
      <c r="G122" s="1">
        <v>6</v>
      </c>
      <c r="H122">
        <v>12</v>
      </c>
      <c r="I122" t="s">
        <v>526</v>
      </c>
      <c r="J122">
        <v>12</v>
      </c>
      <c r="K122">
        <v>20</v>
      </c>
      <c r="L122">
        <v>15</v>
      </c>
      <c r="M122">
        <v>14.9</v>
      </c>
      <c r="N122">
        <v>26.9</v>
      </c>
      <c r="O122">
        <v>18.642299999999999</v>
      </c>
      <c r="P122">
        <v>12.367100000000001</v>
      </c>
      <c r="Q122">
        <v>20.2561</v>
      </c>
      <c r="R122">
        <v>14.995100000000001</v>
      </c>
      <c r="S122" t="s">
        <v>243</v>
      </c>
      <c r="T122" t="s">
        <v>60</v>
      </c>
      <c r="U122" t="s">
        <v>71</v>
      </c>
      <c r="V122" t="s">
        <v>157</v>
      </c>
      <c r="W122" t="s">
        <v>158</v>
      </c>
      <c r="Y122">
        <v>8</v>
      </c>
      <c r="Z122" t="s">
        <v>64</v>
      </c>
      <c r="AA122" t="s">
        <v>64</v>
      </c>
      <c r="AB122" t="s">
        <v>86</v>
      </c>
      <c r="AC122" t="s">
        <v>87</v>
      </c>
      <c r="AD122">
        <v>15</v>
      </c>
      <c r="AG122" t="s">
        <v>59</v>
      </c>
      <c r="AH122" t="s">
        <v>67</v>
      </c>
      <c r="AI122" t="s">
        <v>68</v>
      </c>
      <c r="AJ122" t="s">
        <v>69</v>
      </c>
      <c r="AK122" t="s">
        <v>64</v>
      </c>
      <c r="AL122" t="s">
        <v>70</v>
      </c>
      <c r="AM122">
        <v>87</v>
      </c>
      <c r="AN122">
        <v>11</v>
      </c>
      <c r="AS122">
        <v>3250</v>
      </c>
      <c r="AT122">
        <v>3250</v>
      </c>
      <c r="BN122" s="33" t="s">
        <v>2136</v>
      </c>
      <c r="BO122">
        <v>2</v>
      </c>
      <c r="BP122">
        <v>2</v>
      </c>
      <c r="BQ122">
        <v>3</v>
      </c>
      <c r="BR122" t="s">
        <v>72</v>
      </c>
      <c r="BS122" t="s">
        <v>2123</v>
      </c>
      <c r="BT122" t="s">
        <v>227</v>
      </c>
      <c r="BU122" s="23">
        <v>43819</v>
      </c>
      <c r="BV122">
        <v>26932</v>
      </c>
      <c r="BX122" t="s">
        <v>64</v>
      </c>
      <c r="BY122" t="s">
        <v>64</v>
      </c>
      <c r="CB122" t="s">
        <v>64</v>
      </c>
      <c r="CC122" t="s">
        <v>64</v>
      </c>
      <c r="CD122" t="s">
        <v>1969</v>
      </c>
      <c r="CE122" t="s">
        <v>63</v>
      </c>
      <c r="CF122" t="s">
        <v>1970</v>
      </c>
      <c r="CG122" t="s">
        <v>63</v>
      </c>
      <c r="CH122" t="s">
        <v>1976</v>
      </c>
      <c r="CI122" t="s">
        <v>64</v>
      </c>
      <c r="DJ122" t="s">
        <v>355</v>
      </c>
      <c r="DK122" t="s">
        <v>356</v>
      </c>
      <c r="DN122" t="s">
        <v>64</v>
      </c>
      <c r="DO122" t="s">
        <v>1176</v>
      </c>
      <c r="DP122" t="s">
        <v>63</v>
      </c>
      <c r="DQ122" t="s">
        <v>78</v>
      </c>
      <c r="DY122">
        <v>18.8</v>
      </c>
      <c r="EB122">
        <v>2</v>
      </c>
      <c r="EC122">
        <v>2</v>
      </c>
      <c r="EE122" t="s">
        <v>1975</v>
      </c>
      <c r="EF122">
        <v>3</v>
      </c>
      <c r="EH122" t="s">
        <v>80</v>
      </c>
      <c r="EL122" t="s">
        <v>80</v>
      </c>
      <c r="EP122" t="s">
        <v>80</v>
      </c>
      <c r="ET122" t="s">
        <v>80</v>
      </c>
      <c r="EV122">
        <v>8750</v>
      </c>
      <c r="EW122">
        <v>710</v>
      </c>
      <c r="EX122">
        <v>434</v>
      </c>
      <c r="EY122">
        <v>586</v>
      </c>
    </row>
    <row r="123" spans="1:155" x14ac:dyDescent="0.25">
      <c r="A123">
        <v>2020</v>
      </c>
      <c r="B123" t="s">
        <v>56</v>
      </c>
      <c r="C123" s="20" t="s">
        <v>56</v>
      </c>
      <c r="D123" t="s">
        <v>57</v>
      </c>
      <c r="E123" t="s">
        <v>58</v>
      </c>
      <c r="F123">
        <v>204</v>
      </c>
      <c r="G123" s="1">
        <v>2</v>
      </c>
      <c r="H123">
        <v>4</v>
      </c>
      <c r="I123" t="s">
        <v>79</v>
      </c>
      <c r="J123">
        <v>23</v>
      </c>
      <c r="K123">
        <v>34</v>
      </c>
      <c r="L123">
        <v>27</v>
      </c>
      <c r="M123">
        <v>29.673300000000001</v>
      </c>
      <c r="N123">
        <v>49.579500000000003</v>
      </c>
      <c r="O123">
        <v>36.216799999999999</v>
      </c>
      <c r="P123">
        <v>23.155200000000001</v>
      </c>
      <c r="Q123">
        <v>34.128999999999998</v>
      </c>
      <c r="R123">
        <v>27.072399999999998</v>
      </c>
      <c r="T123" t="s">
        <v>60</v>
      </c>
      <c r="U123" t="s">
        <v>71</v>
      </c>
      <c r="V123" t="s">
        <v>61</v>
      </c>
      <c r="W123" t="s">
        <v>62</v>
      </c>
      <c r="Y123">
        <v>8</v>
      </c>
      <c r="Z123" t="s">
        <v>63</v>
      </c>
      <c r="AA123" t="s">
        <v>64</v>
      </c>
      <c r="AB123" t="s">
        <v>65</v>
      </c>
      <c r="AC123" t="s">
        <v>66</v>
      </c>
      <c r="AD123">
        <v>10</v>
      </c>
      <c r="AG123" t="s">
        <v>59</v>
      </c>
      <c r="AH123" t="s">
        <v>67</v>
      </c>
      <c r="AI123" t="s">
        <v>68</v>
      </c>
      <c r="AJ123" t="s">
        <v>69</v>
      </c>
      <c r="AK123" t="s">
        <v>64</v>
      </c>
      <c r="AL123" t="s">
        <v>70</v>
      </c>
      <c r="AM123">
        <v>82</v>
      </c>
      <c r="AN123">
        <v>10</v>
      </c>
      <c r="AS123">
        <v>1800</v>
      </c>
      <c r="AT123">
        <v>1800</v>
      </c>
      <c r="BN123" s="33" t="s">
        <v>2125</v>
      </c>
      <c r="BO123">
        <v>2</v>
      </c>
      <c r="BP123">
        <v>2</v>
      </c>
      <c r="BQ123">
        <v>3</v>
      </c>
      <c r="BR123" t="s">
        <v>72</v>
      </c>
      <c r="BS123" t="s">
        <v>2123</v>
      </c>
      <c r="BT123" t="s">
        <v>73</v>
      </c>
      <c r="BU123" s="23">
        <v>43555</v>
      </c>
      <c r="BV123">
        <v>25415</v>
      </c>
      <c r="BX123" t="s">
        <v>64</v>
      </c>
      <c r="BY123" t="s">
        <v>64</v>
      </c>
      <c r="CB123" t="s">
        <v>64</v>
      </c>
      <c r="CC123" t="s">
        <v>64</v>
      </c>
      <c r="CE123" t="s">
        <v>64</v>
      </c>
      <c r="CG123" t="s">
        <v>63</v>
      </c>
      <c r="CH123" t="s">
        <v>74</v>
      </c>
      <c r="CI123" t="s">
        <v>63</v>
      </c>
      <c r="CJ123" t="s">
        <v>75</v>
      </c>
      <c r="DJ123" t="s">
        <v>76</v>
      </c>
      <c r="DK123" t="s">
        <v>2124</v>
      </c>
      <c r="DN123" t="s">
        <v>64</v>
      </c>
      <c r="DO123" t="s">
        <v>77</v>
      </c>
      <c r="DP123" t="s">
        <v>63</v>
      </c>
      <c r="DQ123" t="s">
        <v>78</v>
      </c>
      <c r="DY123">
        <v>39</v>
      </c>
      <c r="EB123">
        <v>6</v>
      </c>
      <c r="EC123">
        <v>6</v>
      </c>
      <c r="EE123" t="s">
        <v>1253</v>
      </c>
      <c r="EF123">
        <v>7</v>
      </c>
      <c r="EH123" t="s">
        <v>80</v>
      </c>
      <c r="EL123" t="s">
        <v>80</v>
      </c>
      <c r="EP123" t="s">
        <v>80</v>
      </c>
      <c r="ET123" t="s">
        <v>80</v>
      </c>
      <c r="EV123">
        <v>1500</v>
      </c>
      <c r="EW123">
        <v>382</v>
      </c>
      <c r="EX123">
        <v>260</v>
      </c>
      <c r="EY123">
        <v>327</v>
      </c>
    </row>
    <row r="124" spans="1:155" x14ac:dyDescent="0.25">
      <c r="A124">
        <v>2020</v>
      </c>
      <c r="B124" t="s">
        <v>56</v>
      </c>
      <c r="C124" s="20" t="s">
        <v>56</v>
      </c>
      <c r="D124" t="s">
        <v>81</v>
      </c>
      <c r="E124" t="s">
        <v>58</v>
      </c>
      <c r="F124">
        <v>200</v>
      </c>
      <c r="G124" s="1">
        <v>2</v>
      </c>
      <c r="H124">
        <v>4</v>
      </c>
      <c r="I124" t="s">
        <v>79</v>
      </c>
      <c r="J124">
        <v>24</v>
      </c>
      <c r="K124">
        <v>32</v>
      </c>
      <c r="L124">
        <v>27</v>
      </c>
      <c r="M124">
        <v>31.440200000000001</v>
      </c>
      <c r="N124">
        <v>45.927199999999999</v>
      </c>
      <c r="O124">
        <v>36.641300000000001</v>
      </c>
      <c r="P124">
        <v>24.3964</v>
      </c>
      <c r="Q124">
        <v>31.8706</v>
      </c>
      <c r="R124">
        <v>27.274799999999999</v>
      </c>
      <c r="T124" t="s">
        <v>60</v>
      </c>
      <c r="U124" t="s">
        <v>71</v>
      </c>
      <c r="V124" t="s">
        <v>61</v>
      </c>
      <c r="W124" t="s">
        <v>62</v>
      </c>
      <c r="Y124">
        <v>8</v>
      </c>
      <c r="Z124" t="s">
        <v>63</v>
      </c>
      <c r="AA124" t="s">
        <v>64</v>
      </c>
      <c r="AB124" t="s">
        <v>65</v>
      </c>
      <c r="AC124" t="s">
        <v>66</v>
      </c>
      <c r="AD124">
        <v>10</v>
      </c>
      <c r="AG124" t="s">
        <v>59</v>
      </c>
      <c r="AH124" t="s">
        <v>67</v>
      </c>
      <c r="AI124" t="s">
        <v>68</v>
      </c>
      <c r="AJ124" t="s">
        <v>69</v>
      </c>
      <c r="AK124" t="s">
        <v>64</v>
      </c>
      <c r="AL124" t="s">
        <v>70</v>
      </c>
      <c r="AM124">
        <v>90</v>
      </c>
      <c r="AN124">
        <v>10</v>
      </c>
      <c r="AS124">
        <v>1800</v>
      </c>
      <c r="AT124">
        <v>1800</v>
      </c>
      <c r="BN124" s="33" t="s">
        <v>2125</v>
      </c>
      <c r="BO124">
        <v>2</v>
      </c>
      <c r="BP124">
        <v>2</v>
      </c>
      <c r="BQ124">
        <v>3</v>
      </c>
      <c r="BR124" t="s">
        <v>72</v>
      </c>
      <c r="BS124" t="s">
        <v>2123</v>
      </c>
      <c r="BT124" t="s">
        <v>73</v>
      </c>
      <c r="BU124" s="23">
        <v>43545</v>
      </c>
      <c r="BV124">
        <v>25232</v>
      </c>
      <c r="BX124" t="s">
        <v>64</v>
      </c>
      <c r="BY124" t="s">
        <v>64</v>
      </c>
      <c r="CB124" t="s">
        <v>64</v>
      </c>
      <c r="CC124" t="s">
        <v>64</v>
      </c>
      <c r="CE124" t="s">
        <v>64</v>
      </c>
      <c r="CG124" t="s">
        <v>63</v>
      </c>
      <c r="CH124" t="s">
        <v>74</v>
      </c>
      <c r="CI124" t="s">
        <v>63</v>
      </c>
      <c r="CJ124" t="s">
        <v>75</v>
      </c>
      <c r="DJ124" t="s">
        <v>76</v>
      </c>
      <c r="DK124" t="s">
        <v>2124</v>
      </c>
      <c r="DN124" t="s">
        <v>64</v>
      </c>
      <c r="DO124" t="s">
        <v>77</v>
      </c>
      <c r="DP124" t="s">
        <v>63</v>
      </c>
      <c r="DQ124" t="s">
        <v>78</v>
      </c>
      <c r="DY124">
        <v>36.9</v>
      </c>
      <c r="EB124">
        <v>6</v>
      </c>
      <c r="EC124">
        <v>6</v>
      </c>
      <c r="EE124" t="s">
        <v>1253</v>
      </c>
      <c r="EF124">
        <v>7</v>
      </c>
      <c r="EH124" t="s">
        <v>80</v>
      </c>
      <c r="EL124" t="s">
        <v>80</v>
      </c>
      <c r="EP124" t="s">
        <v>80</v>
      </c>
      <c r="ET124" t="s">
        <v>80</v>
      </c>
      <c r="EV124">
        <v>1500</v>
      </c>
      <c r="EW124">
        <v>363</v>
      </c>
      <c r="EX124">
        <v>278</v>
      </c>
      <c r="EY124">
        <v>324</v>
      </c>
    </row>
    <row r="125" spans="1:155" x14ac:dyDescent="0.25">
      <c r="A125">
        <v>2020</v>
      </c>
      <c r="B125" t="s">
        <v>56</v>
      </c>
      <c r="C125" s="20" t="s">
        <v>56</v>
      </c>
      <c r="D125" t="s">
        <v>81</v>
      </c>
      <c r="E125" t="s">
        <v>58</v>
      </c>
      <c r="F125">
        <v>201</v>
      </c>
      <c r="G125" s="1">
        <v>2</v>
      </c>
      <c r="H125">
        <v>4</v>
      </c>
      <c r="I125" t="s">
        <v>84</v>
      </c>
      <c r="J125">
        <v>21</v>
      </c>
      <c r="K125">
        <v>32</v>
      </c>
      <c r="L125">
        <v>25</v>
      </c>
      <c r="M125">
        <v>26.690799999999999</v>
      </c>
      <c r="N125">
        <v>46.507800000000003</v>
      </c>
      <c r="O125">
        <v>33.022799999999997</v>
      </c>
      <c r="P125">
        <v>21.028099999999998</v>
      </c>
      <c r="Q125">
        <v>32.231999999999999</v>
      </c>
      <c r="R125">
        <v>24.927199999999999</v>
      </c>
      <c r="T125" t="s">
        <v>60</v>
      </c>
      <c r="U125" t="s">
        <v>71</v>
      </c>
      <c r="V125" t="s">
        <v>82</v>
      </c>
      <c r="W125" t="s">
        <v>83</v>
      </c>
      <c r="Y125">
        <v>6</v>
      </c>
      <c r="Z125" t="s">
        <v>64</v>
      </c>
      <c r="AA125" t="s">
        <v>64</v>
      </c>
      <c r="AB125" t="s">
        <v>65</v>
      </c>
      <c r="AC125" t="s">
        <v>66</v>
      </c>
      <c r="AD125">
        <v>10</v>
      </c>
      <c r="AG125" t="s">
        <v>59</v>
      </c>
      <c r="AH125" t="s">
        <v>67</v>
      </c>
      <c r="AI125" t="s">
        <v>68</v>
      </c>
      <c r="AJ125" t="s">
        <v>69</v>
      </c>
      <c r="AK125" t="s">
        <v>64</v>
      </c>
      <c r="AL125" t="s">
        <v>70</v>
      </c>
      <c r="AM125">
        <v>90</v>
      </c>
      <c r="AN125">
        <v>10</v>
      </c>
      <c r="AS125">
        <v>1950</v>
      </c>
      <c r="AT125">
        <v>1950</v>
      </c>
      <c r="BN125" s="33" t="s">
        <v>2125</v>
      </c>
      <c r="BO125">
        <v>2</v>
      </c>
      <c r="BP125">
        <v>2</v>
      </c>
      <c r="BQ125">
        <v>3</v>
      </c>
      <c r="BR125" t="s">
        <v>72</v>
      </c>
      <c r="BS125" t="s">
        <v>2123</v>
      </c>
      <c r="BT125" t="s">
        <v>73</v>
      </c>
      <c r="BU125" s="23">
        <v>43555</v>
      </c>
      <c r="BV125">
        <v>25356</v>
      </c>
      <c r="BX125" t="s">
        <v>64</v>
      </c>
      <c r="BY125" t="s">
        <v>64</v>
      </c>
      <c r="CB125" t="s">
        <v>64</v>
      </c>
      <c r="CC125" t="s">
        <v>64</v>
      </c>
      <c r="CE125" t="s">
        <v>64</v>
      </c>
      <c r="CG125" t="s">
        <v>63</v>
      </c>
      <c r="CH125" t="s">
        <v>74</v>
      </c>
      <c r="CI125" t="s">
        <v>63</v>
      </c>
      <c r="CJ125" t="s">
        <v>75</v>
      </c>
      <c r="DJ125" t="s">
        <v>76</v>
      </c>
      <c r="DK125" t="s">
        <v>2124</v>
      </c>
      <c r="DN125" t="s">
        <v>64</v>
      </c>
      <c r="DO125" t="s">
        <v>77</v>
      </c>
      <c r="DP125" t="s">
        <v>63</v>
      </c>
      <c r="DQ125" t="s">
        <v>78</v>
      </c>
      <c r="DY125">
        <v>33.299999999999997</v>
      </c>
      <c r="EB125">
        <v>5</v>
      </c>
      <c r="EC125">
        <v>5</v>
      </c>
      <c r="EE125" t="s">
        <v>1253</v>
      </c>
      <c r="EF125">
        <v>7</v>
      </c>
      <c r="EH125" t="s">
        <v>80</v>
      </c>
      <c r="EL125" t="s">
        <v>80</v>
      </c>
      <c r="EP125" t="s">
        <v>80</v>
      </c>
      <c r="ET125" t="s">
        <v>80</v>
      </c>
      <c r="EV125">
        <v>2250</v>
      </c>
      <c r="EW125">
        <v>422</v>
      </c>
      <c r="EX125">
        <v>275</v>
      </c>
      <c r="EY125">
        <v>356</v>
      </c>
    </row>
    <row r="126" spans="1:155" x14ac:dyDescent="0.25">
      <c r="A126">
        <v>2020</v>
      </c>
      <c r="B126" t="s">
        <v>56</v>
      </c>
      <c r="C126" s="20" t="s">
        <v>56</v>
      </c>
      <c r="D126" t="s">
        <v>85</v>
      </c>
      <c r="E126" t="s">
        <v>58</v>
      </c>
      <c r="F126">
        <v>206</v>
      </c>
      <c r="G126" s="1">
        <v>2</v>
      </c>
      <c r="H126">
        <v>4</v>
      </c>
      <c r="I126" t="s">
        <v>79</v>
      </c>
      <c r="J126">
        <v>21</v>
      </c>
      <c r="K126">
        <v>31</v>
      </c>
      <c r="L126">
        <v>24</v>
      </c>
      <c r="M126">
        <v>26.5245</v>
      </c>
      <c r="N126">
        <v>43.9223</v>
      </c>
      <c r="O126">
        <v>32.277900000000002</v>
      </c>
      <c r="P126">
        <v>20.908300000000001</v>
      </c>
      <c r="Q126">
        <v>30.615200000000002</v>
      </c>
      <c r="R126">
        <v>24.387899999999998</v>
      </c>
      <c r="T126" t="s">
        <v>60</v>
      </c>
      <c r="U126" t="s">
        <v>71</v>
      </c>
      <c r="V126" t="s">
        <v>61</v>
      </c>
      <c r="W126" t="s">
        <v>62</v>
      </c>
      <c r="Y126">
        <v>8</v>
      </c>
      <c r="Z126" t="s">
        <v>63</v>
      </c>
      <c r="AA126" t="s">
        <v>64</v>
      </c>
      <c r="AB126" t="s">
        <v>86</v>
      </c>
      <c r="AC126" t="s">
        <v>87</v>
      </c>
      <c r="AD126">
        <v>10</v>
      </c>
      <c r="AG126" t="s">
        <v>59</v>
      </c>
      <c r="AH126" t="s">
        <v>67</v>
      </c>
      <c r="AI126" t="s">
        <v>68</v>
      </c>
      <c r="AJ126" t="s">
        <v>69</v>
      </c>
      <c r="AK126" t="s">
        <v>64</v>
      </c>
      <c r="AL126" t="s">
        <v>70</v>
      </c>
      <c r="AM126">
        <v>82</v>
      </c>
      <c r="AN126">
        <v>10</v>
      </c>
      <c r="AS126">
        <v>2050</v>
      </c>
      <c r="AT126">
        <v>2050</v>
      </c>
      <c r="BN126" s="33" t="s">
        <v>2125</v>
      </c>
      <c r="BO126">
        <v>2</v>
      </c>
      <c r="BP126">
        <v>2</v>
      </c>
      <c r="BQ126">
        <v>3</v>
      </c>
      <c r="BR126" t="s">
        <v>72</v>
      </c>
      <c r="BS126" t="s">
        <v>2123</v>
      </c>
      <c r="BT126" t="s">
        <v>73</v>
      </c>
      <c r="BU126" s="23">
        <v>43555</v>
      </c>
      <c r="BV126">
        <v>25412</v>
      </c>
      <c r="BX126" t="s">
        <v>64</v>
      </c>
      <c r="BY126" t="s">
        <v>64</v>
      </c>
      <c r="CB126" t="s">
        <v>64</v>
      </c>
      <c r="CC126" t="s">
        <v>64</v>
      </c>
      <c r="CE126" t="s">
        <v>64</v>
      </c>
      <c r="CG126" t="s">
        <v>63</v>
      </c>
      <c r="CH126" t="s">
        <v>74</v>
      </c>
      <c r="CI126" t="s">
        <v>63</v>
      </c>
      <c r="CJ126" t="s">
        <v>75</v>
      </c>
      <c r="DJ126" t="s">
        <v>76</v>
      </c>
      <c r="DK126" t="s">
        <v>2124</v>
      </c>
      <c r="DN126" t="s">
        <v>64</v>
      </c>
      <c r="DO126" t="s">
        <v>77</v>
      </c>
      <c r="DP126" t="s">
        <v>63</v>
      </c>
      <c r="DQ126" t="s">
        <v>78</v>
      </c>
      <c r="DY126">
        <v>32.5</v>
      </c>
      <c r="EB126">
        <v>5</v>
      </c>
      <c r="EC126">
        <v>5</v>
      </c>
      <c r="EE126" t="s">
        <v>1253</v>
      </c>
      <c r="EF126">
        <v>7</v>
      </c>
      <c r="EH126" t="s">
        <v>80</v>
      </c>
      <c r="EL126" t="s">
        <v>80</v>
      </c>
      <c r="EP126" t="s">
        <v>80</v>
      </c>
      <c r="ET126" t="s">
        <v>80</v>
      </c>
      <c r="EV126">
        <v>2750</v>
      </c>
      <c r="EW126">
        <v>421</v>
      </c>
      <c r="EX126">
        <v>289</v>
      </c>
      <c r="EY126">
        <v>361</v>
      </c>
    </row>
    <row r="127" spans="1:155" x14ac:dyDescent="0.25">
      <c r="A127">
        <v>2020</v>
      </c>
      <c r="B127" t="s">
        <v>56</v>
      </c>
      <c r="C127" s="20" t="s">
        <v>56</v>
      </c>
      <c r="D127" t="s">
        <v>88</v>
      </c>
      <c r="E127" t="s">
        <v>58</v>
      </c>
      <c r="F127">
        <v>202</v>
      </c>
      <c r="G127" s="1">
        <v>2</v>
      </c>
      <c r="H127">
        <v>4</v>
      </c>
      <c r="I127" t="s">
        <v>79</v>
      </c>
      <c r="J127">
        <v>21</v>
      </c>
      <c r="K127">
        <v>31</v>
      </c>
      <c r="L127">
        <v>24</v>
      </c>
      <c r="M127">
        <v>26.5245</v>
      </c>
      <c r="N127">
        <v>43.9223</v>
      </c>
      <c r="O127">
        <v>32.277900000000002</v>
      </c>
      <c r="P127">
        <v>20.908300000000001</v>
      </c>
      <c r="Q127">
        <v>30.615200000000002</v>
      </c>
      <c r="R127">
        <v>24.387899999999998</v>
      </c>
      <c r="T127" t="s">
        <v>60</v>
      </c>
      <c r="U127" t="s">
        <v>71</v>
      </c>
      <c r="V127" t="s">
        <v>61</v>
      </c>
      <c r="W127" t="s">
        <v>62</v>
      </c>
      <c r="Y127">
        <v>8</v>
      </c>
      <c r="Z127" t="s">
        <v>63</v>
      </c>
      <c r="AA127" t="s">
        <v>64</v>
      </c>
      <c r="AB127" t="s">
        <v>86</v>
      </c>
      <c r="AC127" t="s">
        <v>87</v>
      </c>
      <c r="AD127">
        <v>10</v>
      </c>
      <c r="AG127" t="s">
        <v>59</v>
      </c>
      <c r="AH127" t="s">
        <v>67</v>
      </c>
      <c r="AI127" t="s">
        <v>68</v>
      </c>
      <c r="AJ127" t="s">
        <v>69</v>
      </c>
      <c r="AK127" t="s">
        <v>64</v>
      </c>
      <c r="AL127" t="s">
        <v>70</v>
      </c>
      <c r="AM127">
        <v>90</v>
      </c>
      <c r="AN127">
        <v>10</v>
      </c>
      <c r="AS127">
        <v>2050</v>
      </c>
      <c r="AT127">
        <v>2050</v>
      </c>
      <c r="BN127" s="33" t="s">
        <v>2125</v>
      </c>
      <c r="BO127">
        <v>2</v>
      </c>
      <c r="BP127">
        <v>2</v>
      </c>
      <c r="BQ127">
        <v>3</v>
      </c>
      <c r="BR127" t="s">
        <v>72</v>
      </c>
      <c r="BS127" t="s">
        <v>2123</v>
      </c>
      <c r="BT127" t="s">
        <v>73</v>
      </c>
      <c r="BU127" s="23">
        <v>43555</v>
      </c>
      <c r="BV127">
        <v>25410</v>
      </c>
      <c r="BX127" t="s">
        <v>64</v>
      </c>
      <c r="BY127" t="s">
        <v>64</v>
      </c>
      <c r="CB127" t="s">
        <v>64</v>
      </c>
      <c r="CC127" t="s">
        <v>64</v>
      </c>
      <c r="CE127" t="s">
        <v>64</v>
      </c>
      <c r="CG127" t="s">
        <v>63</v>
      </c>
      <c r="CH127" t="s">
        <v>74</v>
      </c>
      <c r="CI127" t="s">
        <v>63</v>
      </c>
      <c r="CJ127" t="s">
        <v>75</v>
      </c>
      <c r="DJ127" t="s">
        <v>76</v>
      </c>
      <c r="DK127" t="s">
        <v>2124</v>
      </c>
      <c r="DN127" t="s">
        <v>64</v>
      </c>
      <c r="DO127" t="s">
        <v>77</v>
      </c>
      <c r="DP127" t="s">
        <v>63</v>
      </c>
      <c r="DQ127" t="s">
        <v>78</v>
      </c>
      <c r="DY127">
        <v>32.5</v>
      </c>
      <c r="EB127">
        <v>5</v>
      </c>
      <c r="EC127">
        <v>5</v>
      </c>
      <c r="EE127" t="s">
        <v>1253</v>
      </c>
      <c r="EF127">
        <v>7</v>
      </c>
      <c r="EH127" t="s">
        <v>80</v>
      </c>
      <c r="EL127" t="s">
        <v>80</v>
      </c>
      <c r="EP127" t="s">
        <v>80</v>
      </c>
      <c r="ET127" t="s">
        <v>80</v>
      </c>
      <c r="EV127">
        <v>2750</v>
      </c>
      <c r="EW127">
        <v>421</v>
      </c>
      <c r="EX127">
        <v>289</v>
      </c>
      <c r="EY127">
        <v>361</v>
      </c>
    </row>
    <row r="128" spans="1:155" x14ac:dyDescent="0.25">
      <c r="A128">
        <v>2020</v>
      </c>
      <c r="B128" t="s">
        <v>56</v>
      </c>
      <c r="C128" s="20" t="s">
        <v>56</v>
      </c>
      <c r="D128" t="s">
        <v>95</v>
      </c>
      <c r="E128" t="s">
        <v>58</v>
      </c>
      <c r="F128">
        <v>404</v>
      </c>
      <c r="G128" s="1">
        <v>2</v>
      </c>
      <c r="H128">
        <v>4</v>
      </c>
      <c r="I128" t="s">
        <v>79</v>
      </c>
      <c r="J128">
        <v>23</v>
      </c>
      <c r="K128">
        <v>34</v>
      </c>
      <c r="L128">
        <v>27</v>
      </c>
      <c r="M128">
        <v>29.673300000000001</v>
      </c>
      <c r="N128">
        <v>49.579500000000003</v>
      </c>
      <c r="O128">
        <v>36.216799999999999</v>
      </c>
      <c r="P128">
        <v>23.155200000000001</v>
      </c>
      <c r="Q128">
        <v>34.128999999999998</v>
      </c>
      <c r="R128">
        <v>27.072399999999998</v>
      </c>
      <c r="T128" t="s">
        <v>60</v>
      </c>
      <c r="U128" t="s">
        <v>71</v>
      </c>
      <c r="V128" t="s">
        <v>61</v>
      </c>
      <c r="W128" t="s">
        <v>62</v>
      </c>
      <c r="Y128">
        <v>8</v>
      </c>
      <c r="Z128" t="s">
        <v>63</v>
      </c>
      <c r="AA128" t="s">
        <v>64</v>
      </c>
      <c r="AB128" t="s">
        <v>65</v>
      </c>
      <c r="AC128" t="s">
        <v>66</v>
      </c>
      <c r="AD128">
        <v>10</v>
      </c>
      <c r="AG128" t="s">
        <v>59</v>
      </c>
      <c r="AH128" t="s">
        <v>67</v>
      </c>
      <c r="AI128" t="s">
        <v>68</v>
      </c>
      <c r="AJ128" t="s">
        <v>69</v>
      </c>
      <c r="AK128" t="s">
        <v>64</v>
      </c>
      <c r="AL128" t="s">
        <v>70</v>
      </c>
      <c r="AM128">
        <v>90</v>
      </c>
      <c r="AN128">
        <v>9</v>
      </c>
      <c r="AS128">
        <v>1800</v>
      </c>
      <c r="AT128">
        <v>1800</v>
      </c>
      <c r="BN128" s="33" t="s">
        <v>2125</v>
      </c>
      <c r="BO128">
        <v>2</v>
      </c>
      <c r="BP128">
        <v>2</v>
      </c>
      <c r="BQ128">
        <v>3</v>
      </c>
      <c r="BR128" t="s">
        <v>72</v>
      </c>
      <c r="BS128" t="s">
        <v>2123</v>
      </c>
      <c r="BT128" t="s">
        <v>73</v>
      </c>
      <c r="BU128" s="23">
        <v>43555</v>
      </c>
      <c r="BV128">
        <v>25418</v>
      </c>
      <c r="BX128" t="s">
        <v>64</v>
      </c>
      <c r="BY128" t="s">
        <v>64</v>
      </c>
      <c r="CB128" t="s">
        <v>64</v>
      </c>
      <c r="CC128" t="s">
        <v>64</v>
      </c>
      <c r="CE128" t="s">
        <v>64</v>
      </c>
      <c r="CG128" t="s">
        <v>63</v>
      </c>
      <c r="CH128" t="s">
        <v>74</v>
      </c>
      <c r="CI128" t="s">
        <v>63</v>
      </c>
      <c r="CJ128" t="s">
        <v>75</v>
      </c>
      <c r="DJ128" t="s">
        <v>76</v>
      </c>
      <c r="DK128" t="s">
        <v>2124</v>
      </c>
      <c r="DN128" t="s">
        <v>64</v>
      </c>
      <c r="DO128" t="s">
        <v>77</v>
      </c>
      <c r="DP128" t="s">
        <v>63</v>
      </c>
      <c r="DQ128" t="s">
        <v>78</v>
      </c>
      <c r="DY128">
        <v>39</v>
      </c>
      <c r="EB128">
        <v>6</v>
      </c>
      <c r="EC128">
        <v>6</v>
      </c>
      <c r="EE128" t="s">
        <v>1253</v>
      </c>
      <c r="EF128">
        <v>7</v>
      </c>
      <c r="EH128" t="s">
        <v>80</v>
      </c>
      <c r="EL128" t="s">
        <v>80</v>
      </c>
      <c r="EP128" t="s">
        <v>80</v>
      </c>
      <c r="ET128" t="s">
        <v>80</v>
      </c>
      <c r="EV128">
        <v>1500</v>
      </c>
      <c r="EW128">
        <v>382</v>
      </c>
      <c r="EX128">
        <v>260</v>
      </c>
      <c r="EY128">
        <v>327</v>
      </c>
    </row>
    <row r="129" spans="1:155" x14ac:dyDescent="0.25">
      <c r="A129">
        <v>2020</v>
      </c>
      <c r="B129" t="s">
        <v>56</v>
      </c>
      <c r="C129" s="20" t="s">
        <v>56</v>
      </c>
      <c r="D129" t="s">
        <v>98</v>
      </c>
      <c r="E129" t="s">
        <v>58</v>
      </c>
      <c r="F129">
        <v>406</v>
      </c>
      <c r="G129" s="1">
        <v>2</v>
      </c>
      <c r="H129">
        <v>4</v>
      </c>
      <c r="I129" t="s">
        <v>79</v>
      </c>
      <c r="J129">
        <v>22</v>
      </c>
      <c r="K129">
        <v>32</v>
      </c>
      <c r="L129">
        <v>26</v>
      </c>
      <c r="M129">
        <v>28.1541</v>
      </c>
      <c r="N129">
        <v>46.422600000000003</v>
      </c>
      <c r="O129">
        <v>34.212699999999998</v>
      </c>
      <c r="P129">
        <v>22.076799999999999</v>
      </c>
      <c r="Q129">
        <v>32.179000000000002</v>
      </c>
      <c r="R129">
        <v>25.7088</v>
      </c>
      <c r="T129" t="s">
        <v>60</v>
      </c>
      <c r="U129" t="s">
        <v>71</v>
      </c>
      <c r="V129" t="s">
        <v>61</v>
      </c>
      <c r="W129" t="s">
        <v>62</v>
      </c>
      <c r="Y129">
        <v>8</v>
      </c>
      <c r="Z129" t="s">
        <v>63</v>
      </c>
      <c r="AA129" t="s">
        <v>64</v>
      </c>
      <c r="AB129" t="s">
        <v>86</v>
      </c>
      <c r="AC129" t="s">
        <v>87</v>
      </c>
      <c r="AD129">
        <v>10</v>
      </c>
      <c r="AG129" t="s">
        <v>59</v>
      </c>
      <c r="AH129" t="s">
        <v>67</v>
      </c>
      <c r="AI129" t="s">
        <v>68</v>
      </c>
      <c r="AJ129" t="s">
        <v>69</v>
      </c>
      <c r="AK129" t="s">
        <v>64</v>
      </c>
      <c r="AL129" t="s">
        <v>70</v>
      </c>
      <c r="AM129">
        <v>90</v>
      </c>
      <c r="AN129">
        <v>9</v>
      </c>
      <c r="AS129">
        <v>1900</v>
      </c>
      <c r="AT129">
        <v>1900</v>
      </c>
      <c r="BN129" s="33" t="s">
        <v>2125</v>
      </c>
      <c r="BO129">
        <v>2</v>
      </c>
      <c r="BP129">
        <v>2</v>
      </c>
      <c r="BQ129">
        <v>3</v>
      </c>
      <c r="BR129" t="s">
        <v>72</v>
      </c>
      <c r="BS129" t="s">
        <v>2123</v>
      </c>
      <c r="BT129" t="s">
        <v>73</v>
      </c>
      <c r="BU129" s="23">
        <v>43555</v>
      </c>
      <c r="BV129">
        <v>25349</v>
      </c>
      <c r="BX129" t="s">
        <v>64</v>
      </c>
      <c r="BY129" t="s">
        <v>64</v>
      </c>
      <c r="CB129" t="s">
        <v>64</v>
      </c>
      <c r="CC129" t="s">
        <v>64</v>
      </c>
      <c r="CE129" t="s">
        <v>64</v>
      </c>
      <c r="CG129" t="s">
        <v>63</v>
      </c>
      <c r="CH129" t="s">
        <v>74</v>
      </c>
      <c r="CI129" t="s">
        <v>63</v>
      </c>
      <c r="CJ129" t="s">
        <v>75</v>
      </c>
      <c r="DJ129" t="s">
        <v>76</v>
      </c>
      <c r="DK129" t="s">
        <v>2124</v>
      </c>
      <c r="DN129" t="s">
        <v>64</v>
      </c>
      <c r="DO129" t="s">
        <v>77</v>
      </c>
      <c r="DP129" t="s">
        <v>63</v>
      </c>
      <c r="DQ129" t="s">
        <v>78</v>
      </c>
      <c r="DY129">
        <v>34.5</v>
      </c>
      <c r="EB129">
        <v>5</v>
      </c>
      <c r="EC129">
        <v>5</v>
      </c>
      <c r="EE129" t="s">
        <v>1253</v>
      </c>
      <c r="EF129">
        <v>7</v>
      </c>
      <c r="EH129" t="s">
        <v>80</v>
      </c>
      <c r="EL129" t="s">
        <v>80</v>
      </c>
      <c r="EP129" t="s">
        <v>80</v>
      </c>
      <c r="ET129" t="s">
        <v>80</v>
      </c>
      <c r="EV129">
        <v>2000</v>
      </c>
      <c r="EW129">
        <v>401</v>
      </c>
      <c r="EX129">
        <v>275</v>
      </c>
      <c r="EY129">
        <v>344</v>
      </c>
    </row>
    <row r="130" spans="1:155" x14ac:dyDescent="0.25">
      <c r="A130">
        <v>2020</v>
      </c>
      <c r="B130" t="s">
        <v>56</v>
      </c>
      <c r="C130" s="20" t="s">
        <v>56</v>
      </c>
      <c r="D130" t="s">
        <v>101</v>
      </c>
      <c r="E130" t="s">
        <v>58</v>
      </c>
      <c r="F130">
        <v>414</v>
      </c>
      <c r="G130" s="1">
        <v>3</v>
      </c>
      <c r="H130">
        <v>6</v>
      </c>
      <c r="I130" t="s">
        <v>79</v>
      </c>
      <c r="J130">
        <v>22</v>
      </c>
      <c r="K130">
        <v>29</v>
      </c>
      <c r="L130">
        <v>24</v>
      </c>
      <c r="M130">
        <v>27.440100000000001</v>
      </c>
      <c r="N130">
        <v>41.964300000000001</v>
      </c>
      <c r="O130">
        <v>32.502299999999998</v>
      </c>
      <c r="P130">
        <v>21.566299999999998</v>
      </c>
      <c r="Q130">
        <v>29.378399999999999</v>
      </c>
      <c r="R130">
        <v>24.497699999999998</v>
      </c>
      <c r="T130" t="s">
        <v>60</v>
      </c>
      <c r="U130" t="s">
        <v>71</v>
      </c>
      <c r="V130" t="s">
        <v>61</v>
      </c>
      <c r="W130" t="s">
        <v>62</v>
      </c>
      <c r="Y130">
        <v>8</v>
      </c>
      <c r="Z130" t="s">
        <v>63</v>
      </c>
      <c r="AA130" t="s">
        <v>64</v>
      </c>
      <c r="AB130" t="s">
        <v>65</v>
      </c>
      <c r="AC130" t="s">
        <v>66</v>
      </c>
      <c r="AD130">
        <v>10</v>
      </c>
      <c r="AG130" t="s">
        <v>59</v>
      </c>
      <c r="AH130" t="s">
        <v>67</v>
      </c>
      <c r="AI130" t="s">
        <v>68</v>
      </c>
      <c r="AJ130" t="s">
        <v>69</v>
      </c>
      <c r="AK130" t="s">
        <v>64</v>
      </c>
      <c r="AL130" t="s">
        <v>70</v>
      </c>
      <c r="AM130">
        <v>90</v>
      </c>
      <c r="AN130">
        <v>9</v>
      </c>
      <c r="AS130">
        <v>2050</v>
      </c>
      <c r="AT130">
        <v>2050</v>
      </c>
      <c r="BN130" s="33" t="s">
        <v>2125</v>
      </c>
      <c r="BO130">
        <v>2</v>
      </c>
      <c r="BP130">
        <v>2</v>
      </c>
      <c r="BQ130">
        <v>3</v>
      </c>
      <c r="BR130" t="s">
        <v>72</v>
      </c>
      <c r="BS130" t="s">
        <v>2123</v>
      </c>
      <c r="BT130" t="s">
        <v>73</v>
      </c>
      <c r="BU130" s="23">
        <v>43555</v>
      </c>
      <c r="BV130">
        <v>25245</v>
      </c>
      <c r="BX130" t="s">
        <v>64</v>
      </c>
      <c r="BY130" t="s">
        <v>64</v>
      </c>
      <c r="CB130" t="s">
        <v>64</v>
      </c>
      <c r="CC130" t="s">
        <v>64</v>
      </c>
      <c r="CE130" t="s">
        <v>64</v>
      </c>
      <c r="CG130" t="s">
        <v>63</v>
      </c>
      <c r="CH130" t="s">
        <v>74</v>
      </c>
      <c r="CI130" t="s">
        <v>63</v>
      </c>
      <c r="CJ130" t="s">
        <v>94</v>
      </c>
      <c r="DJ130" t="s">
        <v>76</v>
      </c>
      <c r="DK130" t="s">
        <v>2124</v>
      </c>
      <c r="DN130" t="s">
        <v>64</v>
      </c>
      <c r="DO130" t="s">
        <v>77</v>
      </c>
      <c r="DP130" t="s">
        <v>63</v>
      </c>
      <c r="DQ130" t="s">
        <v>78</v>
      </c>
      <c r="DY130">
        <v>32.700000000000003</v>
      </c>
      <c r="EB130">
        <v>5</v>
      </c>
      <c r="EC130">
        <v>5</v>
      </c>
      <c r="EE130" t="s">
        <v>1254</v>
      </c>
      <c r="EF130">
        <v>3</v>
      </c>
      <c r="EH130" t="s">
        <v>80</v>
      </c>
      <c r="EL130" t="s">
        <v>80</v>
      </c>
      <c r="EP130" t="s">
        <v>80</v>
      </c>
      <c r="ET130" t="s">
        <v>80</v>
      </c>
      <c r="EV130">
        <v>2750</v>
      </c>
      <c r="EW130">
        <v>409</v>
      </c>
      <c r="EX130">
        <v>301</v>
      </c>
      <c r="EY130">
        <v>361</v>
      </c>
    </row>
    <row r="131" spans="1:155" x14ac:dyDescent="0.25">
      <c r="A131">
        <v>2020</v>
      </c>
      <c r="B131" t="s">
        <v>56</v>
      </c>
      <c r="C131" s="20" t="s">
        <v>56</v>
      </c>
      <c r="D131" t="s">
        <v>104</v>
      </c>
      <c r="E131" t="s">
        <v>58</v>
      </c>
      <c r="F131">
        <v>416</v>
      </c>
      <c r="G131" s="1">
        <v>3</v>
      </c>
      <c r="H131">
        <v>6</v>
      </c>
      <c r="I131" t="s">
        <v>79</v>
      </c>
      <c r="J131">
        <v>20</v>
      </c>
      <c r="K131">
        <v>28</v>
      </c>
      <c r="L131">
        <v>23</v>
      </c>
      <c r="M131">
        <v>24.621300000000002</v>
      </c>
      <c r="N131">
        <v>39.286200000000001</v>
      </c>
      <c r="O131">
        <v>29.592099999999999</v>
      </c>
      <c r="P131">
        <v>19.527899999999999</v>
      </c>
      <c r="Q131">
        <v>27.669</v>
      </c>
      <c r="R131">
        <v>22.508099999999999</v>
      </c>
      <c r="T131" t="s">
        <v>60</v>
      </c>
      <c r="U131" t="s">
        <v>71</v>
      </c>
      <c r="V131" t="s">
        <v>61</v>
      </c>
      <c r="W131" t="s">
        <v>62</v>
      </c>
      <c r="Y131">
        <v>8</v>
      </c>
      <c r="Z131" t="s">
        <v>63</v>
      </c>
      <c r="AA131" t="s">
        <v>64</v>
      </c>
      <c r="AB131" t="s">
        <v>86</v>
      </c>
      <c r="AC131" t="s">
        <v>87</v>
      </c>
      <c r="AD131">
        <v>10</v>
      </c>
      <c r="AG131" t="s">
        <v>59</v>
      </c>
      <c r="AH131" t="s">
        <v>67</v>
      </c>
      <c r="AI131" t="s">
        <v>68</v>
      </c>
      <c r="AJ131" t="s">
        <v>69</v>
      </c>
      <c r="AK131" t="s">
        <v>64</v>
      </c>
      <c r="AL131" t="s">
        <v>70</v>
      </c>
      <c r="AM131">
        <v>90</v>
      </c>
      <c r="AN131">
        <v>9</v>
      </c>
      <c r="AS131">
        <v>2100</v>
      </c>
      <c r="AT131">
        <v>2100</v>
      </c>
      <c r="BN131" s="33" t="s">
        <v>2125</v>
      </c>
      <c r="BO131">
        <v>2</v>
      </c>
      <c r="BP131">
        <v>2</v>
      </c>
      <c r="BQ131">
        <v>3</v>
      </c>
      <c r="BR131" t="s">
        <v>72</v>
      </c>
      <c r="BS131" t="s">
        <v>2123</v>
      </c>
      <c r="BT131" t="s">
        <v>73</v>
      </c>
      <c r="BU131" s="23">
        <v>43555</v>
      </c>
      <c r="BV131">
        <v>25400</v>
      </c>
      <c r="BX131" t="s">
        <v>64</v>
      </c>
      <c r="BY131" t="s">
        <v>64</v>
      </c>
      <c r="CB131" t="s">
        <v>64</v>
      </c>
      <c r="CC131" t="s">
        <v>64</v>
      </c>
      <c r="CE131" t="s">
        <v>64</v>
      </c>
      <c r="CG131" t="s">
        <v>63</v>
      </c>
      <c r="CH131" t="s">
        <v>74</v>
      </c>
      <c r="CI131" t="s">
        <v>63</v>
      </c>
      <c r="CJ131" t="s">
        <v>94</v>
      </c>
      <c r="DJ131" t="s">
        <v>76</v>
      </c>
      <c r="DK131" t="s">
        <v>2124</v>
      </c>
      <c r="DN131" t="s">
        <v>64</v>
      </c>
      <c r="DO131" t="s">
        <v>77</v>
      </c>
      <c r="DP131" t="s">
        <v>63</v>
      </c>
      <c r="DQ131" t="s">
        <v>78</v>
      </c>
      <c r="DY131">
        <v>29.8</v>
      </c>
      <c r="EB131">
        <v>5</v>
      </c>
      <c r="EC131">
        <v>5</v>
      </c>
      <c r="EE131" t="s">
        <v>1254</v>
      </c>
      <c r="EF131">
        <v>3</v>
      </c>
      <c r="EH131" t="s">
        <v>80</v>
      </c>
      <c r="EL131" t="s">
        <v>80</v>
      </c>
      <c r="EP131" t="s">
        <v>80</v>
      </c>
      <c r="ET131" t="s">
        <v>80</v>
      </c>
      <c r="EV131">
        <v>3000</v>
      </c>
      <c r="EW131">
        <v>454</v>
      </c>
      <c r="EX131">
        <v>321</v>
      </c>
      <c r="EY131">
        <v>394</v>
      </c>
    </row>
    <row r="132" spans="1:155" x14ac:dyDescent="0.25">
      <c r="A132">
        <v>2020</v>
      </c>
      <c r="B132" t="s">
        <v>56</v>
      </c>
      <c r="C132" s="20" t="s">
        <v>56</v>
      </c>
      <c r="D132" t="s">
        <v>1261</v>
      </c>
      <c r="E132" t="s">
        <v>58</v>
      </c>
      <c r="F132">
        <v>804</v>
      </c>
      <c r="G132" s="1">
        <v>3</v>
      </c>
      <c r="H132">
        <v>6</v>
      </c>
      <c r="I132" t="s">
        <v>79</v>
      </c>
      <c r="J132">
        <v>22</v>
      </c>
      <c r="K132">
        <v>29</v>
      </c>
      <c r="L132">
        <v>24</v>
      </c>
      <c r="M132">
        <v>27.6158</v>
      </c>
      <c r="N132">
        <v>41.403300000000002</v>
      </c>
      <c r="O132">
        <v>32.483499999999999</v>
      </c>
      <c r="P132">
        <v>21.6922</v>
      </c>
      <c r="Q132">
        <v>29.021999999999998</v>
      </c>
      <c r="R132">
        <v>24.473700000000001</v>
      </c>
      <c r="T132" t="s">
        <v>60</v>
      </c>
      <c r="U132" t="s">
        <v>71</v>
      </c>
      <c r="V132" t="s">
        <v>61</v>
      </c>
      <c r="W132" t="s">
        <v>62</v>
      </c>
      <c r="Y132">
        <v>8</v>
      </c>
      <c r="Z132" t="s">
        <v>63</v>
      </c>
      <c r="AA132" t="s">
        <v>64</v>
      </c>
      <c r="AB132" t="s">
        <v>65</v>
      </c>
      <c r="AC132" t="s">
        <v>66</v>
      </c>
      <c r="AD132">
        <v>10</v>
      </c>
      <c r="AG132" t="s">
        <v>59</v>
      </c>
      <c r="AH132" t="s">
        <v>67</v>
      </c>
      <c r="AI132" t="s">
        <v>68</v>
      </c>
      <c r="AJ132" t="s">
        <v>69</v>
      </c>
      <c r="AK132" t="s">
        <v>64</v>
      </c>
      <c r="AL132" t="s">
        <v>70</v>
      </c>
      <c r="AM132">
        <v>81</v>
      </c>
      <c r="AN132">
        <v>12</v>
      </c>
      <c r="AS132">
        <v>2050</v>
      </c>
      <c r="AT132">
        <v>2050</v>
      </c>
      <c r="BN132" s="33" t="s">
        <v>2125</v>
      </c>
      <c r="BO132">
        <v>2</v>
      </c>
      <c r="BP132">
        <v>2</v>
      </c>
      <c r="BQ132">
        <v>3</v>
      </c>
      <c r="BR132" t="s">
        <v>72</v>
      </c>
      <c r="BS132" t="s">
        <v>2123</v>
      </c>
      <c r="BT132" t="s">
        <v>73</v>
      </c>
      <c r="BU132" s="23">
        <v>43677</v>
      </c>
      <c r="BV132">
        <v>25781</v>
      </c>
      <c r="BX132" t="s">
        <v>64</v>
      </c>
      <c r="BY132" t="s">
        <v>64</v>
      </c>
      <c r="CB132" t="s">
        <v>64</v>
      </c>
      <c r="CC132" t="s">
        <v>64</v>
      </c>
      <c r="CE132" t="s">
        <v>64</v>
      </c>
      <c r="CG132" t="s">
        <v>63</v>
      </c>
      <c r="CH132" t="s">
        <v>130</v>
      </c>
      <c r="CI132" t="s">
        <v>63</v>
      </c>
      <c r="CJ132" t="s">
        <v>131</v>
      </c>
      <c r="DJ132" t="s">
        <v>76</v>
      </c>
      <c r="DK132" t="s">
        <v>2124</v>
      </c>
      <c r="DN132" t="s">
        <v>64</v>
      </c>
      <c r="DO132" t="s">
        <v>193</v>
      </c>
      <c r="DP132" t="s">
        <v>63</v>
      </c>
      <c r="DQ132" t="s">
        <v>78</v>
      </c>
      <c r="DY132">
        <v>32.700000000000003</v>
      </c>
      <c r="EB132">
        <v>5</v>
      </c>
      <c r="EC132">
        <v>5</v>
      </c>
      <c r="EE132" t="s">
        <v>1257</v>
      </c>
      <c r="EF132">
        <v>3</v>
      </c>
      <c r="EH132" t="s">
        <v>80</v>
      </c>
      <c r="EL132" t="s">
        <v>80</v>
      </c>
      <c r="EP132" t="s">
        <v>80</v>
      </c>
      <c r="ET132" t="s">
        <v>80</v>
      </c>
      <c r="EV132">
        <v>2750</v>
      </c>
      <c r="EW132">
        <v>407</v>
      </c>
      <c r="EX132">
        <v>305</v>
      </c>
      <c r="EY132">
        <v>361</v>
      </c>
    </row>
    <row r="133" spans="1:155" x14ac:dyDescent="0.25">
      <c r="A133">
        <v>2020</v>
      </c>
      <c r="B133" t="s">
        <v>56</v>
      </c>
      <c r="C133" s="20" t="s">
        <v>56</v>
      </c>
      <c r="D133" t="s">
        <v>1262</v>
      </c>
      <c r="E133" t="s">
        <v>58</v>
      </c>
      <c r="F133">
        <v>800</v>
      </c>
      <c r="G133" s="1">
        <v>3</v>
      </c>
      <c r="H133">
        <v>6</v>
      </c>
      <c r="I133" t="s">
        <v>79</v>
      </c>
      <c r="J133">
        <v>23</v>
      </c>
      <c r="K133">
        <v>30</v>
      </c>
      <c r="L133">
        <v>25</v>
      </c>
      <c r="M133">
        <v>29.1</v>
      </c>
      <c r="N133">
        <v>42.7</v>
      </c>
      <c r="O133">
        <v>33.968600000000002</v>
      </c>
      <c r="P133">
        <v>22.749500000000001</v>
      </c>
      <c r="Q133">
        <v>29.8444</v>
      </c>
      <c r="R133">
        <v>25.474699999999999</v>
      </c>
      <c r="T133" t="s">
        <v>60</v>
      </c>
      <c r="U133" t="s">
        <v>71</v>
      </c>
      <c r="V133" t="s">
        <v>61</v>
      </c>
      <c r="W133" t="s">
        <v>62</v>
      </c>
      <c r="Y133">
        <v>8</v>
      </c>
      <c r="Z133" t="s">
        <v>63</v>
      </c>
      <c r="AA133" t="s">
        <v>64</v>
      </c>
      <c r="AB133" t="s">
        <v>65</v>
      </c>
      <c r="AC133" t="s">
        <v>66</v>
      </c>
      <c r="AD133">
        <v>10</v>
      </c>
      <c r="AG133" t="s">
        <v>59</v>
      </c>
      <c r="AH133" t="s">
        <v>67</v>
      </c>
      <c r="AI133" t="s">
        <v>68</v>
      </c>
      <c r="AJ133" t="s">
        <v>69</v>
      </c>
      <c r="AK133" t="s">
        <v>64</v>
      </c>
      <c r="AL133" t="s">
        <v>70</v>
      </c>
      <c r="AM133">
        <v>81</v>
      </c>
      <c r="AN133">
        <v>15</v>
      </c>
      <c r="AS133">
        <v>1950</v>
      </c>
      <c r="AT133">
        <v>1950</v>
      </c>
      <c r="BN133" s="33" t="s">
        <v>2125</v>
      </c>
      <c r="BO133">
        <v>2</v>
      </c>
      <c r="BP133">
        <v>2</v>
      </c>
      <c r="BQ133">
        <v>3</v>
      </c>
      <c r="BR133" t="s">
        <v>72</v>
      </c>
      <c r="BS133" t="s">
        <v>2123</v>
      </c>
      <c r="BT133" t="s">
        <v>73</v>
      </c>
      <c r="BU133" s="23">
        <v>43678</v>
      </c>
      <c r="BV133">
        <v>25787</v>
      </c>
      <c r="BX133" t="s">
        <v>63</v>
      </c>
      <c r="BY133" t="s">
        <v>64</v>
      </c>
      <c r="CB133" t="s">
        <v>64</v>
      </c>
      <c r="CC133" t="s">
        <v>64</v>
      </c>
      <c r="CE133" t="s">
        <v>64</v>
      </c>
      <c r="CG133" t="s">
        <v>63</v>
      </c>
      <c r="CH133" t="s">
        <v>130</v>
      </c>
      <c r="CI133" t="s">
        <v>63</v>
      </c>
      <c r="CJ133" t="s">
        <v>131</v>
      </c>
      <c r="DJ133" t="s">
        <v>76</v>
      </c>
      <c r="DK133" t="s">
        <v>2124</v>
      </c>
      <c r="DN133" t="s">
        <v>64</v>
      </c>
      <c r="DO133" t="s">
        <v>193</v>
      </c>
      <c r="DP133" t="s">
        <v>63</v>
      </c>
      <c r="DQ133" t="s">
        <v>78</v>
      </c>
      <c r="DY133">
        <v>34.200000000000003</v>
      </c>
      <c r="EB133">
        <v>5</v>
      </c>
      <c r="EC133">
        <v>5</v>
      </c>
      <c r="EE133" t="s">
        <v>1257</v>
      </c>
      <c r="EF133">
        <v>3</v>
      </c>
      <c r="EH133" t="s">
        <v>80</v>
      </c>
      <c r="EL133" t="s">
        <v>80</v>
      </c>
      <c r="EP133" t="s">
        <v>80</v>
      </c>
      <c r="ET133" t="s">
        <v>80</v>
      </c>
      <c r="EV133">
        <v>2250</v>
      </c>
      <c r="EW133">
        <v>389</v>
      </c>
      <c r="EX133">
        <v>296</v>
      </c>
      <c r="EY133">
        <v>347</v>
      </c>
    </row>
    <row r="134" spans="1:155" x14ac:dyDescent="0.25">
      <c r="A134">
        <v>2020</v>
      </c>
      <c r="B134" t="s">
        <v>56</v>
      </c>
      <c r="C134" s="20" t="s">
        <v>56</v>
      </c>
      <c r="D134" t="s">
        <v>1264</v>
      </c>
      <c r="E134" t="s">
        <v>58</v>
      </c>
      <c r="F134">
        <v>806</v>
      </c>
      <c r="G134" s="1">
        <v>3</v>
      </c>
      <c r="H134">
        <v>6</v>
      </c>
      <c r="I134" t="s">
        <v>79</v>
      </c>
      <c r="J134">
        <v>20</v>
      </c>
      <c r="K134">
        <v>27</v>
      </c>
      <c r="L134">
        <v>23</v>
      </c>
      <c r="M134">
        <v>25.690300000000001</v>
      </c>
      <c r="N134">
        <v>37.5</v>
      </c>
      <c r="O134">
        <v>29.932200000000002</v>
      </c>
      <c r="P134">
        <v>20.305299999999999</v>
      </c>
      <c r="Q134">
        <v>26.517499999999998</v>
      </c>
      <c r="R134">
        <v>22.6982</v>
      </c>
      <c r="T134" t="s">
        <v>60</v>
      </c>
      <c r="U134" t="s">
        <v>71</v>
      </c>
      <c r="V134" t="s">
        <v>61</v>
      </c>
      <c r="W134" t="s">
        <v>62</v>
      </c>
      <c r="Y134">
        <v>8</v>
      </c>
      <c r="Z134" t="s">
        <v>63</v>
      </c>
      <c r="AA134" t="s">
        <v>64</v>
      </c>
      <c r="AB134" t="s">
        <v>86</v>
      </c>
      <c r="AC134" t="s">
        <v>87</v>
      </c>
      <c r="AD134">
        <v>10</v>
      </c>
      <c r="AG134" t="s">
        <v>59</v>
      </c>
      <c r="AH134" t="s">
        <v>67</v>
      </c>
      <c r="AI134" t="s">
        <v>68</v>
      </c>
      <c r="AJ134" t="s">
        <v>69</v>
      </c>
      <c r="AK134" t="s">
        <v>64</v>
      </c>
      <c r="AL134" t="s">
        <v>70</v>
      </c>
      <c r="AM134">
        <v>81</v>
      </c>
      <c r="AN134">
        <v>12</v>
      </c>
      <c r="AS134">
        <v>2100</v>
      </c>
      <c r="AT134">
        <v>2100</v>
      </c>
      <c r="BN134" s="33" t="s">
        <v>2125</v>
      </c>
      <c r="BO134">
        <v>2</v>
      </c>
      <c r="BP134">
        <v>2</v>
      </c>
      <c r="BQ134">
        <v>3</v>
      </c>
      <c r="BR134" t="s">
        <v>72</v>
      </c>
      <c r="BS134" t="s">
        <v>2123</v>
      </c>
      <c r="BT134" t="s">
        <v>73</v>
      </c>
      <c r="BU134" s="23">
        <v>43678</v>
      </c>
      <c r="BV134">
        <v>25900</v>
      </c>
      <c r="BX134" t="s">
        <v>63</v>
      </c>
      <c r="BY134" t="s">
        <v>64</v>
      </c>
      <c r="CB134" t="s">
        <v>64</v>
      </c>
      <c r="CC134" t="s">
        <v>64</v>
      </c>
      <c r="CE134" t="s">
        <v>64</v>
      </c>
      <c r="CG134" t="s">
        <v>63</v>
      </c>
      <c r="CH134" t="s">
        <v>130</v>
      </c>
      <c r="CI134" t="s">
        <v>63</v>
      </c>
      <c r="CJ134" t="s">
        <v>131</v>
      </c>
      <c r="DJ134" t="s">
        <v>76</v>
      </c>
      <c r="DK134" t="s">
        <v>2124</v>
      </c>
      <c r="DN134" t="s">
        <v>64</v>
      </c>
      <c r="DO134" t="s">
        <v>193</v>
      </c>
      <c r="DP134" t="s">
        <v>63</v>
      </c>
      <c r="DQ134" t="s">
        <v>78</v>
      </c>
      <c r="DY134">
        <v>30.1</v>
      </c>
      <c r="EB134">
        <v>5</v>
      </c>
      <c r="EC134">
        <v>5</v>
      </c>
      <c r="EE134" t="s">
        <v>1257</v>
      </c>
      <c r="EF134">
        <v>3</v>
      </c>
      <c r="EH134" t="s">
        <v>80</v>
      </c>
      <c r="EL134" t="s">
        <v>80</v>
      </c>
      <c r="EP134" t="s">
        <v>80</v>
      </c>
      <c r="ET134" t="s">
        <v>80</v>
      </c>
      <c r="EV134">
        <v>3000</v>
      </c>
      <c r="EW134">
        <v>434</v>
      </c>
      <c r="EX134">
        <v>333</v>
      </c>
      <c r="EY134">
        <v>388</v>
      </c>
    </row>
    <row r="135" spans="1:155" x14ac:dyDescent="0.25">
      <c r="A135">
        <v>2020</v>
      </c>
      <c r="B135" t="s">
        <v>56</v>
      </c>
      <c r="C135" s="20" t="s">
        <v>56</v>
      </c>
      <c r="D135" t="s">
        <v>1265</v>
      </c>
      <c r="E135" t="s">
        <v>58</v>
      </c>
      <c r="F135">
        <v>802</v>
      </c>
      <c r="G135" s="1">
        <v>3</v>
      </c>
      <c r="H135">
        <v>6</v>
      </c>
      <c r="I135" t="s">
        <v>79</v>
      </c>
      <c r="J135">
        <v>21</v>
      </c>
      <c r="K135">
        <v>27</v>
      </c>
      <c r="L135">
        <v>23</v>
      </c>
      <c r="M135">
        <v>26.4</v>
      </c>
      <c r="N135">
        <v>38.200000000000003</v>
      </c>
      <c r="O135">
        <v>30.662199999999999</v>
      </c>
      <c r="P135">
        <v>20.8185</v>
      </c>
      <c r="Q135">
        <v>26.969899999999999</v>
      </c>
      <c r="R135">
        <v>23.1997</v>
      </c>
      <c r="T135" t="s">
        <v>60</v>
      </c>
      <c r="U135" t="s">
        <v>71</v>
      </c>
      <c r="V135" t="s">
        <v>61</v>
      </c>
      <c r="W135" t="s">
        <v>62</v>
      </c>
      <c r="Y135">
        <v>8</v>
      </c>
      <c r="Z135" t="s">
        <v>63</v>
      </c>
      <c r="AA135" t="s">
        <v>64</v>
      </c>
      <c r="AB135" t="s">
        <v>86</v>
      </c>
      <c r="AC135" t="s">
        <v>87</v>
      </c>
      <c r="AD135">
        <v>10</v>
      </c>
      <c r="AG135" t="s">
        <v>59</v>
      </c>
      <c r="AH135" t="s">
        <v>67</v>
      </c>
      <c r="AI135" t="s">
        <v>68</v>
      </c>
      <c r="AJ135" t="s">
        <v>69</v>
      </c>
      <c r="AK135" t="s">
        <v>64</v>
      </c>
      <c r="AL135" t="s">
        <v>70</v>
      </c>
      <c r="AM135">
        <v>81</v>
      </c>
      <c r="AN135">
        <v>15</v>
      </c>
      <c r="AS135">
        <v>2100</v>
      </c>
      <c r="AT135">
        <v>2100</v>
      </c>
      <c r="BN135" s="33" t="s">
        <v>2125</v>
      </c>
      <c r="BO135">
        <v>2</v>
      </c>
      <c r="BP135">
        <v>2</v>
      </c>
      <c r="BQ135">
        <v>3</v>
      </c>
      <c r="BR135" t="s">
        <v>72</v>
      </c>
      <c r="BS135" t="s">
        <v>2123</v>
      </c>
      <c r="BT135" t="s">
        <v>73</v>
      </c>
      <c r="BU135" s="23">
        <v>43678</v>
      </c>
      <c r="BV135">
        <v>25899</v>
      </c>
      <c r="BX135" t="s">
        <v>63</v>
      </c>
      <c r="BY135" t="s">
        <v>64</v>
      </c>
      <c r="CB135" t="s">
        <v>64</v>
      </c>
      <c r="CC135" t="s">
        <v>64</v>
      </c>
      <c r="CE135" t="s">
        <v>64</v>
      </c>
      <c r="CG135" t="s">
        <v>63</v>
      </c>
      <c r="CH135" t="s">
        <v>130</v>
      </c>
      <c r="CI135" t="s">
        <v>63</v>
      </c>
      <c r="CJ135" t="s">
        <v>131</v>
      </c>
      <c r="DJ135" t="s">
        <v>76</v>
      </c>
      <c r="DK135" t="s">
        <v>2124</v>
      </c>
      <c r="DN135" t="s">
        <v>64</v>
      </c>
      <c r="DO135" t="s">
        <v>193</v>
      </c>
      <c r="DP135" t="s">
        <v>63</v>
      </c>
      <c r="DQ135" t="s">
        <v>78</v>
      </c>
      <c r="DY135">
        <v>30.9</v>
      </c>
      <c r="EB135">
        <v>5</v>
      </c>
      <c r="EC135">
        <v>5</v>
      </c>
      <c r="EE135" t="s">
        <v>1257</v>
      </c>
      <c r="EF135">
        <v>3</v>
      </c>
      <c r="EH135" t="s">
        <v>80</v>
      </c>
      <c r="EL135" t="s">
        <v>80</v>
      </c>
      <c r="EP135" t="s">
        <v>80</v>
      </c>
      <c r="ET135" t="s">
        <v>80</v>
      </c>
      <c r="EV135">
        <v>3000</v>
      </c>
      <c r="EW135">
        <v>424</v>
      </c>
      <c r="EX135">
        <v>327</v>
      </c>
      <c r="EY135">
        <v>380</v>
      </c>
    </row>
    <row r="136" spans="1:155" x14ac:dyDescent="0.25">
      <c r="A136">
        <v>2020</v>
      </c>
      <c r="B136" t="s">
        <v>56</v>
      </c>
      <c r="C136" s="20" t="s">
        <v>56</v>
      </c>
      <c r="D136" t="s">
        <v>1272</v>
      </c>
      <c r="E136" t="s">
        <v>58</v>
      </c>
      <c r="F136">
        <v>281</v>
      </c>
      <c r="G136" s="1">
        <v>3</v>
      </c>
      <c r="H136">
        <v>6</v>
      </c>
      <c r="I136" t="s">
        <v>159</v>
      </c>
      <c r="J136">
        <v>17</v>
      </c>
      <c r="K136">
        <v>23</v>
      </c>
      <c r="L136">
        <v>19</v>
      </c>
      <c r="M136">
        <v>20.5456</v>
      </c>
      <c r="N136">
        <v>31.6463</v>
      </c>
      <c r="O136">
        <v>24.396599999999999</v>
      </c>
      <c r="P136">
        <v>16.5137</v>
      </c>
      <c r="Q136">
        <v>22.677700000000002</v>
      </c>
      <c r="R136">
        <v>18.815100000000001</v>
      </c>
      <c r="T136" t="s">
        <v>60</v>
      </c>
      <c r="U136" t="s">
        <v>71</v>
      </c>
      <c r="V136" t="s">
        <v>157</v>
      </c>
      <c r="W136" t="s">
        <v>158</v>
      </c>
      <c r="Y136">
        <v>7</v>
      </c>
      <c r="Z136" t="s">
        <v>64</v>
      </c>
      <c r="AA136" t="s">
        <v>64</v>
      </c>
      <c r="AB136" t="s">
        <v>65</v>
      </c>
      <c r="AC136" t="s">
        <v>66</v>
      </c>
      <c r="AD136">
        <v>10</v>
      </c>
      <c r="AG136" t="s">
        <v>59</v>
      </c>
      <c r="AH136" t="s">
        <v>67</v>
      </c>
      <c r="AI136" t="s">
        <v>68</v>
      </c>
      <c r="AJ136" t="s">
        <v>69</v>
      </c>
      <c r="AK136" t="s">
        <v>64</v>
      </c>
      <c r="AL136" t="s">
        <v>70</v>
      </c>
      <c r="AM136">
        <v>86</v>
      </c>
      <c r="AN136">
        <v>10</v>
      </c>
      <c r="AS136">
        <v>2550</v>
      </c>
      <c r="AT136">
        <v>2550</v>
      </c>
      <c r="BN136" s="33" t="s">
        <v>2125</v>
      </c>
      <c r="BO136">
        <v>2</v>
      </c>
      <c r="BP136">
        <v>2</v>
      </c>
      <c r="BQ136">
        <v>3</v>
      </c>
      <c r="BR136" t="s">
        <v>72</v>
      </c>
      <c r="BS136" t="s">
        <v>2123</v>
      </c>
      <c r="BT136" t="s">
        <v>73</v>
      </c>
      <c r="BU136" s="23">
        <v>43555</v>
      </c>
      <c r="BV136">
        <v>25287</v>
      </c>
      <c r="BX136" t="s">
        <v>64</v>
      </c>
      <c r="BY136" t="s">
        <v>64</v>
      </c>
      <c r="CB136" t="s">
        <v>64</v>
      </c>
      <c r="CC136" t="s">
        <v>64</v>
      </c>
      <c r="CE136" t="s">
        <v>64</v>
      </c>
      <c r="CG136" t="s">
        <v>63</v>
      </c>
      <c r="CH136" t="s">
        <v>74</v>
      </c>
      <c r="CI136" t="s">
        <v>63</v>
      </c>
      <c r="CJ136" t="s">
        <v>94</v>
      </c>
      <c r="DJ136" t="s">
        <v>76</v>
      </c>
      <c r="DK136" t="s">
        <v>2124</v>
      </c>
      <c r="DN136" t="s">
        <v>64</v>
      </c>
      <c r="DO136" t="s">
        <v>132</v>
      </c>
      <c r="DP136" t="s">
        <v>63</v>
      </c>
      <c r="DQ136" t="s">
        <v>78</v>
      </c>
      <c r="DY136">
        <v>24.6</v>
      </c>
      <c r="EB136">
        <v>3</v>
      </c>
      <c r="EC136">
        <v>3</v>
      </c>
      <c r="EE136" t="s">
        <v>1271</v>
      </c>
      <c r="EF136">
        <v>3</v>
      </c>
      <c r="EH136" t="s">
        <v>80</v>
      </c>
      <c r="EL136" t="s">
        <v>80</v>
      </c>
      <c r="EP136" t="s">
        <v>80</v>
      </c>
      <c r="ET136" t="s">
        <v>80</v>
      </c>
      <c r="EV136">
        <v>5250</v>
      </c>
      <c r="EW136">
        <v>536</v>
      </c>
      <c r="EX136">
        <v>391</v>
      </c>
      <c r="EY136">
        <v>471</v>
      </c>
    </row>
    <row r="137" spans="1:155" x14ac:dyDescent="0.25">
      <c r="A137">
        <v>2020</v>
      </c>
      <c r="B137" t="s">
        <v>56</v>
      </c>
      <c r="C137" s="20" t="s">
        <v>56</v>
      </c>
      <c r="D137" t="s">
        <v>1272</v>
      </c>
      <c r="E137" t="s">
        <v>58</v>
      </c>
      <c r="F137">
        <v>280</v>
      </c>
      <c r="G137" s="1">
        <v>3</v>
      </c>
      <c r="H137">
        <v>6</v>
      </c>
      <c r="I137" t="s">
        <v>84</v>
      </c>
      <c r="J137">
        <v>18</v>
      </c>
      <c r="K137">
        <v>25</v>
      </c>
      <c r="L137">
        <v>20</v>
      </c>
      <c r="M137">
        <v>21.942900000000002</v>
      </c>
      <c r="N137">
        <v>34.614400000000003</v>
      </c>
      <c r="O137">
        <v>26.270600000000002</v>
      </c>
      <c r="P137">
        <v>17.5562</v>
      </c>
      <c r="Q137">
        <v>24.6374</v>
      </c>
      <c r="R137">
        <v>20.164200000000001</v>
      </c>
      <c r="T137" t="s">
        <v>60</v>
      </c>
      <c r="U137" t="s">
        <v>71</v>
      </c>
      <c r="V137" t="s">
        <v>82</v>
      </c>
      <c r="W137" t="s">
        <v>83</v>
      </c>
      <c r="Y137">
        <v>6</v>
      </c>
      <c r="Z137" t="s">
        <v>64</v>
      </c>
      <c r="AA137" t="s">
        <v>64</v>
      </c>
      <c r="AB137" t="s">
        <v>65</v>
      </c>
      <c r="AC137" t="s">
        <v>66</v>
      </c>
      <c r="AD137">
        <v>10</v>
      </c>
      <c r="AG137" t="s">
        <v>155</v>
      </c>
      <c r="AH137" t="s">
        <v>156</v>
      </c>
      <c r="AI137" t="s">
        <v>68</v>
      </c>
      <c r="AJ137" t="s">
        <v>69</v>
      </c>
      <c r="AK137" t="s">
        <v>64</v>
      </c>
      <c r="AL137" t="s">
        <v>70</v>
      </c>
      <c r="AM137">
        <v>86</v>
      </c>
      <c r="AN137">
        <v>10</v>
      </c>
      <c r="AS137">
        <v>2450</v>
      </c>
      <c r="AT137">
        <v>2450</v>
      </c>
      <c r="BN137" s="33" t="s">
        <v>2125</v>
      </c>
      <c r="BO137">
        <v>2</v>
      </c>
      <c r="BP137">
        <v>2</v>
      </c>
      <c r="BQ137">
        <v>3</v>
      </c>
      <c r="BR137" t="s">
        <v>72</v>
      </c>
      <c r="BS137" t="s">
        <v>2123</v>
      </c>
      <c r="BT137" t="s">
        <v>73</v>
      </c>
      <c r="BU137" s="23">
        <v>43556</v>
      </c>
      <c r="BV137">
        <v>25294</v>
      </c>
      <c r="BX137" t="s">
        <v>64</v>
      </c>
      <c r="BY137" t="s">
        <v>64</v>
      </c>
      <c r="CB137" t="s">
        <v>64</v>
      </c>
      <c r="CC137" t="s">
        <v>64</v>
      </c>
      <c r="CE137" t="s">
        <v>64</v>
      </c>
      <c r="CG137" t="s">
        <v>63</v>
      </c>
      <c r="CH137" t="s">
        <v>74</v>
      </c>
      <c r="CI137" t="s">
        <v>63</v>
      </c>
      <c r="CJ137" t="s">
        <v>94</v>
      </c>
      <c r="DJ137" t="s">
        <v>76</v>
      </c>
      <c r="DK137" t="s">
        <v>2124</v>
      </c>
      <c r="DN137" t="s">
        <v>64</v>
      </c>
      <c r="DO137" t="s">
        <v>132</v>
      </c>
      <c r="DP137" t="s">
        <v>63</v>
      </c>
      <c r="DQ137" t="s">
        <v>78</v>
      </c>
      <c r="DY137">
        <v>26.5</v>
      </c>
      <c r="EB137">
        <v>4</v>
      </c>
      <c r="EC137">
        <v>4</v>
      </c>
      <c r="EE137" t="s">
        <v>1271</v>
      </c>
      <c r="EF137">
        <v>3</v>
      </c>
      <c r="EH137" t="s">
        <v>80</v>
      </c>
      <c r="EL137" t="s">
        <v>80</v>
      </c>
      <c r="EP137" t="s">
        <v>80</v>
      </c>
      <c r="ET137" t="s">
        <v>80</v>
      </c>
      <c r="EV137">
        <v>4750</v>
      </c>
      <c r="EW137">
        <v>505</v>
      </c>
      <c r="EX137">
        <v>360</v>
      </c>
      <c r="EY137">
        <v>440</v>
      </c>
    </row>
    <row r="138" spans="1:155" x14ac:dyDescent="0.25">
      <c r="A138">
        <v>2020</v>
      </c>
      <c r="B138" t="s">
        <v>56</v>
      </c>
      <c r="C138" s="20" t="s">
        <v>56</v>
      </c>
      <c r="D138" t="s">
        <v>1270</v>
      </c>
      <c r="E138" t="s">
        <v>58</v>
      </c>
      <c r="F138">
        <v>289</v>
      </c>
      <c r="G138" s="1">
        <v>3</v>
      </c>
      <c r="H138">
        <v>6</v>
      </c>
      <c r="I138" t="s">
        <v>159</v>
      </c>
      <c r="J138">
        <v>16</v>
      </c>
      <c r="K138">
        <v>23</v>
      </c>
      <c r="L138">
        <v>19</v>
      </c>
      <c r="M138">
        <v>20.416699999999999</v>
      </c>
      <c r="N138">
        <v>31.509899999999998</v>
      </c>
      <c r="O138">
        <v>24.260100000000001</v>
      </c>
      <c r="P138">
        <v>16.417100000000001</v>
      </c>
      <c r="Q138">
        <v>22.587</v>
      </c>
      <c r="R138">
        <v>18.7179</v>
      </c>
      <c r="T138" t="s">
        <v>60</v>
      </c>
      <c r="U138" t="s">
        <v>71</v>
      </c>
      <c r="V138" t="s">
        <v>157</v>
      </c>
      <c r="W138" t="s">
        <v>158</v>
      </c>
      <c r="Y138">
        <v>7</v>
      </c>
      <c r="Z138" t="s">
        <v>64</v>
      </c>
      <c r="AA138" t="s">
        <v>64</v>
      </c>
      <c r="AB138" t="s">
        <v>65</v>
      </c>
      <c r="AC138" t="s">
        <v>66</v>
      </c>
      <c r="AD138">
        <v>10</v>
      </c>
      <c r="AG138" t="s">
        <v>59</v>
      </c>
      <c r="AH138" t="s">
        <v>67</v>
      </c>
      <c r="AI138" t="s">
        <v>68</v>
      </c>
      <c r="AJ138" t="s">
        <v>69</v>
      </c>
      <c r="AK138" t="s">
        <v>64</v>
      </c>
      <c r="AL138" t="s">
        <v>70</v>
      </c>
      <c r="AM138">
        <v>86</v>
      </c>
      <c r="AN138">
        <v>10</v>
      </c>
      <c r="AS138">
        <v>2550</v>
      </c>
      <c r="AT138">
        <v>2550</v>
      </c>
      <c r="BN138" s="33" t="s">
        <v>2125</v>
      </c>
      <c r="BO138">
        <v>2</v>
      </c>
      <c r="BP138">
        <v>2</v>
      </c>
      <c r="BQ138">
        <v>3</v>
      </c>
      <c r="BR138" t="s">
        <v>72</v>
      </c>
      <c r="BS138" t="s">
        <v>2123</v>
      </c>
      <c r="BT138" t="s">
        <v>73</v>
      </c>
      <c r="BU138" s="23">
        <v>43921</v>
      </c>
      <c r="BV138">
        <v>26789</v>
      </c>
      <c r="BX138" t="s">
        <v>63</v>
      </c>
      <c r="BY138" t="s">
        <v>64</v>
      </c>
      <c r="CB138" t="s">
        <v>64</v>
      </c>
      <c r="CC138" t="s">
        <v>64</v>
      </c>
      <c r="CE138" t="s">
        <v>64</v>
      </c>
      <c r="CG138" t="s">
        <v>63</v>
      </c>
      <c r="CH138" t="s">
        <v>74</v>
      </c>
      <c r="CI138" t="s">
        <v>63</v>
      </c>
      <c r="CJ138" t="s">
        <v>94</v>
      </c>
      <c r="DJ138" t="s">
        <v>76</v>
      </c>
      <c r="DK138" t="s">
        <v>2124</v>
      </c>
      <c r="DN138" t="s">
        <v>64</v>
      </c>
      <c r="DO138" t="s">
        <v>132</v>
      </c>
      <c r="DP138" t="s">
        <v>63</v>
      </c>
      <c r="DQ138" t="s">
        <v>78</v>
      </c>
      <c r="DY138">
        <v>24.4</v>
      </c>
      <c r="EB138">
        <v>3</v>
      </c>
      <c r="EC138">
        <v>3</v>
      </c>
      <c r="EE138" t="s">
        <v>1271</v>
      </c>
      <c r="EF138">
        <v>3</v>
      </c>
      <c r="EH138" t="s">
        <v>80</v>
      </c>
      <c r="EL138" t="s">
        <v>80</v>
      </c>
      <c r="EP138" t="s">
        <v>80</v>
      </c>
      <c r="ET138" t="s">
        <v>80</v>
      </c>
      <c r="EV138">
        <v>5250</v>
      </c>
      <c r="EW138">
        <v>535</v>
      </c>
      <c r="EX138">
        <v>389</v>
      </c>
      <c r="EY138">
        <v>469</v>
      </c>
    </row>
    <row r="139" spans="1:155" x14ac:dyDescent="0.25">
      <c r="A139">
        <v>2020</v>
      </c>
      <c r="B139" t="s">
        <v>56</v>
      </c>
      <c r="C139" s="20" t="s">
        <v>56</v>
      </c>
      <c r="D139" t="s">
        <v>1270</v>
      </c>
      <c r="E139" t="s">
        <v>58</v>
      </c>
      <c r="F139">
        <v>288</v>
      </c>
      <c r="G139" s="1">
        <v>3</v>
      </c>
      <c r="H139">
        <v>6</v>
      </c>
      <c r="I139" t="s">
        <v>84</v>
      </c>
      <c r="J139">
        <v>17</v>
      </c>
      <c r="K139">
        <v>24</v>
      </c>
      <c r="L139">
        <v>20</v>
      </c>
      <c r="M139">
        <v>21.238499999999998</v>
      </c>
      <c r="N139">
        <v>33.267499999999998</v>
      </c>
      <c r="O139">
        <v>25.3658</v>
      </c>
      <c r="P139">
        <v>17.0319</v>
      </c>
      <c r="Q139">
        <v>23.7514</v>
      </c>
      <c r="R139">
        <v>19.516500000000001</v>
      </c>
      <c r="T139" t="s">
        <v>60</v>
      </c>
      <c r="U139" t="s">
        <v>71</v>
      </c>
      <c r="V139" t="s">
        <v>82</v>
      </c>
      <c r="W139" t="s">
        <v>83</v>
      </c>
      <c r="Y139">
        <v>6</v>
      </c>
      <c r="Z139" t="s">
        <v>64</v>
      </c>
      <c r="AA139" t="s">
        <v>64</v>
      </c>
      <c r="AB139" t="s">
        <v>65</v>
      </c>
      <c r="AC139" t="s">
        <v>66</v>
      </c>
      <c r="AD139">
        <v>10</v>
      </c>
      <c r="AG139" t="s">
        <v>155</v>
      </c>
      <c r="AH139" t="s">
        <v>156</v>
      </c>
      <c r="AI139" t="s">
        <v>68</v>
      </c>
      <c r="AJ139" t="s">
        <v>69</v>
      </c>
      <c r="AK139" t="s">
        <v>64</v>
      </c>
      <c r="AL139" t="s">
        <v>70</v>
      </c>
      <c r="AM139">
        <v>86</v>
      </c>
      <c r="AN139">
        <v>10</v>
      </c>
      <c r="AS139">
        <v>2450</v>
      </c>
      <c r="AT139">
        <v>2450</v>
      </c>
      <c r="BN139" s="33" t="s">
        <v>2125</v>
      </c>
      <c r="BO139">
        <v>2</v>
      </c>
      <c r="BP139">
        <v>2</v>
      </c>
      <c r="BQ139">
        <v>3</v>
      </c>
      <c r="BR139" t="s">
        <v>72</v>
      </c>
      <c r="BS139" t="s">
        <v>2123</v>
      </c>
      <c r="BT139" t="s">
        <v>73</v>
      </c>
      <c r="BU139" s="23">
        <v>43922</v>
      </c>
      <c r="BV139">
        <v>26790</v>
      </c>
      <c r="BX139" t="s">
        <v>63</v>
      </c>
      <c r="BY139" t="s">
        <v>64</v>
      </c>
      <c r="CB139" t="s">
        <v>64</v>
      </c>
      <c r="CC139" t="s">
        <v>64</v>
      </c>
      <c r="CE139" t="s">
        <v>64</v>
      </c>
      <c r="CG139" t="s">
        <v>63</v>
      </c>
      <c r="CH139" t="s">
        <v>74</v>
      </c>
      <c r="CI139" t="s">
        <v>63</v>
      </c>
      <c r="CJ139" t="s">
        <v>94</v>
      </c>
      <c r="DJ139" t="s">
        <v>76</v>
      </c>
      <c r="DK139" t="s">
        <v>2124</v>
      </c>
      <c r="DN139" t="s">
        <v>64</v>
      </c>
      <c r="DO139" t="s">
        <v>132</v>
      </c>
      <c r="DP139" t="s">
        <v>63</v>
      </c>
      <c r="DQ139" t="s">
        <v>78</v>
      </c>
      <c r="DY139">
        <v>26.5</v>
      </c>
      <c r="EB139">
        <v>4</v>
      </c>
      <c r="EC139">
        <v>4</v>
      </c>
      <c r="EE139" t="s">
        <v>1271</v>
      </c>
      <c r="EF139">
        <v>3</v>
      </c>
      <c r="EH139" t="s">
        <v>80</v>
      </c>
      <c r="EL139" t="s">
        <v>80</v>
      </c>
      <c r="EP139" t="s">
        <v>80</v>
      </c>
      <c r="ET139" t="s">
        <v>80</v>
      </c>
      <c r="EV139">
        <v>4750</v>
      </c>
      <c r="EW139">
        <v>518</v>
      </c>
      <c r="EX139">
        <v>371</v>
      </c>
      <c r="EY139">
        <v>452</v>
      </c>
    </row>
    <row r="140" spans="1:155" x14ac:dyDescent="0.25">
      <c r="A140">
        <v>2020</v>
      </c>
      <c r="B140" t="s">
        <v>56</v>
      </c>
      <c r="C140" s="20" t="s">
        <v>56</v>
      </c>
      <c r="D140" t="s">
        <v>160</v>
      </c>
      <c r="E140" t="s">
        <v>58</v>
      </c>
      <c r="F140">
        <v>238</v>
      </c>
      <c r="G140" s="1">
        <v>3</v>
      </c>
      <c r="H140">
        <v>6</v>
      </c>
      <c r="I140" t="s">
        <v>79</v>
      </c>
      <c r="J140">
        <v>22</v>
      </c>
      <c r="K140">
        <v>30</v>
      </c>
      <c r="L140">
        <v>25</v>
      </c>
      <c r="M140">
        <v>28.171600000000002</v>
      </c>
      <c r="N140">
        <v>42.564100000000003</v>
      </c>
      <c r="O140">
        <v>33.227600000000002</v>
      </c>
      <c r="P140">
        <v>22.089300000000001</v>
      </c>
      <c r="Q140">
        <v>29.758400000000002</v>
      </c>
      <c r="R140">
        <v>24.987100000000002</v>
      </c>
      <c r="T140" t="s">
        <v>60</v>
      </c>
      <c r="U140" t="s">
        <v>71</v>
      </c>
      <c r="V140" t="s">
        <v>61</v>
      </c>
      <c r="W140" t="s">
        <v>62</v>
      </c>
      <c r="Y140">
        <v>8</v>
      </c>
      <c r="Z140" t="s">
        <v>63</v>
      </c>
      <c r="AA140" t="s">
        <v>64</v>
      </c>
      <c r="AB140" t="s">
        <v>65</v>
      </c>
      <c r="AC140" t="s">
        <v>66</v>
      </c>
      <c r="AD140">
        <v>10</v>
      </c>
      <c r="AG140" t="s">
        <v>59</v>
      </c>
      <c r="AH140" t="s">
        <v>67</v>
      </c>
      <c r="AI140" t="s">
        <v>68</v>
      </c>
      <c r="AJ140" t="s">
        <v>69</v>
      </c>
      <c r="AK140" t="s">
        <v>64</v>
      </c>
      <c r="AL140" t="s">
        <v>70</v>
      </c>
      <c r="AM140">
        <v>82</v>
      </c>
      <c r="AN140">
        <v>10</v>
      </c>
      <c r="AS140">
        <v>1950</v>
      </c>
      <c r="AT140">
        <v>1950</v>
      </c>
      <c r="BN140" s="33" t="s">
        <v>2125</v>
      </c>
      <c r="BO140">
        <v>2</v>
      </c>
      <c r="BP140">
        <v>2</v>
      </c>
      <c r="BQ140">
        <v>3</v>
      </c>
      <c r="BR140" t="s">
        <v>72</v>
      </c>
      <c r="BS140" t="s">
        <v>2123</v>
      </c>
      <c r="BT140" t="s">
        <v>73</v>
      </c>
      <c r="BU140" s="23">
        <v>43556</v>
      </c>
      <c r="BV140">
        <v>25380</v>
      </c>
      <c r="BX140" t="s">
        <v>64</v>
      </c>
      <c r="BY140" t="s">
        <v>64</v>
      </c>
      <c r="CB140" t="s">
        <v>64</v>
      </c>
      <c r="CC140" t="s">
        <v>64</v>
      </c>
      <c r="CE140" t="s">
        <v>64</v>
      </c>
      <c r="CG140" t="s">
        <v>63</v>
      </c>
      <c r="CH140" t="s">
        <v>130</v>
      </c>
      <c r="CI140" t="s">
        <v>63</v>
      </c>
      <c r="CJ140" t="s">
        <v>131</v>
      </c>
      <c r="DJ140" t="s">
        <v>76</v>
      </c>
      <c r="DK140" t="s">
        <v>2124</v>
      </c>
      <c r="DN140" t="s">
        <v>64</v>
      </c>
      <c r="DO140" t="s">
        <v>193</v>
      </c>
      <c r="DP140" t="s">
        <v>63</v>
      </c>
      <c r="DQ140" t="s">
        <v>78</v>
      </c>
      <c r="DY140">
        <v>33.5</v>
      </c>
      <c r="EB140">
        <v>5</v>
      </c>
      <c r="EC140">
        <v>5</v>
      </c>
      <c r="EE140" t="s">
        <v>1257</v>
      </c>
      <c r="EF140">
        <v>3</v>
      </c>
      <c r="EH140" t="s">
        <v>80</v>
      </c>
      <c r="EL140" t="s">
        <v>80</v>
      </c>
      <c r="EP140" t="s">
        <v>80</v>
      </c>
      <c r="ET140" t="s">
        <v>80</v>
      </c>
      <c r="EV140">
        <v>2250</v>
      </c>
      <c r="EW140">
        <v>400</v>
      </c>
      <c r="EX140">
        <v>297</v>
      </c>
      <c r="EY140">
        <v>353</v>
      </c>
    </row>
    <row r="141" spans="1:155" x14ac:dyDescent="0.25">
      <c r="A141">
        <v>2020</v>
      </c>
      <c r="B141" t="s">
        <v>56</v>
      </c>
      <c r="C141" s="20" t="s">
        <v>56</v>
      </c>
      <c r="D141" t="s">
        <v>160</v>
      </c>
      <c r="E141" t="s">
        <v>58</v>
      </c>
      <c r="F141">
        <v>239</v>
      </c>
      <c r="G141" s="1">
        <v>3</v>
      </c>
      <c r="H141">
        <v>6</v>
      </c>
      <c r="I141" t="s">
        <v>84</v>
      </c>
      <c r="J141">
        <v>19</v>
      </c>
      <c r="K141">
        <v>27</v>
      </c>
      <c r="L141">
        <v>22</v>
      </c>
      <c r="M141">
        <v>23.311900000000001</v>
      </c>
      <c r="N141">
        <v>38.519500000000001</v>
      </c>
      <c r="O141">
        <v>28.348299999999998</v>
      </c>
      <c r="P141">
        <v>18.568300000000001</v>
      </c>
      <c r="Q141">
        <v>27.175899999999999</v>
      </c>
      <c r="R141">
        <v>21.654800000000002</v>
      </c>
      <c r="T141" t="s">
        <v>60</v>
      </c>
      <c r="U141" t="s">
        <v>71</v>
      </c>
      <c r="V141" t="s">
        <v>82</v>
      </c>
      <c r="W141" t="s">
        <v>83</v>
      </c>
      <c r="Y141">
        <v>6</v>
      </c>
      <c r="Z141" t="s">
        <v>64</v>
      </c>
      <c r="AA141" t="s">
        <v>64</v>
      </c>
      <c r="AB141" t="s">
        <v>65</v>
      </c>
      <c r="AC141" t="s">
        <v>66</v>
      </c>
      <c r="AD141">
        <v>10</v>
      </c>
      <c r="AG141" t="s">
        <v>59</v>
      </c>
      <c r="AH141" t="s">
        <v>67</v>
      </c>
      <c r="AI141" t="s">
        <v>68</v>
      </c>
      <c r="AJ141" t="s">
        <v>69</v>
      </c>
      <c r="AK141" t="s">
        <v>64</v>
      </c>
      <c r="AL141" t="s">
        <v>70</v>
      </c>
      <c r="AM141">
        <v>82</v>
      </c>
      <c r="AN141">
        <v>10</v>
      </c>
      <c r="AS141">
        <v>2200</v>
      </c>
      <c r="AT141">
        <v>2200</v>
      </c>
      <c r="BN141" s="33" t="s">
        <v>2125</v>
      </c>
      <c r="BO141">
        <v>2</v>
      </c>
      <c r="BP141">
        <v>2</v>
      </c>
      <c r="BQ141">
        <v>3</v>
      </c>
      <c r="BR141" t="s">
        <v>72</v>
      </c>
      <c r="BS141" t="s">
        <v>2123</v>
      </c>
      <c r="BT141" t="s">
        <v>73</v>
      </c>
      <c r="BU141" s="23">
        <v>43556</v>
      </c>
      <c r="BV141">
        <v>25358</v>
      </c>
      <c r="BX141" t="s">
        <v>64</v>
      </c>
      <c r="BY141" t="s">
        <v>64</v>
      </c>
      <c r="CB141" t="s">
        <v>64</v>
      </c>
      <c r="CC141" t="s">
        <v>64</v>
      </c>
      <c r="CE141" t="s">
        <v>64</v>
      </c>
      <c r="CG141" t="s">
        <v>63</v>
      </c>
      <c r="CH141" t="s">
        <v>130</v>
      </c>
      <c r="CI141" t="s">
        <v>63</v>
      </c>
      <c r="CJ141" t="s">
        <v>131</v>
      </c>
      <c r="DJ141" t="s">
        <v>76</v>
      </c>
      <c r="DK141" t="s">
        <v>2124</v>
      </c>
      <c r="DN141" t="s">
        <v>64</v>
      </c>
      <c r="DO141" t="s">
        <v>193</v>
      </c>
      <c r="DP141" t="s">
        <v>63</v>
      </c>
      <c r="DQ141" t="s">
        <v>78</v>
      </c>
      <c r="DY141">
        <v>28.6</v>
      </c>
      <c r="EB141">
        <v>4</v>
      </c>
      <c r="EC141">
        <v>4</v>
      </c>
      <c r="EE141" t="s">
        <v>1257</v>
      </c>
      <c r="EF141">
        <v>3</v>
      </c>
      <c r="EH141" t="s">
        <v>80</v>
      </c>
      <c r="EL141" t="s">
        <v>80</v>
      </c>
      <c r="EP141" t="s">
        <v>80</v>
      </c>
      <c r="ET141" t="s">
        <v>80</v>
      </c>
      <c r="EV141">
        <v>3500</v>
      </c>
      <c r="EW141">
        <v>476</v>
      </c>
      <c r="EX141">
        <v>325</v>
      </c>
      <c r="EY141">
        <v>408</v>
      </c>
    </row>
    <row r="142" spans="1:155" x14ac:dyDescent="0.25">
      <c r="A142">
        <v>2020</v>
      </c>
      <c r="B142" t="s">
        <v>56</v>
      </c>
      <c r="C142" s="20" t="s">
        <v>56</v>
      </c>
      <c r="D142" t="s">
        <v>161</v>
      </c>
      <c r="E142" t="s">
        <v>58</v>
      </c>
      <c r="F142">
        <v>235</v>
      </c>
      <c r="G142" s="1">
        <v>3</v>
      </c>
      <c r="H142">
        <v>6</v>
      </c>
      <c r="I142" t="s">
        <v>79</v>
      </c>
      <c r="J142">
        <v>22</v>
      </c>
      <c r="K142">
        <v>30</v>
      </c>
      <c r="L142">
        <v>25</v>
      </c>
      <c r="M142">
        <v>28.171600000000002</v>
      </c>
      <c r="N142">
        <v>42.564100000000003</v>
      </c>
      <c r="O142">
        <v>33.227600000000002</v>
      </c>
      <c r="P142">
        <v>22.089300000000001</v>
      </c>
      <c r="Q142">
        <v>29.758400000000002</v>
      </c>
      <c r="R142">
        <v>24.987100000000002</v>
      </c>
      <c r="T142" t="s">
        <v>60</v>
      </c>
      <c r="U142" t="s">
        <v>71</v>
      </c>
      <c r="V142" t="s">
        <v>61</v>
      </c>
      <c r="W142" t="s">
        <v>62</v>
      </c>
      <c r="Y142">
        <v>8</v>
      </c>
      <c r="Z142" t="s">
        <v>63</v>
      </c>
      <c r="AA142" t="s">
        <v>64</v>
      </c>
      <c r="AB142" t="s">
        <v>65</v>
      </c>
      <c r="AC142" t="s">
        <v>66</v>
      </c>
      <c r="AD142">
        <v>10</v>
      </c>
      <c r="AG142" t="s">
        <v>59</v>
      </c>
      <c r="AH142" t="s">
        <v>67</v>
      </c>
      <c r="AI142" t="s">
        <v>68</v>
      </c>
      <c r="AJ142" t="s">
        <v>69</v>
      </c>
      <c r="AK142" t="s">
        <v>64</v>
      </c>
      <c r="AL142" t="s">
        <v>70</v>
      </c>
      <c r="AM142">
        <v>89</v>
      </c>
      <c r="AN142">
        <v>10</v>
      </c>
      <c r="AS142">
        <v>1950</v>
      </c>
      <c r="AT142">
        <v>1950</v>
      </c>
      <c r="BN142" s="33" t="s">
        <v>2125</v>
      </c>
      <c r="BO142">
        <v>2</v>
      </c>
      <c r="BP142">
        <v>2</v>
      </c>
      <c r="BQ142">
        <v>3</v>
      </c>
      <c r="BR142" t="s">
        <v>72</v>
      </c>
      <c r="BS142" t="s">
        <v>2123</v>
      </c>
      <c r="BT142" t="s">
        <v>73</v>
      </c>
      <c r="BU142" s="23">
        <v>43556</v>
      </c>
      <c r="BV142">
        <v>25379</v>
      </c>
      <c r="BX142" t="s">
        <v>64</v>
      </c>
      <c r="BY142" t="s">
        <v>64</v>
      </c>
      <c r="CB142" t="s">
        <v>64</v>
      </c>
      <c r="CC142" t="s">
        <v>64</v>
      </c>
      <c r="CE142" t="s">
        <v>64</v>
      </c>
      <c r="CG142" t="s">
        <v>63</v>
      </c>
      <c r="CH142" t="s">
        <v>130</v>
      </c>
      <c r="CI142" t="s">
        <v>63</v>
      </c>
      <c r="CJ142" t="s">
        <v>131</v>
      </c>
      <c r="DJ142" t="s">
        <v>76</v>
      </c>
      <c r="DK142" t="s">
        <v>2124</v>
      </c>
      <c r="DN142" t="s">
        <v>64</v>
      </c>
      <c r="DO142" t="s">
        <v>193</v>
      </c>
      <c r="DP142" t="s">
        <v>63</v>
      </c>
      <c r="DQ142" t="s">
        <v>78</v>
      </c>
      <c r="DY142">
        <v>33.5</v>
      </c>
      <c r="EB142">
        <v>5</v>
      </c>
      <c r="EC142">
        <v>5</v>
      </c>
      <c r="EE142" t="s">
        <v>1257</v>
      </c>
      <c r="EF142">
        <v>3</v>
      </c>
      <c r="EH142" t="s">
        <v>80</v>
      </c>
      <c r="EL142" t="s">
        <v>80</v>
      </c>
      <c r="EP142" t="s">
        <v>80</v>
      </c>
      <c r="ET142" t="s">
        <v>80</v>
      </c>
      <c r="EV142">
        <v>2250</v>
      </c>
      <c r="EW142">
        <v>400</v>
      </c>
      <c r="EX142">
        <v>297</v>
      </c>
      <c r="EY142">
        <v>353</v>
      </c>
    </row>
    <row r="143" spans="1:155" x14ac:dyDescent="0.25">
      <c r="A143">
        <v>2020</v>
      </c>
      <c r="B143" t="s">
        <v>56</v>
      </c>
      <c r="C143" s="20" t="s">
        <v>56</v>
      </c>
      <c r="D143" t="s">
        <v>161</v>
      </c>
      <c r="E143" t="s">
        <v>58</v>
      </c>
      <c r="F143">
        <v>236</v>
      </c>
      <c r="G143" s="1">
        <v>3</v>
      </c>
      <c r="H143">
        <v>6</v>
      </c>
      <c r="I143" t="s">
        <v>84</v>
      </c>
      <c r="J143">
        <v>19</v>
      </c>
      <c r="K143">
        <v>27</v>
      </c>
      <c r="L143">
        <v>22</v>
      </c>
      <c r="M143">
        <v>23.311900000000001</v>
      </c>
      <c r="N143">
        <v>38.519500000000001</v>
      </c>
      <c r="O143">
        <v>28.348299999999998</v>
      </c>
      <c r="P143">
        <v>18.568300000000001</v>
      </c>
      <c r="Q143">
        <v>27.175899999999999</v>
      </c>
      <c r="R143">
        <v>21.654800000000002</v>
      </c>
      <c r="T143" t="s">
        <v>60</v>
      </c>
      <c r="U143" t="s">
        <v>71</v>
      </c>
      <c r="V143" t="s">
        <v>82</v>
      </c>
      <c r="W143" t="s">
        <v>83</v>
      </c>
      <c r="Y143">
        <v>6</v>
      </c>
      <c r="Z143" t="s">
        <v>64</v>
      </c>
      <c r="AA143" t="s">
        <v>64</v>
      </c>
      <c r="AB143" t="s">
        <v>65</v>
      </c>
      <c r="AC143" t="s">
        <v>66</v>
      </c>
      <c r="AD143">
        <v>10</v>
      </c>
      <c r="AG143" t="s">
        <v>59</v>
      </c>
      <c r="AH143" t="s">
        <v>67</v>
      </c>
      <c r="AI143" t="s">
        <v>68</v>
      </c>
      <c r="AJ143" t="s">
        <v>69</v>
      </c>
      <c r="AK143" t="s">
        <v>64</v>
      </c>
      <c r="AL143" t="s">
        <v>70</v>
      </c>
      <c r="AM143">
        <v>89</v>
      </c>
      <c r="AN143">
        <v>10</v>
      </c>
      <c r="AS143">
        <v>2200</v>
      </c>
      <c r="AT143">
        <v>2200</v>
      </c>
      <c r="BN143" s="33" t="s">
        <v>2125</v>
      </c>
      <c r="BO143">
        <v>2</v>
      </c>
      <c r="BP143">
        <v>2</v>
      </c>
      <c r="BQ143">
        <v>3</v>
      </c>
      <c r="BR143" t="s">
        <v>72</v>
      </c>
      <c r="BS143" t="s">
        <v>2123</v>
      </c>
      <c r="BT143" t="s">
        <v>73</v>
      </c>
      <c r="BU143" s="23">
        <v>43556</v>
      </c>
      <c r="BV143">
        <v>25359</v>
      </c>
      <c r="BX143" t="s">
        <v>64</v>
      </c>
      <c r="BY143" t="s">
        <v>64</v>
      </c>
      <c r="CB143" t="s">
        <v>64</v>
      </c>
      <c r="CC143" t="s">
        <v>64</v>
      </c>
      <c r="CE143" t="s">
        <v>64</v>
      </c>
      <c r="CG143" t="s">
        <v>63</v>
      </c>
      <c r="CH143" t="s">
        <v>130</v>
      </c>
      <c r="CI143" t="s">
        <v>63</v>
      </c>
      <c r="CJ143" t="s">
        <v>131</v>
      </c>
      <c r="DJ143" t="s">
        <v>76</v>
      </c>
      <c r="DK143" t="s">
        <v>2124</v>
      </c>
      <c r="DN143" t="s">
        <v>64</v>
      </c>
      <c r="DO143" t="s">
        <v>193</v>
      </c>
      <c r="DP143" t="s">
        <v>63</v>
      </c>
      <c r="DQ143" t="s">
        <v>78</v>
      </c>
      <c r="DY143">
        <v>28.6</v>
      </c>
      <c r="EB143">
        <v>4</v>
      </c>
      <c r="EC143">
        <v>4</v>
      </c>
      <c r="EE143" t="s">
        <v>1257</v>
      </c>
      <c r="EF143">
        <v>3</v>
      </c>
      <c r="EH143" t="s">
        <v>80</v>
      </c>
      <c r="EL143" t="s">
        <v>80</v>
      </c>
      <c r="EP143" t="s">
        <v>80</v>
      </c>
      <c r="ET143" t="s">
        <v>80</v>
      </c>
      <c r="EV143">
        <v>3500</v>
      </c>
      <c r="EW143">
        <v>476</v>
      </c>
      <c r="EX143">
        <v>325</v>
      </c>
      <c r="EY143">
        <v>408</v>
      </c>
    </row>
    <row r="144" spans="1:155" x14ac:dyDescent="0.25">
      <c r="A144">
        <v>2020</v>
      </c>
      <c r="B144" t="s">
        <v>56</v>
      </c>
      <c r="C144" s="20" t="s">
        <v>56</v>
      </c>
      <c r="D144" t="s">
        <v>162</v>
      </c>
      <c r="E144" t="s">
        <v>58</v>
      </c>
      <c r="F144">
        <v>232</v>
      </c>
      <c r="G144" s="1">
        <v>3</v>
      </c>
      <c r="H144">
        <v>6</v>
      </c>
      <c r="I144" t="s">
        <v>79</v>
      </c>
      <c r="J144">
        <v>22</v>
      </c>
      <c r="K144">
        <v>30</v>
      </c>
      <c r="L144">
        <v>25</v>
      </c>
      <c r="M144">
        <v>28.171600000000002</v>
      </c>
      <c r="N144">
        <v>42.564100000000003</v>
      </c>
      <c r="O144">
        <v>33.227600000000002</v>
      </c>
      <c r="P144">
        <v>22.089300000000001</v>
      </c>
      <c r="Q144">
        <v>29.758400000000002</v>
      </c>
      <c r="R144">
        <v>24.987100000000002</v>
      </c>
      <c r="T144" t="s">
        <v>60</v>
      </c>
      <c r="U144" t="s">
        <v>71</v>
      </c>
      <c r="V144" t="s">
        <v>61</v>
      </c>
      <c r="W144" t="s">
        <v>62</v>
      </c>
      <c r="Y144">
        <v>8</v>
      </c>
      <c r="Z144" t="s">
        <v>63</v>
      </c>
      <c r="AA144" t="s">
        <v>64</v>
      </c>
      <c r="AB144" t="s">
        <v>65</v>
      </c>
      <c r="AC144" t="s">
        <v>66</v>
      </c>
      <c r="AD144">
        <v>10</v>
      </c>
      <c r="AG144" t="s">
        <v>59</v>
      </c>
      <c r="AH144" t="s">
        <v>67</v>
      </c>
      <c r="AI144" t="s">
        <v>68</v>
      </c>
      <c r="AJ144" t="s">
        <v>69</v>
      </c>
      <c r="AK144" t="s">
        <v>64</v>
      </c>
      <c r="AL144" t="s">
        <v>70</v>
      </c>
      <c r="AM144">
        <v>89</v>
      </c>
      <c r="AN144">
        <v>10</v>
      </c>
      <c r="AS144">
        <v>1950</v>
      </c>
      <c r="AT144">
        <v>1950</v>
      </c>
      <c r="BN144" s="33" t="s">
        <v>2125</v>
      </c>
      <c r="BO144">
        <v>2</v>
      </c>
      <c r="BP144">
        <v>2</v>
      </c>
      <c r="BQ144">
        <v>3</v>
      </c>
      <c r="BR144" t="s">
        <v>72</v>
      </c>
      <c r="BS144" t="s">
        <v>2123</v>
      </c>
      <c r="BT144" t="s">
        <v>73</v>
      </c>
      <c r="BU144" s="23">
        <v>43556</v>
      </c>
      <c r="BV144">
        <v>25382</v>
      </c>
      <c r="BX144" t="s">
        <v>64</v>
      </c>
      <c r="BY144" t="s">
        <v>64</v>
      </c>
      <c r="CB144" t="s">
        <v>64</v>
      </c>
      <c r="CC144" t="s">
        <v>64</v>
      </c>
      <c r="CE144" t="s">
        <v>64</v>
      </c>
      <c r="CG144" t="s">
        <v>63</v>
      </c>
      <c r="CH144" t="s">
        <v>130</v>
      </c>
      <c r="CI144" t="s">
        <v>63</v>
      </c>
      <c r="CJ144" t="s">
        <v>131</v>
      </c>
      <c r="DJ144" t="s">
        <v>76</v>
      </c>
      <c r="DK144" t="s">
        <v>2124</v>
      </c>
      <c r="DN144" t="s">
        <v>64</v>
      </c>
      <c r="DO144" t="s">
        <v>193</v>
      </c>
      <c r="DP144" t="s">
        <v>63</v>
      </c>
      <c r="DQ144" t="s">
        <v>78</v>
      </c>
      <c r="DY144">
        <v>33.5</v>
      </c>
      <c r="EB144">
        <v>5</v>
      </c>
      <c r="EC144">
        <v>5</v>
      </c>
      <c r="EE144" t="s">
        <v>1257</v>
      </c>
      <c r="EF144">
        <v>3</v>
      </c>
      <c r="EH144" t="s">
        <v>80</v>
      </c>
      <c r="EL144" t="s">
        <v>80</v>
      </c>
      <c r="EP144" t="s">
        <v>80</v>
      </c>
      <c r="ET144" t="s">
        <v>80</v>
      </c>
      <c r="EV144">
        <v>2250</v>
      </c>
      <c r="EW144">
        <v>400</v>
      </c>
      <c r="EX144">
        <v>297</v>
      </c>
      <c r="EY144">
        <v>353</v>
      </c>
    </row>
    <row r="145" spans="1:155" x14ac:dyDescent="0.25">
      <c r="A145">
        <v>2020</v>
      </c>
      <c r="B145" t="s">
        <v>56</v>
      </c>
      <c r="C145" s="20" t="s">
        <v>56</v>
      </c>
      <c r="D145" t="s">
        <v>162</v>
      </c>
      <c r="E145" t="s">
        <v>58</v>
      </c>
      <c r="F145">
        <v>233</v>
      </c>
      <c r="G145" s="1">
        <v>3</v>
      </c>
      <c r="H145">
        <v>6</v>
      </c>
      <c r="I145" t="s">
        <v>84</v>
      </c>
      <c r="J145">
        <v>19</v>
      </c>
      <c r="K145">
        <v>27</v>
      </c>
      <c r="L145">
        <v>22</v>
      </c>
      <c r="M145">
        <v>23.311900000000001</v>
      </c>
      <c r="N145">
        <v>38.519500000000001</v>
      </c>
      <c r="O145">
        <v>28.348299999999998</v>
      </c>
      <c r="P145">
        <v>18.568300000000001</v>
      </c>
      <c r="Q145">
        <v>27.175899999999999</v>
      </c>
      <c r="R145">
        <v>21.654800000000002</v>
      </c>
      <c r="T145" t="s">
        <v>60</v>
      </c>
      <c r="U145" t="s">
        <v>71</v>
      </c>
      <c r="V145" t="s">
        <v>82</v>
      </c>
      <c r="W145" t="s">
        <v>83</v>
      </c>
      <c r="Y145">
        <v>6</v>
      </c>
      <c r="Z145" t="s">
        <v>64</v>
      </c>
      <c r="AA145" t="s">
        <v>64</v>
      </c>
      <c r="AB145" t="s">
        <v>65</v>
      </c>
      <c r="AC145" t="s">
        <v>66</v>
      </c>
      <c r="AD145">
        <v>10</v>
      </c>
      <c r="AG145" t="s">
        <v>59</v>
      </c>
      <c r="AH145" t="s">
        <v>67</v>
      </c>
      <c r="AI145" t="s">
        <v>68</v>
      </c>
      <c r="AJ145" t="s">
        <v>69</v>
      </c>
      <c r="AK145" t="s">
        <v>64</v>
      </c>
      <c r="AL145" t="s">
        <v>70</v>
      </c>
      <c r="AM145">
        <v>89</v>
      </c>
      <c r="AN145">
        <v>10</v>
      </c>
      <c r="AS145">
        <v>2200</v>
      </c>
      <c r="AT145">
        <v>2200</v>
      </c>
      <c r="BN145" s="33" t="s">
        <v>2125</v>
      </c>
      <c r="BO145">
        <v>2</v>
      </c>
      <c r="BP145">
        <v>2</v>
      </c>
      <c r="BQ145">
        <v>3</v>
      </c>
      <c r="BR145" t="s">
        <v>72</v>
      </c>
      <c r="BS145" t="s">
        <v>2123</v>
      </c>
      <c r="BT145" t="s">
        <v>73</v>
      </c>
      <c r="BU145" s="23">
        <v>43556</v>
      </c>
      <c r="BV145">
        <v>25357</v>
      </c>
      <c r="BX145" t="s">
        <v>64</v>
      </c>
      <c r="BY145" t="s">
        <v>64</v>
      </c>
      <c r="CB145" t="s">
        <v>64</v>
      </c>
      <c r="CC145" t="s">
        <v>64</v>
      </c>
      <c r="CE145" t="s">
        <v>64</v>
      </c>
      <c r="CG145" t="s">
        <v>63</v>
      </c>
      <c r="CH145" t="s">
        <v>130</v>
      </c>
      <c r="CI145" t="s">
        <v>63</v>
      </c>
      <c r="CJ145" t="s">
        <v>131</v>
      </c>
      <c r="DJ145" t="s">
        <v>76</v>
      </c>
      <c r="DK145" t="s">
        <v>2124</v>
      </c>
      <c r="DN145" t="s">
        <v>64</v>
      </c>
      <c r="DO145" t="s">
        <v>193</v>
      </c>
      <c r="DP145" t="s">
        <v>63</v>
      </c>
      <c r="DQ145" t="s">
        <v>78</v>
      </c>
      <c r="DY145">
        <v>28.6</v>
      </c>
      <c r="EB145">
        <v>4</v>
      </c>
      <c r="EC145">
        <v>4</v>
      </c>
      <c r="EE145" t="s">
        <v>1257</v>
      </c>
      <c r="EF145">
        <v>3</v>
      </c>
      <c r="EH145" t="s">
        <v>80</v>
      </c>
      <c r="EL145" t="s">
        <v>80</v>
      </c>
      <c r="EP145" t="s">
        <v>80</v>
      </c>
      <c r="ET145" t="s">
        <v>80</v>
      </c>
      <c r="EV145">
        <v>3500</v>
      </c>
      <c r="EW145">
        <v>476</v>
      </c>
      <c r="EX145">
        <v>325</v>
      </c>
      <c r="EY145">
        <v>408</v>
      </c>
    </row>
    <row r="146" spans="1:155" x14ac:dyDescent="0.25">
      <c r="A146">
        <v>2020</v>
      </c>
      <c r="B146" t="s">
        <v>56</v>
      </c>
      <c r="C146" s="20" t="s">
        <v>56</v>
      </c>
      <c r="D146" t="s">
        <v>163</v>
      </c>
      <c r="E146" t="s">
        <v>58</v>
      </c>
      <c r="F146">
        <v>240</v>
      </c>
      <c r="G146" s="1">
        <v>3</v>
      </c>
      <c r="H146">
        <v>6</v>
      </c>
      <c r="I146" t="s">
        <v>79</v>
      </c>
      <c r="J146">
        <v>22</v>
      </c>
      <c r="K146">
        <v>30</v>
      </c>
      <c r="L146">
        <v>25</v>
      </c>
      <c r="M146">
        <v>27.6511</v>
      </c>
      <c r="N146">
        <v>43.183</v>
      </c>
      <c r="O146">
        <v>32.9908</v>
      </c>
      <c r="P146">
        <v>21.717400000000001</v>
      </c>
      <c r="Q146">
        <v>30.1495</v>
      </c>
      <c r="R146">
        <v>24.844200000000001</v>
      </c>
      <c r="T146" t="s">
        <v>60</v>
      </c>
      <c r="U146" t="s">
        <v>71</v>
      </c>
      <c r="V146" t="s">
        <v>61</v>
      </c>
      <c r="W146" t="s">
        <v>62</v>
      </c>
      <c r="Y146">
        <v>8</v>
      </c>
      <c r="Z146" t="s">
        <v>63</v>
      </c>
      <c r="AA146" t="s">
        <v>64</v>
      </c>
      <c r="AB146" t="s">
        <v>86</v>
      </c>
      <c r="AC146" t="s">
        <v>87</v>
      </c>
      <c r="AD146">
        <v>10</v>
      </c>
      <c r="AG146" t="s">
        <v>59</v>
      </c>
      <c r="AH146" t="s">
        <v>67</v>
      </c>
      <c r="AI146" t="s">
        <v>68</v>
      </c>
      <c r="AJ146" t="s">
        <v>69</v>
      </c>
      <c r="AK146" t="s">
        <v>64</v>
      </c>
      <c r="AL146" t="s">
        <v>70</v>
      </c>
      <c r="AM146">
        <v>82</v>
      </c>
      <c r="AN146">
        <v>10</v>
      </c>
      <c r="AS146">
        <v>1950</v>
      </c>
      <c r="AT146">
        <v>1950</v>
      </c>
      <c r="BN146" s="33" t="s">
        <v>2125</v>
      </c>
      <c r="BO146">
        <v>2</v>
      </c>
      <c r="BP146">
        <v>2</v>
      </c>
      <c r="BQ146">
        <v>3</v>
      </c>
      <c r="BR146" t="s">
        <v>72</v>
      </c>
      <c r="BS146" t="s">
        <v>2123</v>
      </c>
      <c r="BT146" t="s">
        <v>73</v>
      </c>
      <c r="BU146" s="23">
        <v>43556</v>
      </c>
      <c r="BV146">
        <v>25395</v>
      </c>
      <c r="BX146" t="s">
        <v>64</v>
      </c>
      <c r="BY146" t="s">
        <v>64</v>
      </c>
      <c r="CB146" t="s">
        <v>64</v>
      </c>
      <c r="CC146" t="s">
        <v>64</v>
      </c>
      <c r="CE146" t="s">
        <v>64</v>
      </c>
      <c r="CG146" t="s">
        <v>63</v>
      </c>
      <c r="CH146" t="s">
        <v>130</v>
      </c>
      <c r="CI146" t="s">
        <v>63</v>
      </c>
      <c r="CJ146" t="s">
        <v>131</v>
      </c>
      <c r="DJ146" t="s">
        <v>76</v>
      </c>
      <c r="DK146" t="s">
        <v>2124</v>
      </c>
      <c r="DN146" t="s">
        <v>64</v>
      </c>
      <c r="DO146" t="s">
        <v>193</v>
      </c>
      <c r="DP146" t="s">
        <v>63</v>
      </c>
      <c r="DQ146" t="s">
        <v>78</v>
      </c>
      <c r="DY146">
        <v>33.200000000000003</v>
      </c>
      <c r="EB146">
        <v>5</v>
      </c>
      <c r="EC146">
        <v>5</v>
      </c>
      <c r="EE146" t="s">
        <v>1257</v>
      </c>
      <c r="EF146">
        <v>3</v>
      </c>
      <c r="EH146" t="s">
        <v>80</v>
      </c>
      <c r="EL146" t="s">
        <v>80</v>
      </c>
      <c r="EP146" t="s">
        <v>80</v>
      </c>
      <c r="ET146" t="s">
        <v>80</v>
      </c>
      <c r="EV146">
        <v>2250</v>
      </c>
      <c r="EW146">
        <v>407</v>
      </c>
      <c r="EX146">
        <v>292</v>
      </c>
      <c r="EY146">
        <v>356</v>
      </c>
    </row>
    <row r="147" spans="1:155" x14ac:dyDescent="0.25">
      <c r="A147">
        <v>2020</v>
      </c>
      <c r="B147" t="s">
        <v>56</v>
      </c>
      <c r="C147" s="20" t="s">
        <v>56</v>
      </c>
      <c r="D147" t="s">
        <v>164</v>
      </c>
      <c r="E147" t="s">
        <v>58</v>
      </c>
      <c r="F147">
        <v>237</v>
      </c>
      <c r="G147" s="1">
        <v>3</v>
      </c>
      <c r="H147">
        <v>6</v>
      </c>
      <c r="I147" t="s">
        <v>79</v>
      </c>
      <c r="J147">
        <v>22</v>
      </c>
      <c r="K147">
        <v>30</v>
      </c>
      <c r="L147">
        <v>25</v>
      </c>
      <c r="M147">
        <v>27.6511</v>
      </c>
      <c r="N147">
        <v>43.183</v>
      </c>
      <c r="O147">
        <v>32.9908</v>
      </c>
      <c r="P147">
        <v>21.717400000000001</v>
      </c>
      <c r="Q147">
        <v>30.1495</v>
      </c>
      <c r="R147">
        <v>24.844200000000001</v>
      </c>
      <c r="T147" t="s">
        <v>60</v>
      </c>
      <c r="U147" t="s">
        <v>71</v>
      </c>
      <c r="V147" t="s">
        <v>61</v>
      </c>
      <c r="W147" t="s">
        <v>62</v>
      </c>
      <c r="Y147">
        <v>8</v>
      </c>
      <c r="Z147" t="s">
        <v>63</v>
      </c>
      <c r="AA147" t="s">
        <v>64</v>
      </c>
      <c r="AB147" t="s">
        <v>86</v>
      </c>
      <c r="AC147" t="s">
        <v>87</v>
      </c>
      <c r="AD147">
        <v>10</v>
      </c>
      <c r="AG147" t="s">
        <v>59</v>
      </c>
      <c r="AH147" t="s">
        <v>67</v>
      </c>
      <c r="AI147" t="s">
        <v>68</v>
      </c>
      <c r="AJ147" t="s">
        <v>69</v>
      </c>
      <c r="AK147" t="s">
        <v>64</v>
      </c>
      <c r="AL147" t="s">
        <v>70</v>
      </c>
      <c r="AM147">
        <v>89</v>
      </c>
      <c r="AN147">
        <v>10</v>
      </c>
      <c r="AS147">
        <v>1950</v>
      </c>
      <c r="AT147">
        <v>1950</v>
      </c>
      <c r="BN147" s="33" t="s">
        <v>2125</v>
      </c>
      <c r="BO147">
        <v>2</v>
      </c>
      <c r="BP147">
        <v>2</v>
      </c>
      <c r="BQ147">
        <v>3</v>
      </c>
      <c r="BR147" t="s">
        <v>72</v>
      </c>
      <c r="BS147" t="s">
        <v>2123</v>
      </c>
      <c r="BT147" t="s">
        <v>73</v>
      </c>
      <c r="BU147" s="23">
        <v>43556</v>
      </c>
      <c r="BV147">
        <v>25394</v>
      </c>
      <c r="BX147" t="s">
        <v>64</v>
      </c>
      <c r="BY147" t="s">
        <v>64</v>
      </c>
      <c r="CB147" t="s">
        <v>64</v>
      </c>
      <c r="CC147" t="s">
        <v>64</v>
      </c>
      <c r="CE147" t="s">
        <v>64</v>
      </c>
      <c r="CG147" t="s">
        <v>63</v>
      </c>
      <c r="CH147" t="s">
        <v>130</v>
      </c>
      <c r="CI147" t="s">
        <v>63</v>
      </c>
      <c r="CJ147" t="s">
        <v>131</v>
      </c>
      <c r="DJ147" t="s">
        <v>76</v>
      </c>
      <c r="DK147" t="s">
        <v>2124</v>
      </c>
      <c r="DN147" t="s">
        <v>64</v>
      </c>
      <c r="DO147" t="s">
        <v>193</v>
      </c>
      <c r="DP147" t="s">
        <v>63</v>
      </c>
      <c r="DQ147" t="s">
        <v>78</v>
      </c>
      <c r="DY147">
        <v>33.200000000000003</v>
      </c>
      <c r="EB147">
        <v>5</v>
      </c>
      <c r="EC147">
        <v>5</v>
      </c>
      <c r="EE147" t="s">
        <v>1257</v>
      </c>
      <c r="EF147">
        <v>3</v>
      </c>
      <c r="EH147" t="s">
        <v>80</v>
      </c>
      <c r="EL147" t="s">
        <v>80</v>
      </c>
      <c r="EP147" t="s">
        <v>80</v>
      </c>
      <c r="ET147" t="s">
        <v>80</v>
      </c>
      <c r="EV147">
        <v>2250</v>
      </c>
      <c r="EW147">
        <v>407</v>
      </c>
      <c r="EX147">
        <v>292</v>
      </c>
      <c r="EY147">
        <v>356</v>
      </c>
    </row>
    <row r="148" spans="1:155" x14ac:dyDescent="0.25">
      <c r="A148">
        <v>2020</v>
      </c>
      <c r="B148" t="s">
        <v>56</v>
      </c>
      <c r="C148" s="20" t="s">
        <v>56</v>
      </c>
      <c r="D148" t="s">
        <v>165</v>
      </c>
      <c r="E148" t="s">
        <v>58</v>
      </c>
      <c r="F148">
        <v>234</v>
      </c>
      <c r="G148" s="1">
        <v>3</v>
      </c>
      <c r="H148">
        <v>6</v>
      </c>
      <c r="I148" t="s">
        <v>79</v>
      </c>
      <c r="J148">
        <v>22</v>
      </c>
      <c r="K148">
        <v>30</v>
      </c>
      <c r="L148">
        <v>25</v>
      </c>
      <c r="M148">
        <v>27.6511</v>
      </c>
      <c r="N148">
        <v>43.183</v>
      </c>
      <c r="O148">
        <v>32.9908</v>
      </c>
      <c r="P148">
        <v>21.717400000000001</v>
      </c>
      <c r="Q148">
        <v>30.1495</v>
      </c>
      <c r="R148">
        <v>24.844200000000001</v>
      </c>
      <c r="T148" t="s">
        <v>60</v>
      </c>
      <c r="U148" t="s">
        <v>71</v>
      </c>
      <c r="V148" t="s">
        <v>61</v>
      </c>
      <c r="W148" t="s">
        <v>62</v>
      </c>
      <c r="Y148">
        <v>8</v>
      </c>
      <c r="Z148" t="s">
        <v>63</v>
      </c>
      <c r="AA148" t="s">
        <v>64</v>
      </c>
      <c r="AB148" t="s">
        <v>86</v>
      </c>
      <c r="AC148" t="s">
        <v>87</v>
      </c>
      <c r="AD148">
        <v>10</v>
      </c>
      <c r="AG148" t="s">
        <v>59</v>
      </c>
      <c r="AH148" t="s">
        <v>67</v>
      </c>
      <c r="AI148" t="s">
        <v>68</v>
      </c>
      <c r="AJ148" t="s">
        <v>69</v>
      </c>
      <c r="AK148" t="s">
        <v>64</v>
      </c>
      <c r="AL148" t="s">
        <v>70</v>
      </c>
      <c r="AM148">
        <v>89</v>
      </c>
      <c r="AN148">
        <v>10</v>
      </c>
      <c r="AS148">
        <v>1950</v>
      </c>
      <c r="AT148">
        <v>1950</v>
      </c>
      <c r="BN148" s="33" t="s">
        <v>2125</v>
      </c>
      <c r="BO148">
        <v>2</v>
      </c>
      <c r="BP148">
        <v>2</v>
      </c>
      <c r="BQ148">
        <v>3</v>
      </c>
      <c r="BR148" t="s">
        <v>72</v>
      </c>
      <c r="BS148" t="s">
        <v>2123</v>
      </c>
      <c r="BT148" t="s">
        <v>73</v>
      </c>
      <c r="BU148" s="23">
        <v>43556</v>
      </c>
      <c r="BV148">
        <v>25396</v>
      </c>
      <c r="BX148" t="s">
        <v>64</v>
      </c>
      <c r="BY148" t="s">
        <v>64</v>
      </c>
      <c r="CB148" t="s">
        <v>64</v>
      </c>
      <c r="CC148" t="s">
        <v>64</v>
      </c>
      <c r="CE148" t="s">
        <v>64</v>
      </c>
      <c r="CG148" t="s">
        <v>63</v>
      </c>
      <c r="CH148" t="s">
        <v>130</v>
      </c>
      <c r="CI148" t="s">
        <v>63</v>
      </c>
      <c r="CJ148" t="s">
        <v>131</v>
      </c>
      <c r="DJ148" t="s">
        <v>76</v>
      </c>
      <c r="DK148" t="s">
        <v>2124</v>
      </c>
      <c r="DN148" t="s">
        <v>64</v>
      </c>
      <c r="DO148" t="s">
        <v>193</v>
      </c>
      <c r="DP148" t="s">
        <v>63</v>
      </c>
      <c r="DQ148" t="s">
        <v>78</v>
      </c>
      <c r="DY148">
        <v>33.200000000000003</v>
      </c>
      <c r="EB148">
        <v>5</v>
      </c>
      <c r="EC148">
        <v>5</v>
      </c>
      <c r="EE148" t="s">
        <v>1257</v>
      </c>
      <c r="EF148">
        <v>3</v>
      </c>
      <c r="EH148" t="s">
        <v>80</v>
      </c>
      <c r="EL148" t="s">
        <v>80</v>
      </c>
      <c r="EP148" t="s">
        <v>80</v>
      </c>
      <c r="ET148" t="s">
        <v>80</v>
      </c>
      <c r="EV148">
        <v>2250</v>
      </c>
      <c r="EW148">
        <v>407</v>
      </c>
      <c r="EX148">
        <v>292</v>
      </c>
      <c r="EY148">
        <v>356</v>
      </c>
    </row>
    <row r="149" spans="1:155" x14ac:dyDescent="0.25">
      <c r="A149">
        <v>2020</v>
      </c>
      <c r="B149" t="s">
        <v>56</v>
      </c>
      <c r="C149" s="20" t="s">
        <v>56</v>
      </c>
      <c r="D149" t="s">
        <v>167</v>
      </c>
      <c r="E149" t="s">
        <v>58</v>
      </c>
      <c r="F149">
        <v>483</v>
      </c>
      <c r="G149" s="1">
        <v>3</v>
      </c>
      <c r="H149">
        <v>6</v>
      </c>
      <c r="I149" t="s">
        <v>159</v>
      </c>
      <c r="J149">
        <v>16</v>
      </c>
      <c r="K149">
        <v>22</v>
      </c>
      <c r="L149">
        <v>19</v>
      </c>
      <c r="M149">
        <v>20.144400000000001</v>
      </c>
      <c r="N149">
        <v>31.173300000000001</v>
      </c>
      <c r="O149">
        <v>23.9588</v>
      </c>
      <c r="P149">
        <v>16.212700000000002</v>
      </c>
      <c r="Q149">
        <v>22.3629</v>
      </c>
      <c r="R149">
        <v>18.502500000000001</v>
      </c>
      <c r="T149" t="s">
        <v>60</v>
      </c>
      <c r="U149" t="s">
        <v>71</v>
      </c>
      <c r="V149" t="s">
        <v>157</v>
      </c>
      <c r="W149" t="s">
        <v>158</v>
      </c>
      <c r="Y149">
        <v>7</v>
      </c>
      <c r="Z149" t="s">
        <v>64</v>
      </c>
      <c r="AA149" t="s">
        <v>64</v>
      </c>
      <c r="AB149" t="s">
        <v>65</v>
      </c>
      <c r="AC149" t="s">
        <v>66</v>
      </c>
      <c r="AD149">
        <v>10</v>
      </c>
      <c r="AG149" t="s">
        <v>59</v>
      </c>
      <c r="AH149" t="s">
        <v>67</v>
      </c>
      <c r="AI149" t="s">
        <v>68</v>
      </c>
      <c r="AJ149" t="s">
        <v>69</v>
      </c>
      <c r="AK149" t="s">
        <v>64</v>
      </c>
      <c r="AL149" t="s">
        <v>70</v>
      </c>
      <c r="AM149">
        <v>91</v>
      </c>
      <c r="AN149">
        <v>9</v>
      </c>
      <c r="AS149">
        <v>2550</v>
      </c>
      <c r="AT149">
        <v>2550</v>
      </c>
      <c r="BN149" s="33" t="s">
        <v>2125</v>
      </c>
      <c r="BO149">
        <v>2</v>
      </c>
      <c r="BP149">
        <v>2</v>
      </c>
      <c r="BQ149">
        <v>3</v>
      </c>
      <c r="BR149" t="s">
        <v>72</v>
      </c>
      <c r="BS149" t="s">
        <v>2123</v>
      </c>
      <c r="BT149" t="s">
        <v>73</v>
      </c>
      <c r="BU149" s="23">
        <v>43556</v>
      </c>
      <c r="BV149">
        <v>25291</v>
      </c>
      <c r="BX149" t="s">
        <v>64</v>
      </c>
      <c r="BY149" t="s">
        <v>64</v>
      </c>
      <c r="CB149" t="s">
        <v>64</v>
      </c>
      <c r="CC149" t="s">
        <v>64</v>
      </c>
      <c r="CE149" t="s">
        <v>64</v>
      </c>
      <c r="CG149" t="s">
        <v>63</v>
      </c>
      <c r="CH149" t="s">
        <v>74</v>
      </c>
      <c r="CI149" t="s">
        <v>63</v>
      </c>
      <c r="CJ149" t="s">
        <v>94</v>
      </c>
      <c r="DJ149" t="s">
        <v>76</v>
      </c>
      <c r="DK149" t="s">
        <v>2124</v>
      </c>
      <c r="DN149" t="s">
        <v>64</v>
      </c>
      <c r="DO149" t="s">
        <v>132</v>
      </c>
      <c r="DP149" t="s">
        <v>63</v>
      </c>
      <c r="DQ149" t="s">
        <v>78</v>
      </c>
      <c r="DY149">
        <v>24.1</v>
      </c>
      <c r="EB149">
        <v>3</v>
      </c>
      <c r="EC149">
        <v>3</v>
      </c>
      <c r="EE149" t="s">
        <v>1271</v>
      </c>
      <c r="EF149">
        <v>3</v>
      </c>
      <c r="EH149" t="s">
        <v>80</v>
      </c>
      <c r="EL149" t="s">
        <v>80</v>
      </c>
      <c r="EP149" t="s">
        <v>80</v>
      </c>
      <c r="ET149" t="s">
        <v>80</v>
      </c>
      <c r="EV149">
        <v>5250</v>
      </c>
      <c r="EW149">
        <v>548</v>
      </c>
      <c r="EX149">
        <v>399</v>
      </c>
      <c r="EY149">
        <v>481</v>
      </c>
    </row>
    <row r="150" spans="1:155" x14ac:dyDescent="0.25">
      <c r="A150">
        <v>2020</v>
      </c>
      <c r="B150" t="s">
        <v>56</v>
      </c>
      <c r="C150" s="20" t="s">
        <v>56</v>
      </c>
      <c r="D150" t="s">
        <v>167</v>
      </c>
      <c r="E150" t="s">
        <v>58</v>
      </c>
      <c r="F150">
        <v>482</v>
      </c>
      <c r="G150" s="1">
        <v>3</v>
      </c>
      <c r="H150">
        <v>6</v>
      </c>
      <c r="I150" t="s">
        <v>84</v>
      </c>
      <c r="J150">
        <v>17</v>
      </c>
      <c r="K150">
        <v>25</v>
      </c>
      <c r="L150">
        <v>20</v>
      </c>
      <c r="M150">
        <v>21.187799999999999</v>
      </c>
      <c r="N150">
        <v>35.035899999999998</v>
      </c>
      <c r="O150">
        <v>25.771699999999999</v>
      </c>
      <c r="P150">
        <v>16.994</v>
      </c>
      <c r="Q150">
        <v>24.913499999999999</v>
      </c>
      <c r="R150">
        <v>19.8307</v>
      </c>
      <c r="T150" t="s">
        <v>60</v>
      </c>
      <c r="U150" t="s">
        <v>71</v>
      </c>
      <c r="V150" t="s">
        <v>82</v>
      </c>
      <c r="W150" t="s">
        <v>83</v>
      </c>
      <c r="Y150">
        <v>6</v>
      </c>
      <c r="Z150" t="s">
        <v>64</v>
      </c>
      <c r="AA150" t="s">
        <v>64</v>
      </c>
      <c r="AB150" t="s">
        <v>65</v>
      </c>
      <c r="AC150" t="s">
        <v>66</v>
      </c>
      <c r="AD150">
        <v>10</v>
      </c>
      <c r="AG150" t="s">
        <v>155</v>
      </c>
      <c r="AH150" t="s">
        <v>156</v>
      </c>
      <c r="AI150" t="s">
        <v>68</v>
      </c>
      <c r="AJ150" t="s">
        <v>69</v>
      </c>
      <c r="AK150" t="s">
        <v>64</v>
      </c>
      <c r="AL150" t="s">
        <v>70</v>
      </c>
      <c r="AM150">
        <v>91</v>
      </c>
      <c r="AN150">
        <v>9</v>
      </c>
      <c r="AS150">
        <v>2450</v>
      </c>
      <c r="AT150">
        <v>2450</v>
      </c>
      <c r="BN150" s="33" t="s">
        <v>2125</v>
      </c>
      <c r="BO150">
        <v>2</v>
      </c>
      <c r="BP150">
        <v>2</v>
      </c>
      <c r="BQ150">
        <v>3</v>
      </c>
      <c r="BR150" t="s">
        <v>72</v>
      </c>
      <c r="BS150" t="s">
        <v>2123</v>
      </c>
      <c r="BT150" t="s">
        <v>73</v>
      </c>
      <c r="BU150" s="23">
        <v>43556</v>
      </c>
      <c r="BV150">
        <v>25295</v>
      </c>
      <c r="BX150" t="s">
        <v>64</v>
      </c>
      <c r="BY150" t="s">
        <v>64</v>
      </c>
      <c r="CB150" t="s">
        <v>64</v>
      </c>
      <c r="CC150" t="s">
        <v>64</v>
      </c>
      <c r="CE150" t="s">
        <v>64</v>
      </c>
      <c r="CG150" t="s">
        <v>63</v>
      </c>
      <c r="CH150" t="s">
        <v>74</v>
      </c>
      <c r="CI150" t="s">
        <v>63</v>
      </c>
      <c r="CJ150" t="s">
        <v>94</v>
      </c>
      <c r="DJ150" t="s">
        <v>76</v>
      </c>
      <c r="DK150" t="s">
        <v>2124</v>
      </c>
      <c r="DN150" t="s">
        <v>64</v>
      </c>
      <c r="DO150" t="s">
        <v>132</v>
      </c>
      <c r="DP150" t="s">
        <v>63</v>
      </c>
      <c r="DQ150" t="s">
        <v>78</v>
      </c>
      <c r="DY150">
        <v>26</v>
      </c>
      <c r="EB150">
        <v>4</v>
      </c>
      <c r="EC150">
        <v>4</v>
      </c>
      <c r="EE150" t="s">
        <v>1271</v>
      </c>
      <c r="EF150">
        <v>3</v>
      </c>
      <c r="EH150" t="s">
        <v>80</v>
      </c>
      <c r="EL150" t="s">
        <v>80</v>
      </c>
      <c r="EP150" t="s">
        <v>80</v>
      </c>
      <c r="ET150" t="s">
        <v>80</v>
      </c>
      <c r="EV150">
        <v>4750</v>
      </c>
      <c r="EW150">
        <v>525</v>
      </c>
      <c r="EX150">
        <v>358</v>
      </c>
      <c r="EY150">
        <v>450</v>
      </c>
    </row>
    <row r="151" spans="1:155" x14ac:dyDescent="0.25">
      <c r="A151">
        <v>2020</v>
      </c>
      <c r="B151" t="s">
        <v>56</v>
      </c>
      <c r="C151" s="20" t="s">
        <v>56</v>
      </c>
      <c r="D151" t="s">
        <v>168</v>
      </c>
      <c r="E151" t="s">
        <v>58</v>
      </c>
      <c r="F151">
        <v>493</v>
      </c>
      <c r="G151" s="1">
        <v>3</v>
      </c>
      <c r="H151">
        <v>6</v>
      </c>
      <c r="I151" t="s">
        <v>159</v>
      </c>
      <c r="J151">
        <v>16</v>
      </c>
      <c r="K151">
        <v>22</v>
      </c>
      <c r="L151">
        <v>19</v>
      </c>
      <c r="M151">
        <v>20.144400000000001</v>
      </c>
      <c r="N151">
        <v>31.173300000000001</v>
      </c>
      <c r="O151">
        <v>23.9588</v>
      </c>
      <c r="P151">
        <v>16.212700000000002</v>
      </c>
      <c r="Q151">
        <v>22.3629</v>
      </c>
      <c r="R151">
        <v>18.502500000000001</v>
      </c>
      <c r="T151" t="s">
        <v>60</v>
      </c>
      <c r="U151" t="s">
        <v>71</v>
      </c>
      <c r="V151" t="s">
        <v>157</v>
      </c>
      <c r="W151" t="s">
        <v>158</v>
      </c>
      <c r="Y151">
        <v>7</v>
      </c>
      <c r="Z151" t="s">
        <v>64</v>
      </c>
      <c r="AA151" t="s">
        <v>64</v>
      </c>
      <c r="AB151" t="s">
        <v>65</v>
      </c>
      <c r="AC151" t="s">
        <v>66</v>
      </c>
      <c r="AD151">
        <v>10</v>
      </c>
      <c r="AG151" t="s">
        <v>59</v>
      </c>
      <c r="AH151" t="s">
        <v>67</v>
      </c>
      <c r="AI151" t="s">
        <v>68</v>
      </c>
      <c r="AJ151" t="s">
        <v>69</v>
      </c>
      <c r="AK151" t="s">
        <v>64</v>
      </c>
      <c r="AL151" t="s">
        <v>70</v>
      </c>
      <c r="AM151">
        <v>91</v>
      </c>
      <c r="AN151">
        <v>9</v>
      </c>
      <c r="AS151">
        <v>2550</v>
      </c>
      <c r="AT151">
        <v>2550</v>
      </c>
      <c r="BN151" s="33" t="s">
        <v>2125</v>
      </c>
      <c r="BO151">
        <v>2</v>
      </c>
      <c r="BP151">
        <v>2</v>
      </c>
      <c r="BQ151">
        <v>3</v>
      </c>
      <c r="BR151" t="s">
        <v>72</v>
      </c>
      <c r="BS151" t="s">
        <v>2123</v>
      </c>
      <c r="BT151" t="s">
        <v>73</v>
      </c>
      <c r="BU151" s="23">
        <v>43556</v>
      </c>
      <c r="BV151">
        <v>25290</v>
      </c>
      <c r="BX151" t="s">
        <v>64</v>
      </c>
      <c r="BY151" t="s">
        <v>64</v>
      </c>
      <c r="CB151" t="s">
        <v>64</v>
      </c>
      <c r="CC151" t="s">
        <v>64</v>
      </c>
      <c r="CE151" t="s">
        <v>64</v>
      </c>
      <c r="CG151" t="s">
        <v>63</v>
      </c>
      <c r="CH151" t="s">
        <v>74</v>
      </c>
      <c r="CI151" t="s">
        <v>63</v>
      </c>
      <c r="CJ151" t="s">
        <v>94</v>
      </c>
      <c r="DJ151" t="s">
        <v>76</v>
      </c>
      <c r="DK151" t="s">
        <v>2124</v>
      </c>
      <c r="DN151" t="s">
        <v>64</v>
      </c>
      <c r="DO151" t="s">
        <v>132</v>
      </c>
      <c r="DP151" t="s">
        <v>63</v>
      </c>
      <c r="DQ151" t="s">
        <v>78</v>
      </c>
      <c r="DY151">
        <v>24.1</v>
      </c>
      <c r="EB151">
        <v>3</v>
      </c>
      <c r="EC151">
        <v>3</v>
      </c>
      <c r="EE151" t="s">
        <v>1271</v>
      </c>
      <c r="EF151">
        <v>3</v>
      </c>
      <c r="EH151" t="s">
        <v>80</v>
      </c>
      <c r="EL151" t="s">
        <v>80</v>
      </c>
      <c r="EP151" t="s">
        <v>80</v>
      </c>
      <c r="ET151" t="s">
        <v>80</v>
      </c>
      <c r="EV151">
        <v>5250</v>
      </c>
      <c r="EW151">
        <v>548</v>
      </c>
      <c r="EX151">
        <v>399</v>
      </c>
      <c r="EY151">
        <v>481</v>
      </c>
    </row>
    <row r="152" spans="1:155" x14ac:dyDescent="0.25">
      <c r="A152">
        <v>2020</v>
      </c>
      <c r="B152" t="s">
        <v>56</v>
      </c>
      <c r="C152" s="20" t="s">
        <v>56</v>
      </c>
      <c r="D152" t="s">
        <v>168</v>
      </c>
      <c r="E152" t="s">
        <v>58</v>
      </c>
      <c r="F152">
        <v>492</v>
      </c>
      <c r="G152" s="1">
        <v>3</v>
      </c>
      <c r="H152">
        <v>6</v>
      </c>
      <c r="I152" t="s">
        <v>84</v>
      </c>
      <c r="J152">
        <v>17</v>
      </c>
      <c r="K152">
        <v>25</v>
      </c>
      <c r="L152">
        <v>20</v>
      </c>
      <c r="M152">
        <v>21.187799999999999</v>
      </c>
      <c r="N152">
        <v>35.035899999999998</v>
      </c>
      <c r="O152">
        <v>25.771699999999999</v>
      </c>
      <c r="P152">
        <v>16.994</v>
      </c>
      <c r="Q152">
        <v>24.913499999999999</v>
      </c>
      <c r="R152">
        <v>19.8307</v>
      </c>
      <c r="T152" t="s">
        <v>60</v>
      </c>
      <c r="U152" t="s">
        <v>71</v>
      </c>
      <c r="V152" t="s">
        <v>82</v>
      </c>
      <c r="W152" t="s">
        <v>83</v>
      </c>
      <c r="Y152">
        <v>6</v>
      </c>
      <c r="Z152" t="s">
        <v>64</v>
      </c>
      <c r="AA152" t="s">
        <v>64</v>
      </c>
      <c r="AB152" t="s">
        <v>65</v>
      </c>
      <c r="AC152" t="s">
        <v>66</v>
      </c>
      <c r="AD152">
        <v>10</v>
      </c>
      <c r="AG152" t="s">
        <v>155</v>
      </c>
      <c r="AH152" t="s">
        <v>156</v>
      </c>
      <c r="AI152" t="s">
        <v>68</v>
      </c>
      <c r="AJ152" t="s">
        <v>69</v>
      </c>
      <c r="AK152" t="s">
        <v>64</v>
      </c>
      <c r="AL152" t="s">
        <v>70</v>
      </c>
      <c r="AM152">
        <v>91</v>
      </c>
      <c r="AN152">
        <v>9</v>
      </c>
      <c r="AS152">
        <v>2450</v>
      </c>
      <c r="AT152">
        <v>2450</v>
      </c>
      <c r="BN152" s="33" t="s">
        <v>2125</v>
      </c>
      <c r="BO152">
        <v>2</v>
      </c>
      <c r="BP152">
        <v>2</v>
      </c>
      <c r="BQ152">
        <v>3</v>
      </c>
      <c r="BR152" t="s">
        <v>72</v>
      </c>
      <c r="BS152" t="s">
        <v>2123</v>
      </c>
      <c r="BT152" t="s">
        <v>73</v>
      </c>
      <c r="BU152" s="23">
        <v>43556</v>
      </c>
      <c r="BV152">
        <v>25296</v>
      </c>
      <c r="BX152" t="s">
        <v>64</v>
      </c>
      <c r="BY152" t="s">
        <v>64</v>
      </c>
      <c r="CB152" t="s">
        <v>64</v>
      </c>
      <c r="CC152" t="s">
        <v>64</v>
      </c>
      <c r="CE152" t="s">
        <v>64</v>
      </c>
      <c r="CG152" t="s">
        <v>63</v>
      </c>
      <c r="CH152" t="s">
        <v>74</v>
      </c>
      <c r="CI152" t="s">
        <v>63</v>
      </c>
      <c r="CJ152" t="s">
        <v>94</v>
      </c>
      <c r="DJ152" t="s">
        <v>76</v>
      </c>
      <c r="DK152" t="s">
        <v>2124</v>
      </c>
      <c r="DN152" t="s">
        <v>64</v>
      </c>
      <c r="DO152" t="s">
        <v>132</v>
      </c>
      <c r="DP152" t="s">
        <v>63</v>
      </c>
      <c r="DQ152" t="s">
        <v>78</v>
      </c>
      <c r="DY152">
        <v>26</v>
      </c>
      <c r="EB152">
        <v>4</v>
      </c>
      <c r="EC152">
        <v>4</v>
      </c>
      <c r="EE152" t="s">
        <v>1271</v>
      </c>
      <c r="EF152">
        <v>3</v>
      </c>
      <c r="EH152" t="s">
        <v>80</v>
      </c>
      <c r="EL152" t="s">
        <v>80</v>
      </c>
      <c r="EP152" t="s">
        <v>80</v>
      </c>
      <c r="ET152" t="s">
        <v>80</v>
      </c>
      <c r="EV152">
        <v>4750</v>
      </c>
      <c r="EW152">
        <v>525</v>
      </c>
      <c r="EX152">
        <v>358</v>
      </c>
      <c r="EY152">
        <v>450</v>
      </c>
    </row>
    <row r="153" spans="1:155" x14ac:dyDescent="0.25">
      <c r="A153">
        <v>2020</v>
      </c>
      <c r="B153" t="s">
        <v>56</v>
      </c>
      <c r="C153" s="20" t="s">
        <v>56</v>
      </c>
      <c r="D153" t="s">
        <v>1279</v>
      </c>
      <c r="E153" t="s">
        <v>58</v>
      </c>
      <c r="F153">
        <v>863</v>
      </c>
      <c r="G153" s="1">
        <v>4.4000000000000004</v>
      </c>
      <c r="H153">
        <v>8</v>
      </c>
      <c r="I153" t="s">
        <v>79</v>
      </c>
      <c r="J153">
        <v>15</v>
      </c>
      <c r="K153">
        <v>21</v>
      </c>
      <c r="L153">
        <v>17</v>
      </c>
      <c r="M153">
        <v>18.079599999999999</v>
      </c>
      <c r="N153">
        <v>29.7957</v>
      </c>
      <c r="O153">
        <v>21.9665</v>
      </c>
      <c r="P153">
        <v>14.650499999999999</v>
      </c>
      <c r="Q153">
        <v>21.442299999999999</v>
      </c>
      <c r="R153">
        <v>17.085799999999999</v>
      </c>
      <c r="S153" t="s">
        <v>243</v>
      </c>
      <c r="T153" t="s">
        <v>60</v>
      </c>
      <c r="U153" t="s">
        <v>71</v>
      </c>
      <c r="V153" t="s">
        <v>61</v>
      </c>
      <c r="W153" t="s">
        <v>62</v>
      </c>
      <c r="Y153">
        <v>8</v>
      </c>
      <c r="Z153" t="s">
        <v>63</v>
      </c>
      <c r="AA153" t="s">
        <v>64</v>
      </c>
      <c r="AB153" t="s">
        <v>86</v>
      </c>
      <c r="AC153" t="s">
        <v>87</v>
      </c>
      <c r="AD153">
        <v>10</v>
      </c>
      <c r="AG153" t="s">
        <v>59</v>
      </c>
      <c r="AH153" t="s">
        <v>67</v>
      </c>
      <c r="AI153" t="s">
        <v>68</v>
      </c>
      <c r="AJ153" t="s">
        <v>69</v>
      </c>
      <c r="AK153" t="s">
        <v>64</v>
      </c>
      <c r="AL153" t="s">
        <v>70</v>
      </c>
      <c r="AM153">
        <v>81</v>
      </c>
      <c r="AN153">
        <v>12</v>
      </c>
      <c r="AS153">
        <v>2850</v>
      </c>
      <c r="AT153">
        <v>2850</v>
      </c>
      <c r="BN153" s="33" t="s">
        <v>2125</v>
      </c>
      <c r="BO153">
        <v>2</v>
      </c>
      <c r="BP153">
        <v>2</v>
      </c>
      <c r="BQ153">
        <v>3</v>
      </c>
      <c r="BR153" t="s">
        <v>72</v>
      </c>
      <c r="BS153" t="s">
        <v>2123</v>
      </c>
      <c r="BT153" t="s">
        <v>73</v>
      </c>
      <c r="BU153" s="23">
        <v>43708</v>
      </c>
      <c r="BV153">
        <v>26325</v>
      </c>
      <c r="BX153" t="s">
        <v>64</v>
      </c>
      <c r="BY153" t="s">
        <v>64</v>
      </c>
      <c r="CB153" t="s">
        <v>64</v>
      </c>
      <c r="CC153" t="s">
        <v>64</v>
      </c>
      <c r="CE153" t="s">
        <v>64</v>
      </c>
      <c r="CG153" t="s">
        <v>63</v>
      </c>
      <c r="CH153" t="s">
        <v>74</v>
      </c>
      <c r="CI153" t="s">
        <v>63</v>
      </c>
      <c r="CJ153" t="s">
        <v>94</v>
      </c>
      <c r="DJ153" t="s">
        <v>76</v>
      </c>
      <c r="DK153" t="s">
        <v>2124</v>
      </c>
      <c r="DN153" t="s">
        <v>64</v>
      </c>
      <c r="DO153" t="s">
        <v>132</v>
      </c>
      <c r="DP153" t="s">
        <v>63</v>
      </c>
      <c r="DQ153" t="s">
        <v>78</v>
      </c>
      <c r="DY153">
        <v>22.1</v>
      </c>
      <c r="EB153">
        <v>3</v>
      </c>
      <c r="EC153">
        <v>3</v>
      </c>
      <c r="EE153" t="s">
        <v>1277</v>
      </c>
      <c r="EF153">
        <v>3</v>
      </c>
      <c r="EH153" t="s">
        <v>80</v>
      </c>
      <c r="EL153" t="s">
        <v>80</v>
      </c>
      <c r="EP153" t="s">
        <v>80</v>
      </c>
      <c r="ET153" t="s">
        <v>80</v>
      </c>
      <c r="EV153">
        <v>6750</v>
      </c>
      <c r="EW153">
        <v>604</v>
      </c>
      <c r="EX153">
        <v>413</v>
      </c>
      <c r="EY153">
        <v>518</v>
      </c>
    </row>
    <row r="154" spans="1:155" x14ac:dyDescent="0.25">
      <c r="A154">
        <v>2020</v>
      </c>
      <c r="B154" t="s">
        <v>56</v>
      </c>
      <c r="C154" s="20" t="s">
        <v>56</v>
      </c>
      <c r="D154" t="s">
        <v>1280</v>
      </c>
      <c r="E154" t="s">
        <v>58</v>
      </c>
      <c r="F154">
        <v>861</v>
      </c>
      <c r="G154" s="1">
        <v>4.4000000000000004</v>
      </c>
      <c r="H154">
        <v>8</v>
      </c>
      <c r="I154" t="s">
        <v>79</v>
      </c>
      <c r="J154">
        <v>15</v>
      </c>
      <c r="K154">
        <v>21</v>
      </c>
      <c r="L154">
        <v>17</v>
      </c>
      <c r="M154">
        <v>18.079599999999999</v>
      </c>
      <c r="N154">
        <v>29.7957</v>
      </c>
      <c r="O154">
        <v>21.9665</v>
      </c>
      <c r="P154">
        <v>14.650499999999999</v>
      </c>
      <c r="Q154">
        <v>21.442299999999999</v>
      </c>
      <c r="R154">
        <v>17.085799999999999</v>
      </c>
      <c r="S154" t="s">
        <v>243</v>
      </c>
      <c r="T154" t="s">
        <v>60</v>
      </c>
      <c r="U154" t="s">
        <v>71</v>
      </c>
      <c r="V154" t="s">
        <v>61</v>
      </c>
      <c r="W154" t="s">
        <v>62</v>
      </c>
      <c r="Y154">
        <v>8</v>
      </c>
      <c r="Z154" t="s">
        <v>63</v>
      </c>
      <c r="AA154" t="s">
        <v>64</v>
      </c>
      <c r="AB154" t="s">
        <v>86</v>
      </c>
      <c r="AC154" t="s">
        <v>87</v>
      </c>
      <c r="AD154">
        <v>10</v>
      </c>
      <c r="AG154" t="s">
        <v>59</v>
      </c>
      <c r="AH154" t="s">
        <v>67</v>
      </c>
      <c r="AI154" t="s">
        <v>68</v>
      </c>
      <c r="AJ154" t="s">
        <v>69</v>
      </c>
      <c r="AK154" t="s">
        <v>64</v>
      </c>
      <c r="AL154" t="s">
        <v>70</v>
      </c>
      <c r="AM154">
        <v>81</v>
      </c>
      <c r="AN154">
        <v>15</v>
      </c>
      <c r="AS154">
        <v>2850</v>
      </c>
      <c r="AT154">
        <v>2850</v>
      </c>
      <c r="BN154" s="33" t="s">
        <v>2125</v>
      </c>
      <c r="BO154">
        <v>2</v>
      </c>
      <c r="BP154">
        <v>2</v>
      </c>
      <c r="BQ154">
        <v>3</v>
      </c>
      <c r="BR154" t="s">
        <v>72</v>
      </c>
      <c r="BS154" t="s">
        <v>2123</v>
      </c>
      <c r="BT154" t="s">
        <v>73</v>
      </c>
      <c r="BU154" s="23">
        <v>43708</v>
      </c>
      <c r="BV154">
        <v>26320</v>
      </c>
      <c r="BX154" t="s">
        <v>64</v>
      </c>
      <c r="BY154" t="s">
        <v>64</v>
      </c>
      <c r="CB154" t="s">
        <v>64</v>
      </c>
      <c r="CC154" t="s">
        <v>64</v>
      </c>
      <c r="CE154" t="s">
        <v>64</v>
      </c>
      <c r="CG154" t="s">
        <v>63</v>
      </c>
      <c r="CH154" t="s">
        <v>74</v>
      </c>
      <c r="CI154" t="s">
        <v>63</v>
      </c>
      <c r="CJ154" t="s">
        <v>94</v>
      </c>
      <c r="DJ154" t="s">
        <v>76</v>
      </c>
      <c r="DK154" t="s">
        <v>2124</v>
      </c>
      <c r="DN154" t="s">
        <v>64</v>
      </c>
      <c r="DO154" t="s">
        <v>132</v>
      </c>
      <c r="DP154" t="s">
        <v>63</v>
      </c>
      <c r="DQ154" t="s">
        <v>78</v>
      </c>
      <c r="DY154">
        <v>22.1</v>
      </c>
      <c r="EB154">
        <v>3</v>
      </c>
      <c r="EC154">
        <v>3</v>
      </c>
      <c r="EE154" t="s">
        <v>1277</v>
      </c>
      <c r="EF154">
        <v>3</v>
      </c>
      <c r="EH154" t="s">
        <v>80</v>
      </c>
      <c r="EL154" t="s">
        <v>80</v>
      </c>
      <c r="EP154" t="s">
        <v>80</v>
      </c>
      <c r="ET154" t="s">
        <v>80</v>
      </c>
      <c r="EV154">
        <v>6750</v>
      </c>
      <c r="EW154">
        <v>604</v>
      </c>
      <c r="EX154">
        <v>413</v>
      </c>
      <c r="EY154">
        <v>518</v>
      </c>
    </row>
    <row r="155" spans="1:155" x14ac:dyDescent="0.25">
      <c r="A155">
        <v>2020</v>
      </c>
      <c r="B155" t="s">
        <v>56</v>
      </c>
      <c r="C155" s="20" t="s">
        <v>56</v>
      </c>
      <c r="D155" t="s">
        <v>1282</v>
      </c>
      <c r="E155" t="s">
        <v>58</v>
      </c>
      <c r="F155">
        <v>862</v>
      </c>
      <c r="G155" s="1">
        <v>4.4000000000000004</v>
      </c>
      <c r="H155">
        <v>8</v>
      </c>
      <c r="I155" t="s">
        <v>79</v>
      </c>
      <c r="J155">
        <v>15</v>
      </c>
      <c r="K155">
        <v>21</v>
      </c>
      <c r="L155">
        <v>17</v>
      </c>
      <c r="M155">
        <v>18.079599999999999</v>
      </c>
      <c r="N155">
        <v>29.7957</v>
      </c>
      <c r="O155">
        <v>21.9665</v>
      </c>
      <c r="P155">
        <v>14.650499999999999</v>
      </c>
      <c r="Q155">
        <v>21.442299999999999</v>
      </c>
      <c r="R155">
        <v>17.085799999999999</v>
      </c>
      <c r="S155" t="s">
        <v>243</v>
      </c>
      <c r="T155" t="s">
        <v>60</v>
      </c>
      <c r="U155" t="s">
        <v>71</v>
      </c>
      <c r="V155" t="s">
        <v>61</v>
      </c>
      <c r="W155" t="s">
        <v>62</v>
      </c>
      <c r="Y155">
        <v>8</v>
      </c>
      <c r="Z155" t="s">
        <v>63</v>
      </c>
      <c r="AA155" t="s">
        <v>64</v>
      </c>
      <c r="AB155" t="s">
        <v>86</v>
      </c>
      <c r="AC155" t="s">
        <v>87</v>
      </c>
      <c r="AD155">
        <v>10</v>
      </c>
      <c r="AG155" t="s">
        <v>59</v>
      </c>
      <c r="AH155" t="s">
        <v>67</v>
      </c>
      <c r="AI155" t="s">
        <v>68</v>
      </c>
      <c r="AJ155" t="s">
        <v>69</v>
      </c>
      <c r="AK155" t="s">
        <v>64</v>
      </c>
      <c r="AL155" t="s">
        <v>70</v>
      </c>
      <c r="AM155">
        <v>81</v>
      </c>
      <c r="AN155">
        <v>12</v>
      </c>
      <c r="AS155">
        <v>2850</v>
      </c>
      <c r="AT155">
        <v>2850</v>
      </c>
      <c r="BN155" s="33" t="s">
        <v>2125</v>
      </c>
      <c r="BO155">
        <v>2</v>
      </c>
      <c r="BP155">
        <v>2</v>
      </c>
      <c r="BQ155">
        <v>3</v>
      </c>
      <c r="BR155" t="s">
        <v>72</v>
      </c>
      <c r="BS155" t="s">
        <v>2123</v>
      </c>
      <c r="BT155" t="s">
        <v>73</v>
      </c>
      <c r="BU155" s="23">
        <v>43708</v>
      </c>
      <c r="BV155">
        <v>26322</v>
      </c>
      <c r="BX155" t="s">
        <v>64</v>
      </c>
      <c r="BY155" t="s">
        <v>64</v>
      </c>
      <c r="CB155" t="s">
        <v>64</v>
      </c>
      <c r="CC155" t="s">
        <v>64</v>
      </c>
      <c r="CE155" t="s">
        <v>64</v>
      </c>
      <c r="CG155" t="s">
        <v>63</v>
      </c>
      <c r="CH155" t="s">
        <v>74</v>
      </c>
      <c r="CI155" t="s">
        <v>63</v>
      </c>
      <c r="CJ155" t="s">
        <v>94</v>
      </c>
      <c r="DJ155" t="s">
        <v>76</v>
      </c>
      <c r="DK155" t="s">
        <v>2124</v>
      </c>
      <c r="DN155" t="s">
        <v>64</v>
      </c>
      <c r="DO155" t="s">
        <v>132</v>
      </c>
      <c r="DP155" t="s">
        <v>63</v>
      </c>
      <c r="DQ155" t="s">
        <v>78</v>
      </c>
      <c r="DY155">
        <v>22.1</v>
      </c>
      <c r="EB155">
        <v>3</v>
      </c>
      <c r="EC155">
        <v>3</v>
      </c>
      <c r="EE155" t="s">
        <v>1277</v>
      </c>
      <c r="EF155">
        <v>3</v>
      </c>
      <c r="EH155" t="s">
        <v>80</v>
      </c>
      <c r="EL155" t="s">
        <v>80</v>
      </c>
      <c r="EP155" t="s">
        <v>80</v>
      </c>
      <c r="ET155" t="s">
        <v>80</v>
      </c>
      <c r="EV155">
        <v>6750</v>
      </c>
      <c r="EW155">
        <v>604</v>
      </c>
      <c r="EX155">
        <v>413</v>
      </c>
      <c r="EY155">
        <v>518</v>
      </c>
    </row>
    <row r="156" spans="1:155" x14ac:dyDescent="0.25">
      <c r="A156">
        <v>2020</v>
      </c>
      <c r="B156" t="s">
        <v>56</v>
      </c>
      <c r="C156" s="20" t="s">
        <v>56</v>
      </c>
      <c r="D156" t="s">
        <v>1283</v>
      </c>
      <c r="E156" t="s">
        <v>58</v>
      </c>
      <c r="F156">
        <v>860</v>
      </c>
      <c r="G156" s="1">
        <v>4.4000000000000004</v>
      </c>
      <c r="H156">
        <v>8</v>
      </c>
      <c r="I156" t="s">
        <v>79</v>
      </c>
      <c r="J156">
        <v>15</v>
      </c>
      <c r="K156">
        <v>21</v>
      </c>
      <c r="L156">
        <v>17</v>
      </c>
      <c r="M156">
        <v>18.079599999999999</v>
      </c>
      <c r="N156">
        <v>29.7957</v>
      </c>
      <c r="O156">
        <v>21.9665</v>
      </c>
      <c r="P156">
        <v>14.650499999999999</v>
      </c>
      <c r="Q156">
        <v>21.442299999999999</v>
      </c>
      <c r="R156">
        <v>17.085799999999999</v>
      </c>
      <c r="S156" t="s">
        <v>243</v>
      </c>
      <c r="T156" t="s">
        <v>60</v>
      </c>
      <c r="U156" t="s">
        <v>71</v>
      </c>
      <c r="V156" t="s">
        <v>61</v>
      </c>
      <c r="W156" t="s">
        <v>62</v>
      </c>
      <c r="Y156">
        <v>8</v>
      </c>
      <c r="Z156" t="s">
        <v>63</v>
      </c>
      <c r="AA156" t="s">
        <v>64</v>
      </c>
      <c r="AB156" t="s">
        <v>86</v>
      </c>
      <c r="AC156" t="s">
        <v>87</v>
      </c>
      <c r="AD156">
        <v>10</v>
      </c>
      <c r="AG156" t="s">
        <v>59</v>
      </c>
      <c r="AH156" t="s">
        <v>67</v>
      </c>
      <c r="AI156" t="s">
        <v>68</v>
      </c>
      <c r="AJ156" t="s">
        <v>69</v>
      </c>
      <c r="AK156" t="s">
        <v>64</v>
      </c>
      <c r="AL156" t="s">
        <v>70</v>
      </c>
      <c r="AM156">
        <v>81</v>
      </c>
      <c r="AN156">
        <v>15</v>
      </c>
      <c r="AS156">
        <v>2850</v>
      </c>
      <c r="AT156">
        <v>2850</v>
      </c>
      <c r="BN156" s="33" t="s">
        <v>2125</v>
      </c>
      <c r="BO156">
        <v>2</v>
      </c>
      <c r="BP156">
        <v>2</v>
      </c>
      <c r="BQ156">
        <v>3</v>
      </c>
      <c r="BR156" t="s">
        <v>72</v>
      </c>
      <c r="BS156" t="s">
        <v>2123</v>
      </c>
      <c r="BT156" t="s">
        <v>73</v>
      </c>
      <c r="BU156" s="23">
        <v>43708</v>
      </c>
      <c r="BV156">
        <v>26327</v>
      </c>
      <c r="BX156" t="s">
        <v>64</v>
      </c>
      <c r="BY156" t="s">
        <v>64</v>
      </c>
      <c r="CB156" t="s">
        <v>64</v>
      </c>
      <c r="CC156" t="s">
        <v>64</v>
      </c>
      <c r="CE156" t="s">
        <v>64</v>
      </c>
      <c r="CG156" t="s">
        <v>63</v>
      </c>
      <c r="CH156" t="s">
        <v>74</v>
      </c>
      <c r="CI156" t="s">
        <v>63</v>
      </c>
      <c r="CJ156" t="s">
        <v>94</v>
      </c>
      <c r="DJ156" t="s">
        <v>76</v>
      </c>
      <c r="DK156" t="s">
        <v>2124</v>
      </c>
      <c r="DN156" t="s">
        <v>64</v>
      </c>
      <c r="DO156" t="s">
        <v>132</v>
      </c>
      <c r="DP156" t="s">
        <v>63</v>
      </c>
      <c r="DQ156" t="s">
        <v>78</v>
      </c>
      <c r="DY156">
        <v>22.1</v>
      </c>
      <c r="EB156">
        <v>3</v>
      </c>
      <c r="EC156">
        <v>3</v>
      </c>
      <c r="EE156" t="s">
        <v>1277</v>
      </c>
      <c r="EF156">
        <v>3</v>
      </c>
      <c r="EH156" t="s">
        <v>80</v>
      </c>
      <c r="EL156" t="s">
        <v>80</v>
      </c>
      <c r="EP156" t="s">
        <v>80</v>
      </c>
      <c r="ET156" t="s">
        <v>80</v>
      </c>
      <c r="EV156">
        <v>6750</v>
      </c>
      <c r="EW156">
        <v>604</v>
      </c>
      <c r="EX156">
        <v>413</v>
      </c>
      <c r="EY156">
        <v>518</v>
      </c>
    </row>
    <row r="157" spans="1:155" x14ac:dyDescent="0.25">
      <c r="A157">
        <v>2020</v>
      </c>
      <c r="B157" t="s">
        <v>56</v>
      </c>
      <c r="C157" s="20" t="s">
        <v>56</v>
      </c>
      <c r="D157" t="s">
        <v>175</v>
      </c>
      <c r="E157" t="s">
        <v>58</v>
      </c>
      <c r="F157">
        <v>852</v>
      </c>
      <c r="G157" s="1">
        <v>4.4000000000000004</v>
      </c>
      <c r="H157">
        <v>8</v>
      </c>
      <c r="I157" t="s">
        <v>79</v>
      </c>
      <c r="J157">
        <v>17</v>
      </c>
      <c r="K157">
        <v>25</v>
      </c>
      <c r="L157">
        <v>20</v>
      </c>
      <c r="M157">
        <v>20.966200000000001</v>
      </c>
      <c r="N157">
        <v>34.420099999999998</v>
      </c>
      <c r="O157">
        <v>25.441099999999999</v>
      </c>
      <c r="P157">
        <v>16.828499999999998</v>
      </c>
      <c r="Q157">
        <v>24.509899999999998</v>
      </c>
      <c r="R157">
        <v>19.5915</v>
      </c>
      <c r="T157" t="s">
        <v>60</v>
      </c>
      <c r="U157" t="s">
        <v>71</v>
      </c>
      <c r="V157" t="s">
        <v>61</v>
      </c>
      <c r="W157" t="s">
        <v>62</v>
      </c>
      <c r="Y157">
        <v>8</v>
      </c>
      <c r="Z157" t="s">
        <v>63</v>
      </c>
      <c r="AA157" t="s">
        <v>64</v>
      </c>
      <c r="AB157" t="s">
        <v>86</v>
      </c>
      <c r="AC157" t="s">
        <v>87</v>
      </c>
      <c r="AD157">
        <v>10</v>
      </c>
      <c r="AG157" t="s">
        <v>59</v>
      </c>
      <c r="AH157" t="s">
        <v>67</v>
      </c>
      <c r="AI157" t="s">
        <v>68</v>
      </c>
      <c r="AJ157" t="s">
        <v>69</v>
      </c>
      <c r="AK157" t="s">
        <v>64</v>
      </c>
      <c r="AL157" t="s">
        <v>70</v>
      </c>
      <c r="AM157">
        <v>81</v>
      </c>
      <c r="AN157">
        <v>12</v>
      </c>
      <c r="AS157">
        <v>2450</v>
      </c>
      <c r="AT157">
        <v>2450</v>
      </c>
      <c r="BN157" s="33" t="s">
        <v>2125</v>
      </c>
      <c r="BO157">
        <v>2</v>
      </c>
      <c r="BP157">
        <v>2</v>
      </c>
      <c r="BQ157">
        <v>3</v>
      </c>
      <c r="BR157" t="s">
        <v>72</v>
      </c>
      <c r="BS157" t="s">
        <v>2123</v>
      </c>
      <c r="BT157" t="s">
        <v>73</v>
      </c>
      <c r="BU157" s="23">
        <v>43677</v>
      </c>
      <c r="BV157">
        <v>25803</v>
      </c>
      <c r="BX157" t="s">
        <v>64</v>
      </c>
      <c r="BY157" t="s">
        <v>64</v>
      </c>
      <c r="CB157" t="s">
        <v>64</v>
      </c>
      <c r="CC157" t="s">
        <v>64</v>
      </c>
      <c r="CE157" t="s">
        <v>64</v>
      </c>
      <c r="CG157" t="s">
        <v>63</v>
      </c>
      <c r="CH157" t="s">
        <v>130</v>
      </c>
      <c r="CI157" t="s">
        <v>63</v>
      </c>
      <c r="CJ157" t="s">
        <v>131</v>
      </c>
      <c r="DJ157" t="s">
        <v>76</v>
      </c>
      <c r="DK157" t="s">
        <v>2124</v>
      </c>
      <c r="DN157" t="s">
        <v>64</v>
      </c>
      <c r="DO157" t="s">
        <v>132</v>
      </c>
      <c r="DP157" t="s">
        <v>63</v>
      </c>
      <c r="DQ157" t="s">
        <v>78</v>
      </c>
      <c r="DY157">
        <v>25.6</v>
      </c>
      <c r="EB157">
        <v>4</v>
      </c>
      <c r="EC157">
        <v>4</v>
      </c>
      <c r="EE157" t="s">
        <v>1260</v>
      </c>
      <c r="EF157">
        <v>3</v>
      </c>
      <c r="EH157" t="s">
        <v>80</v>
      </c>
      <c r="EL157" t="s">
        <v>80</v>
      </c>
      <c r="EP157" t="s">
        <v>80</v>
      </c>
      <c r="ET157" t="s">
        <v>80</v>
      </c>
      <c r="EV157">
        <v>4750</v>
      </c>
      <c r="EW157">
        <v>524</v>
      </c>
      <c r="EX157">
        <v>360</v>
      </c>
      <c r="EY157">
        <v>450</v>
      </c>
    </row>
    <row r="158" spans="1:155" x14ac:dyDescent="0.25">
      <c r="A158">
        <v>2020</v>
      </c>
      <c r="B158" t="s">
        <v>56</v>
      </c>
      <c r="C158" s="20" t="s">
        <v>56</v>
      </c>
      <c r="D158" t="s">
        <v>176</v>
      </c>
      <c r="E158" t="s">
        <v>58</v>
      </c>
      <c r="F158">
        <v>850</v>
      </c>
      <c r="G158" s="1">
        <v>4.4000000000000004</v>
      </c>
      <c r="H158">
        <v>8</v>
      </c>
      <c r="I158" t="s">
        <v>79</v>
      </c>
      <c r="J158">
        <v>18</v>
      </c>
      <c r="K158">
        <v>25</v>
      </c>
      <c r="L158">
        <v>20</v>
      </c>
      <c r="M158">
        <v>21.890799999999999</v>
      </c>
      <c r="N158">
        <v>35.762900000000002</v>
      </c>
      <c r="O158">
        <v>26.5199</v>
      </c>
      <c r="P158">
        <v>17.517499999999998</v>
      </c>
      <c r="Q158">
        <v>25.3886</v>
      </c>
      <c r="R158">
        <v>20.357600000000001</v>
      </c>
      <c r="T158" t="s">
        <v>60</v>
      </c>
      <c r="U158" t="s">
        <v>71</v>
      </c>
      <c r="V158" t="s">
        <v>61</v>
      </c>
      <c r="W158" t="s">
        <v>62</v>
      </c>
      <c r="Y158">
        <v>8</v>
      </c>
      <c r="Z158" t="s">
        <v>63</v>
      </c>
      <c r="AA158" t="s">
        <v>64</v>
      </c>
      <c r="AB158" t="s">
        <v>86</v>
      </c>
      <c r="AC158" t="s">
        <v>87</v>
      </c>
      <c r="AD158">
        <v>10</v>
      </c>
      <c r="AG158" t="s">
        <v>59</v>
      </c>
      <c r="AH158" t="s">
        <v>67</v>
      </c>
      <c r="AI158" t="s">
        <v>68</v>
      </c>
      <c r="AJ158" t="s">
        <v>69</v>
      </c>
      <c r="AK158" t="s">
        <v>64</v>
      </c>
      <c r="AL158" t="s">
        <v>70</v>
      </c>
      <c r="AM158">
        <v>81</v>
      </c>
      <c r="AN158">
        <v>15</v>
      </c>
      <c r="AS158">
        <v>2450</v>
      </c>
      <c r="AT158">
        <v>2450</v>
      </c>
      <c r="BN158" s="33" t="s">
        <v>2125</v>
      </c>
      <c r="BO158">
        <v>2</v>
      </c>
      <c r="BP158">
        <v>2</v>
      </c>
      <c r="BQ158">
        <v>3</v>
      </c>
      <c r="BR158" t="s">
        <v>72</v>
      </c>
      <c r="BS158" t="s">
        <v>2123</v>
      </c>
      <c r="BT158" t="s">
        <v>73</v>
      </c>
      <c r="BU158" s="23">
        <v>43678</v>
      </c>
      <c r="BV158">
        <v>25791</v>
      </c>
      <c r="BX158" t="s">
        <v>64</v>
      </c>
      <c r="BY158" t="s">
        <v>64</v>
      </c>
      <c r="CB158" t="s">
        <v>64</v>
      </c>
      <c r="CC158" t="s">
        <v>64</v>
      </c>
      <c r="CE158" t="s">
        <v>64</v>
      </c>
      <c r="CG158" t="s">
        <v>63</v>
      </c>
      <c r="CH158" t="s">
        <v>130</v>
      </c>
      <c r="CI158" t="s">
        <v>63</v>
      </c>
      <c r="CJ158" t="s">
        <v>131</v>
      </c>
      <c r="DJ158" t="s">
        <v>76</v>
      </c>
      <c r="DK158" t="s">
        <v>2124</v>
      </c>
      <c r="DN158" t="s">
        <v>64</v>
      </c>
      <c r="DO158" t="s">
        <v>132</v>
      </c>
      <c r="DP158" t="s">
        <v>63</v>
      </c>
      <c r="DQ158" t="s">
        <v>78</v>
      </c>
      <c r="DY158">
        <v>26.7</v>
      </c>
      <c r="EB158">
        <v>4</v>
      </c>
      <c r="EC158">
        <v>4</v>
      </c>
      <c r="EE158" t="s">
        <v>1260</v>
      </c>
      <c r="EF158">
        <v>3</v>
      </c>
      <c r="EH158" t="s">
        <v>80</v>
      </c>
      <c r="EL158" t="s">
        <v>80</v>
      </c>
      <c r="EP158" t="s">
        <v>80</v>
      </c>
      <c r="ET158" t="s">
        <v>80</v>
      </c>
      <c r="EV158">
        <v>4750</v>
      </c>
      <c r="EW158">
        <v>506</v>
      </c>
      <c r="EX158">
        <v>348</v>
      </c>
      <c r="EY158">
        <v>435</v>
      </c>
    </row>
    <row r="159" spans="1:155" x14ac:dyDescent="0.25">
      <c r="A159">
        <v>2020</v>
      </c>
      <c r="B159" t="s">
        <v>2140</v>
      </c>
      <c r="C159" s="20" t="s">
        <v>472</v>
      </c>
      <c r="D159" t="s">
        <v>484</v>
      </c>
      <c r="E159" t="s">
        <v>447</v>
      </c>
      <c r="F159">
        <v>99</v>
      </c>
      <c r="G159" s="1">
        <v>2</v>
      </c>
      <c r="H159">
        <v>4</v>
      </c>
      <c r="I159" t="s">
        <v>79</v>
      </c>
      <c r="J159">
        <v>22</v>
      </c>
      <c r="K159">
        <v>31</v>
      </c>
      <c r="L159">
        <v>25</v>
      </c>
      <c r="M159">
        <v>27.433499999999999</v>
      </c>
      <c r="N159">
        <v>44.577399999999997</v>
      </c>
      <c r="O159">
        <v>33.174900000000001</v>
      </c>
      <c r="P159">
        <v>21.561599999999999</v>
      </c>
      <c r="Q159">
        <v>31.026599999999998</v>
      </c>
      <c r="R159">
        <v>24.9925</v>
      </c>
      <c r="T159" t="s">
        <v>60</v>
      </c>
      <c r="U159" t="s">
        <v>71</v>
      </c>
      <c r="V159" t="s">
        <v>61</v>
      </c>
      <c r="W159" t="s">
        <v>62</v>
      </c>
      <c r="Y159">
        <v>8</v>
      </c>
      <c r="Z159" t="s">
        <v>63</v>
      </c>
      <c r="AA159" t="s">
        <v>64</v>
      </c>
      <c r="AB159" t="s">
        <v>65</v>
      </c>
      <c r="AC159" t="s">
        <v>66</v>
      </c>
      <c r="AD159">
        <v>10</v>
      </c>
      <c r="AG159" t="s">
        <v>155</v>
      </c>
      <c r="AH159" t="s">
        <v>156</v>
      </c>
      <c r="AI159" t="s">
        <v>68</v>
      </c>
      <c r="AJ159" t="s">
        <v>69</v>
      </c>
      <c r="AK159" t="s">
        <v>64</v>
      </c>
      <c r="AL159" t="s">
        <v>70</v>
      </c>
      <c r="AM159">
        <v>78</v>
      </c>
      <c r="AN159">
        <v>9</v>
      </c>
      <c r="AS159">
        <v>1950</v>
      </c>
      <c r="AT159">
        <v>1950</v>
      </c>
      <c r="BN159" s="33" t="s">
        <v>2125</v>
      </c>
      <c r="BO159">
        <v>2</v>
      </c>
      <c r="BP159">
        <v>2</v>
      </c>
      <c r="BQ159">
        <v>3</v>
      </c>
      <c r="BR159" t="s">
        <v>72</v>
      </c>
      <c r="BS159" t="s">
        <v>2123</v>
      </c>
      <c r="BT159" t="s">
        <v>73</v>
      </c>
      <c r="BU159" s="23">
        <v>43643</v>
      </c>
      <c r="BV159">
        <v>25870</v>
      </c>
      <c r="BX159" t="s">
        <v>64</v>
      </c>
      <c r="BY159" t="s">
        <v>64</v>
      </c>
      <c r="CB159" t="s">
        <v>64</v>
      </c>
      <c r="CC159" t="s">
        <v>64</v>
      </c>
      <c r="CE159" t="s">
        <v>64</v>
      </c>
      <c r="CG159" t="s">
        <v>63</v>
      </c>
      <c r="CH159" t="s">
        <v>449</v>
      </c>
      <c r="CI159" t="s">
        <v>64</v>
      </c>
      <c r="DJ159" t="s">
        <v>76</v>
      </c>
      <c r="DK159" t="s">
        <v>2124</v>
      </c>
      <c r="DN159" t="s">
        <v>64</v>
      </c>
      <c r="DO159" t="s">
        <v>132</v>
      </c>
      <c r="DP159" t="s">
        <v>64</v>
      </c>
      <c r="DQ159" t="s">
        <v>139</v>
      </c>
      <c r="DY159">
        <v>33.4</v>
      </c>
      <c r="EB159">
        <v>5</v>
      </c>
      <c r="EC159">
        <v>5</v>
      </c>
      <c r="EE159" t="s">
        <v>1446</v>
      </c>
      <c r="EF159">
        <v>5</v>
      </c>
      <c r="EH159" t="s">
        <v>80</v>
      </c>
      <c r="EL159" t="s">
        <v>80</v>
      </c>
      <c r="EP159" t="s">
        <v>80</v>
      </c>
      <c r="ET159" t="s">
        <v>80</v>
      </c>
      <c r="EV159">
        <v>2250</v>
      </c>
      <c r="EW159">
        <v>408</v>
      </c>
      <c r="EX159">
        <v>287</v>
      </c>
      <c r="EY159">
        <v>353</v>
      </c>
    </row>
    <row r="160" spans="1:155" x14ac:dyDescent="0.25">
      <c r="A160">
        <v>2020</v>
      </c>
      <c r="B160" t="s">
        <v>2140</v>
      </c>
      <c r="C160" s="20" t="s">
        <v>472</v>
      </c>
      <c r="D160" t="s">
        <v>484</v>
      </c>
      <c r="E160" t="s">
        <v>447</v>
      </c>
      <c r="F160">
        <v>98</v>
      </c>
      <c r="G160" s="1">
        <v>2</v>
      </c>
      <c r="H160">
        <v>4</v>
      </c>
      <c r="I160" t="s">
        <v>84</v>
      </c>
      <c r="J160">
        <v>20</v>
      </c>
      <c r="K160">
        <v>30</v>
      </c>
      <c r="L160">
        <v>23</v>
      </c>
      <c r="M160">
        <v>25.010999999999999</v>
      </c>
      <c r="N160">
        <v>42.786799999999999</v>
      </c>
      <c r="O160">
        <v>30.762</v>
      </c>
      <c r="P160">
        <v>19.811900000000001</v>
      </c>
      <c r="Q160">
        <v>29.8992</v>
      </c>
      <c r="R160">
        <v>23.3581</v>
      </c>
      <c r="T160" t="s">
        <v>60</v>
      </c>
      <c r="U160" t="s">
        <v>71</v>
      </c>
      <c r="V160" t="s">
        <v>82</v>
      </c>
      <c r="W160" t="s">
        <v>83</v>
      </c>
      <c r="Y160">
        <v>6</v>
      </c>
      <c r="Z160" t="s">
        <v>64</v>
      </c>
      <c r="AA160" t="s">
        <v>64</v>
      </c>
      <c r="AB160" t="s">
        <v>65</v>
      </c>
      <c r="AC160" t="s">
        <v>66</v>
      </c>
      <c r="AD160">
        <v>10</v>
      </c>
      <c r="AG160" t="s">
        <v>155</v>
      </c>
      <c r="AH160" t="s">
        <v>156</v>
      </c>
      <c r="AI160" t="s">
        <v>68</v>
      </c>
      <c r="AJ160" t="s">
        <v>69</v>
      </c>
      <c r="AK160" t="s">
        <v>64</v>
      </c>
      <c r="AL160" t="s">
        <v>70</v>
      </c>
      <c r="AM160">
        <v>78</v>
      </c>
      <c r="AN160">
        <v>9</v>
      </c>
      <c r="AS160">
        <v>2100</v>
      </c>
      <c r="AT160">
        <v>2100</v>
      </c>
      <c r="BN160" s="33" t="s">
        <v>2125</v>
      </c>
      <c r="BO160">
        <v>2</v>
      </c>
      <c r="BP160">
        <v>2</v>
      </c>
      <c r="BQ160">
        <v>3</v>
      </c>
      <c r="BR160" t="s">
        <v>72</v>
      </c>
      <c r="BS160" t="s">
        <v>2123</v>
      </c>
      <c r="BT160" t="s">
        <v>73</v>
      </c>
      <c r="BU160" s="23">
        <v>43643</v>
      </c>
      <c r="BV160">
        <v>25867</v>
      </c>
      <c r="BX160" t="s">
        <v>64</v>
      </c>
      <c r="BY160" t="s">
        <v>64</v>
      </c>
      <c r="CB160" t="s">
        <v>64</v>
      </c>
      <c r="CC160" t="s">
        <v>64</v>
      </c>
      <c r="CE160" t="s">
        <v>64</v>
      </c>
      <c r="CG160" t="s">
        <v>63</v>
      </c>
      <c r="CH160" t="s">
        <v>449</v>
      </c>
      <c r="CI160" t="s">
        <v>64</v>
      </c>
      <c r="DJ160" t="s">
        <v>76</v>
      </c>
      <c r="DK160" t="s">
        <v>2124</v>
      </c>
      <c r="DN160" t="s">
        <v>64</v>
      </c>
      <c r="DO160" t="s">
        <v>132</v>
      </c>
      <c r="DP160" t="s">
        <v>64</v>
      </c>
      <c r="DQ160" t="s">
        <v>139</v>
      </c>
      <c r="DY160">
        <v>31</v>
      </c>
      <c r="EB160">
        <v>5</v>
      </c>
      <c r="EC160">
        <v>5</v>
      </c>
      <c r="EE160" t="s">
        <v>1446</v>
      </c>
      <c r="EF160">
        <v>5</v>
      </c>
      <c r="EH160" t="s">
        <v>80</v>
      </c>
      <c r="EL160" t="s">
        <v>80</v>
      </c>
      <c r="EP160" t="s">
        <v>80</v>
      </c>
      <c r="ET160" t="s">
        <v>80</v>
      </c>
      <c r="EV160">
        <v>3000</v>
      </c>
      <c r="EW160">
        <v>441</v>
      </c>
      <c r="EX160">
        <v>301</v>
      </c>
      <c r="EY160">
        <v>378</v>
      </c>
    </row>
    <row r="161" spans="1:155" x14ac:dyDescent="0.25">
      <c r="A161">
        <v>2020</v>
      </c>
      <c r="B161" t="s">
        <v>2140</v>
      </c>
      <c r="C161" s="20" t="s">
        <v>472</v>
      </c>
      <c r="D161" t="s">
        <v>484</v>
      </c>
      <c r="E161" t="s">
        <v>447</v>
      </c>
      <c r="F161">
        <v>73</v>
      </c>
      <c r="G161" s="1">
        <v>3.6</v>
      </c>
      <c r="H161">
        <v>6</v>
      </c>
      <c r="I161" t="s">
        <v>348</v>
      </c>
      <c r="J161">
        <v>19</v>
      </c>
      <c r="K161">
        <v>29</v>
      </c>
      <c r="L161">
        <v>22</v>
      </c>
      <c r="M161">
        <v>23.55</v>
      </c>
      <c r="N161">
        <v>42.345700000000001</v>
      </c>
      <c r="O161">
        <v>29.427900000000001</v>
      </c>
      <c r="P161">
        <v>18.743400000000001</v>
      </c>
      <c r="Q161">
        <v>29</v>
      </c>
      <c r="R161">
        <v>22.453700000000001</v>
      </c>
      <c r="T161" t="s">
        <v>142</v>
      </c>
      <c r="U161" t="s">
        <v>143</v>
      </c>
      <c r="V161" t="s">
        <v>61</v>
      </c>
      <c r="W161" t="s">
        <v>62</v>
      </c>
      <c r="Y161">
        <v>10</v>
      </c>
      <c r="Z161" t="s">
        <v>63</v>
      </c>
      <c r="AA161" t="s">
        <v>64</v>
      </c>
      <c r="AB161" t="s">
        <v>65</v>
      </c>
      <c r="AC161" t="s">
        <v>66</v>
      </c>
      <c r="AD161">
        <v>10</v>
      </c>
      <c r="AG161" t="s">
        <v>243</v>
      </c>
      <c r="AH161" t="s">
        <v>244</v>
      </c>
      <c r="AI161" t="s">
        <v>68</v>
      </c>
      <c r="AJ161" t="s">
        <v>69</v>
      </c>
      <c r="AK161" t="s">
        <v>64</v>
      </c>
      <c r="AL161" t="s">
        <v>70</v>
      </c>
      <c r="AM161">
        <v>78</v>
      </c>
      <c r="AN161">
        <v>9</v>
      </c>
      <c r="AS161">
        <v>1850</v>
      </c>
      <c r="AT161">
        <v>1850</v>
      </c>
      <c r="BN161" s="33" t="s">
        <v>2125</v>
      </c>
      <c r="BO161">
        <v>2</v>
      </c>
      <c r="BP161">
        <v>2</v>
      </c>
      <c r="BQ161">
        <v>3</v>
      </c>
      <c r="BR161" t="s">
        <v>72</v>
      </c>
      <c r="BS161" t="s">
        <v>2123</v>
      </c>
      <c r="BT161" t="s">
        <v>73</v>
      </c>
      <c r="BU161" s="23">
        <v>43663</v>
      </c>
      <c r="BV161">
        <v>26314</v>
      </c>
      <c r="BX161" t="s">
        <v>64</v>
      </c>
      <c r="BY161" t="s">
        <v>64</v>
      </c>
      <c r="CB161" t="s">
        <v>64</v>
      </c>
      <c r="CC161" t="s">
        <v>64</v>
      </c>
      <c r="CE161" t="s">
        <v>64</v>
      </c>
      <c r="CG161" t="s">
        <v>63</v>
      </c>
      <c r="CH161" t="s">
        <v>449</v>
      </c>
      <c r="CI161" t="s">
        <v>64</v>
      </c>
      <c r="DJ161" t="s">
        <v>76</v>
      </c>
      <c r="DK161" t="s">
        <v>2124</v>
      </c>
      <c r="DN161" t="s">
        <v>64</v>
      </c>
      <c r="DO161" t="s">
        <v>132</v>
      </c>
      <c r="DP161" t="s">
        <v>64</v>
      </c>
      <c r="DQ161" t="s">
        <v>139</v>
      </c>
      <c r="DY161">
        <v>29.6</v>
      </c>
      <c r="EB161">
        <v>4</v>
      </c>
      <c r="EC161">
        <v>4</v>
      </c>
      <c r="EE161" t="s">
        <v>1447</v>
      </c>
      <c r="EF161">
        <v>6</v>
      </c>
      <c r="EH161" t="s">
        <v>80</v>
      </c>
      <c r="EL161" t="s">
        <v>80</v>
      </c>
      <c r="EP161" t="s">
        <v>80</v>
      </c>
      <c r="ET161" t="s">
        <v>80</v>
      </c>
      <c r="EV161">
        <v>1750</v>
      </c>
      <c r="EW161">
        <v>475</v>
      </c>
      <c r="EX161">
        <v>308</v>
      </c>
      <c r="EY161">
        <v>397</v>
      </c>
    </row>
    <row r="162" spans="1:155" x14ac:dyDescent="0.25">
      <c r="A162">
        <v>2020</v>
      </c>
      <c r="B162" t="s">
        <v>2140</v>
      </c>
      <c r="C162" s="20" t="s">
        <v>472</v>
      </c>
      <c r="D162" t="s">
        <v>484</v>
      </c>
      <c r="E162" t="s">
        <v>447</v>
      </c>
      <c r="F162">
        <v>100</v>
      </c>
      <c r="G162" s="1">
        <v>3.6</v>
      </c>
      <c r="H162">
        <v>6</v>
      </c>
      <c r="I162" t="s">
        <v>84</v>
      </c>
      <c r="J162">
        <v>16</v>
      </c>
      <c r="K162">
        <v>26</v>
      </c>
      <c r="L162">
        <v>20</v>
      </c>
      <c r="M162">
        <v>20.422599999999999</v>
      </c>
      <c r="N162">
        <v>36.850200000000001</v>
      </c>
      <c r="O162">
        <v>25.547599999999999</v>
      </c>
      <c r="P162">
        <v>16.421500000000002</v>
      </c>
      <c r="Q162">
        <v>26.0962</v>
      </c>
      <c r="R162">
        <v>19.709700000000002</v>
      </c>
      <c r="T162" t="s">
        <v>142</v>
      </c>
      <c r="U162" t="s">
        <v>143</v>
      </c>
      <c r="V162" t="s">
        <v>82</v>
      </c>
      <c r="W162" t="s">
        <v>83</v>
      </c>
      <c r="Y162">
        <v>6</v>
      </c>
      <c r="Z162" t="s">
        <v>64</v>
      </c>
      <c r="AA162" t="s">
        <v>64</v>
      </c>
      <c r="AB162" t="s">
        <v>65</v>
      </c>
      <c r="AC162" t="s">
        <v>66</v>
      </c>
      <c r="AD162">
        <v>10</v>
      </c>
      <c r="AG162" t="s">
        <v>243</v>
      </c>
      <c r="AH162" t="s">
        <v>244</v>
      </c>
      <c r="AI162" t="s">
        <v>68</v>
      </c>
      <c r="AJ162" t="s">
        <v>69</v>
      </c>
      <c r="AK162" t="s">
        <v>64</v>
      </c>
      <c r="AL162" t="s">
        <v>70</v>
      </c>
      <c r="AM162">
        <v>78</v>
      </c>
      <c r="AN162">
        <v>9</v>
      </c>
      <c r="AS162">
        <v>2000</v>
      </c>
      <c r="AT162">
        <v>2000</v>
      </c>
      <c r="BN162" s="33" t="s">
        <v>2125</v>
      </c>
      <c r="BO162">
        <v>2</v>
      </c>
      <c r="BP162">
        <v>2</v>
      </c>
      <c r="BQ162">
        <v>3</v>
      </c>
      <c r="BR162" t="s">
        <v>72</v>
      </c>
      <c r="BS162" t="s">
        <v>2123</v>
      </c>
      <c r="BT162" t="s">
        <v>73</v>
      </c>
      <c r="BU162" s="23">
        <v>43551</v>
      </c>
      <c r="BV162">
        <v>25869</v>
      </c>
      <c r="BX162" t="s">
        <v>64</v>
      </c>
      <c r="BY162" t="s">
        <v>64</v>
      </c>
      <c r="CB162" t="s">
        <v>64</v>
      </c>
      <c r="CC162" t="s">
        <v>64</v>
      </c>
      <c r="CE162" t="s">
        <v>64</v>
      </c>
      <c r="CG162" t="s">
        <v>63</v>
      </c>
      <c r="CH162" t="s">
        <v>449</v>
      </c>
      <c r="CI162" t="s">
        <v>64</v>
      </c>
      <c r="DJ162" t="s">
        <v>76</v>
      </c>
      <c r="DK162" t="s">
        <v>2124</v>
      </c>
      <c r="DN162" t="s">
        <v>64</v>
      </c>
      <c r="DO162" t="s">
        <v>132</v>
      </c>
      <c r="DP162" t="s">
        <v>64</v>
      </c>
      <c r="DQ162" t="s">
        <v>139</v>
      </c>
      <c r="DY162">
        <v>25.7</v>
      </c>
      <c r="EB162">
        <v>4</v>
      </c>
      <c r="EC162">
        <v>4</v>
      </c>
      <c r="EE162" t="s">
        <v>1447</v>
      </c>
      <c r="EF162">
        <v>6</v>
      </c>
      <c r="EH162" t="s">
        <v>80</v>
      </c>
      <c r="EL162" t="s">
        <v>80</v>
      </c>
      <c r="EP162" t="s">
        <v>80</v>
      </c>
      <c r="ET162" t="s">
        <v>80</v>
      </c>
      <c r="EV162">
        <v>2500</v>
      </c>
      <c r="EW162">
        <v>541</v>
      </c>
      <c r="EX162">
        <v>341</v>
      </c>
      <c r="EY162">
        <v>451</v>
      </c>
    </row>
    <row r="163" spans="1:155" x14ac:dyDescent="0.25">
      <c r="A163">
        <v>2020</v>
      </c>
      <c r="B163" t="s">
        <v>2140</v>
      </c>
      <c r="C163" s="20" t="s">
        <v>472</v>
      </c>
      <c r="D163" t="s">
        <v>484</v>
      </c>
      <c r="E163" t="s">
        <v>447</v>
      </c>
      <c r="F163">
        <v>67</v>
      </c>
      <c r="G163" s="1">
        <v>6.2</v>
      </c>
      <c r="H163">
        <v>8</v>
      </c>
      <c r="I163" t="s">
        <v>348</v>
      </c>
      <c r="J163">
        <v>13</v>
      </c>
      <c r="K163">
        <v>21</v>
      </c>
      <c r="L163">
        <v>16</v>
      </c>
      <c r="M163">
        <v>15.314</v>
      </c>
      <c r="N163">
        <v>27.027999999999999</v>
      </c>
      <c r="O163">
        <v>19.0243</v>
      </c>
      <c r="P163">
        <v>12.827199999999999</v>
      </c>
      <c r="Q163">
        <v>21.005400000000002</v>
      </c>
      <c r="R163">
        <v>15.5519</v>
      </c>
      <c r="S163" t="s">
        <v>243</v>
      </c>
      <c r="T163" t="s">
        <v>266</v>
      </c>
      <c r="U163" t="s">
        <v>267</v>
      </c>
      <c r="V163" t="s">
        <v>61</v>
      </c>
      <c r="W163" t="s">
        <v>62</v>
      </c>
      <c r="Y163">
        <v>10</v>
      </c>
      <c r="Z163" t="s">
        <v>63</v>
      </c>
      <c r="AA163" t="s">
        <v>64</v>
      </c>
      <c r="AB163" t="s">
        <v>65</v>
      </c>
      <c r="AC163" t="s">
        <v>66</v>
      </c>
      <c r="AD163">
        <v>10</v>
      </c>
      <c r="AG163" t="s">
        <v>155</v>
      </c>
      <c r="AH163" t="s">
        <v>156</v>
      </c>
      <c r="AI163" t="s">
        <v>68</v>
      </c>
      <c r="AJ163" t="s">
        <v>69</v>
      </c>
      <c r="AK163" t="s">
        <v>64</v>
      </c>
      <c r="AL163" t="s">
        <v>70</v>
      </c>
      <c r="AM163">
        <v>78</v>
      </c>
      <c r="AN163">
        <v>9</v>
      </c>
      <c r="AS163">
        <v>3050</v>
      </c>
      <c r="AT163">
        <v>3050</v>
      </c>
      <c r="BN163" s="33" t="s">
        <v>2144</v>
      </c>
      <c r="BO163">
        <v>1</v>
      </c>
      <c r="BP163">
        <v>1</v>
      </c>
      <c r="BQ163">
        <v>3</v>
      </c>
      <c r="BR163" t="s">
        <v>72</v>
      </c>
      <c r="BS163" t="s">
        <v>2123</v>
      </c>
      <c r="BT163" t="s">
        <v>227</v>
      </c>
      <c r="BU163" s="23">
        <v>43643</v>
      </c>
      <c r="BV163">
        <v>25873</v>
      </c>
      <c r="BX163" t="s">
        <v>64</v>
      </c>
      <c r="BY163" t="s">
        <v>64</v>
      </c>
      <c r="CB163" t="s">
        <v>64</v>
      </c>
      <c r="CC163" t="s">
        <v>64</v>
      </c>
      <c r="CE163" t="s">
        <v>64</v>
      </c>
      <c r="CG163" t="s">
        <v>63</v>
      </c>
      <c r="CH163" t="s">
        <v>245</v>
      </c>
      <c r="CI163" t="s">
        <v>64</v>
      </c>
      <c r="DJ163" t="s">
        <v>76</v>
      </c>
      <c r="DK163" t="s">
        <v>2124</v>
      </c>
      <c r="DN163" t="s">
        <v>64</v>
      </c>
      <c r="DO163" t="s">
        <v>263</v>
      </c>
      <c r="DP163" t="s">
        <v>64</v>
      </c>
      <c r="DQ163" t="s">
        <v>139</v>
      </c>
      <c r="DY163">
        <v>19.2</v>
      </c>
      <c r="EB163">
        <v>2</v>
      </c>
      <c r="EC163">
        <v>2</v>
      </c>
      <c r="EE163" t="s">
        <v>1472</v>
      </c>
      <c r="EF163">
        <v>1</v>
      </c>
      <c r="EH163" t="s">
        <v>80</v>
      </c>
      <c r="EL163" t="s">
        <v>80</v>
      </c>
      <c r="EP163" t="s">
        <v>80</v>
      </c>
      <c r="ET163" t="s">
        <v>80</v>
      </c>
      <c r="EV163">
        <v>7750</v>
      </c>
      <c r="EW163">
        <v>693</v>
      </c>
      <c r="EX163">
        <v>423</v>
      </c>
      <c r="EY163">
        <v>571</v>
      </c>
    </row>
    <row r="164" spans="1:155" x14ac:dyDescent="0.25">
      <c r="A164">
        <v>2020</v>
      </c>
      <c r="B164" t="s">
        <v>2140</v>
      </c>
      <c r="C164" s="20" t="s">
        <v>472</v>
      </c>
      <c r="D164" t="s">
        <v>484</v>
      </c>
      <c r="E164" t="s">
        <v>447</v>
      </c>
      <c r="F164">
        <v>108</v>
      </c>
      <c r="G164" s="1">
        <v>6.2</v>
      </c>
      <c r="H164">
        <v>8</v>
      </c>
      <c r="I164" t="s">
        <v>348</v>
      </c>
      <c r="J164">
        <v>16</v>
      </c>
      <c r="K164">
        <v>27</v>
      </c>
      <c r="L164">
        <v>20</v>
      </c>
      <c r="M164">
        <v>19.8428</v>
      </c>
      <c r="N164">
        <v>36.942300000000003</v>
      </c>
      <c r="O164">
        <v>25.063300000000002</v>
      </c>
      <c r="P164">
        <v>16.162800000000001</v>
      </c>
      <c r="Q164">
        <v>26.530799999999999</v>
      </c>
      <c r="R164">
        <v>19.611599999999999</v>
      </c>
      <c r="T164" t="s">
        <v>142</v>
      </c>
      <c r="U164" t="s">
        <v>143</v>
      </c>
      <c r="V164" t="s">
        <v>61</v>
      </c>
      <c r="W164" t="s">
        <v>62</v>
      </c>
      <c r="Y164">
        <v>10</v>
      </c>
      <c r="Z164" t="s">
        <v>63</v>
      </c>
      <c r="AA164" t="s">
        <v>64</v>
      </c>
      <c r="AB164" t="s">
        <v>65</v>
      </c>
      <c r="AC164" t="s">
        <v>66</v>
      </c>
      <c r="AD164">
        <v>10</v>
      </c>
      <c r="AG164" t="s">
        <v>155</v>
      </c>
      <c r="AH164" t="s">
        <v>156</v>
      </c>
      <c r="AI164" t="s">
        <v>68</v>
      </c>
      <c r="AJ164" t="s">
        <v>69</v>
      </c>
      <c r="AK164" t="s">
        <v>64</v>
      </c>
      <c r="AL164" t="s">
        <v>70</v>
      </c>
      <c r="AM164">
        <v>78</v>
      </c>
      <c r="AN164">
        <v>9</v>
      </c>
      <c r="AS164">
        <v>2450</v>
      </c>
      <c r="AT164">
        <v>2450</v>
      </c>
      <c r="BN164" s="33" t="s">
        <v>2125</v>
      </c>
      <c r="BO164">
        <v>1</v>
      </c>
      <c r="BP164">
        <v>1</v>
      </c>
      <c r="BQ164">
        <v>3</v>
      </c>
      <c r="BR164" t="s">
        <v>72</v>
      </c>
      <c r="BS164" t="s">
        <v>2123</v>
      </c>
      <c r="BT164" t="s">
        <v>227</v>
      </c>
      <c r="BU164" s="23">
        <v>43664</v>
      </c>
      <c r="BV164">
        <v>26087</v>
      </c>
      <c r="BX164" t="s">
        <v>64</v>
      </c>
      <c r="BY164" t="s">
        <v>64</v>
      </c>
      <c r="CB164" t="s">
        <v>64</v>
      </c>
      <c r="CC164" t="s">
        <v>64</v>
      </c>
      <c r="CD164" t="s">
        <v>465</v>
      </c>
      <c r="CE164" t="s">
        <v>63</v>
      </c>
      <c r="CF164" t="s">
        <v>458</v>
      </c>
      <c r="CG164" t="s">
        <v>63</v>
      </c>
      <c r="CH164" t="s">
        <v>245</v>
      </c>
      <c r="CI164" t="s">
        <v>64</v>
      </c>
      <c r="DJ164" t="s">
        <v>76</v>
      </c>
      <c r="DK164" t="s">
        <v>2124</v>
      </c>
      <c r="DN164" t="s">
        <v>64</v>
      </c>
      <c r="DO164" t="s">
        <v>263</v>
      </c>
      <c r="DP164" t="s">
        <v>64</v>
      </c>
      <c r="DQ164" t="s">
        <v>139</v>
      </c>
      <c r="DY164">
        <v>25.3</v>
      </c>
      <c r="EB164">
        <v>4</v>
      </c>
      <c r="EC164">
        <v>4</v>
      </c>
      <c r="EE164" t="s">
        <v>1471</v>
      </c>
      <c r="EF164">
        <v>1</v>
      </c>
      <c r="EH164" t="s">
        <v>80</v>
      </c>
      <c r="EL164" t="s">
        <v>80</v>
      </c>
      <c r="EP164" t="s">
        <v>80</v>
      </c>
      <c r="ET164" t="s">
        <v>80</v>
      </c>
      <c r="EV164">
        <v>4750</v>
      </c>
      <c r="EW164">
        <v>547</v>
      </c>
      <c r="EX164">
        <v>334</v>
      </c>
      <c r="EY164">
        <v>451</v>
      </c>
    </row>
    <row r="165" spans="1:155" x14ac:dyDescent="0.25">
      <c r="A165">
        <v>2020</v>
      </c>
      <c r="B165" t="s">
        <v>2140</v>
      </c>
      <c r="C165" s="20" t="s">
        <v>472</v>
      </c>
      <c r="D165" t="s">
        <v>484</v>
      </c>
      <c r="E165" t="s">
        <v>447</v>
      </c>
      <c r="F165">
        <v>55</v>
      </c>
      <c r="G165" s="1">
        <v>6.2</v>
      </c>
      <c r="H165">
        <v>8</v>
      </c>
      <c r="I165" t="s">
        <v>84</v>
      </c>
      <c r="J165">
        <v>16</v>
      </c>
      <c r="K165">
        <v>24</v>
      </c>
      <c r="L165">
        <v>19</v>
      </c>
      <c r="M165">
        <v>19.600000000000001</v>
      </c>
      <c r="N165">
        <v>33.4</v>
      </c>
      <c r="O165">
        <v>24.076499999999999</v>
      </c>
      <c r="P165">
        <v>15.8028</v>
      </c>
      <c r="Q165">
        <v>23.838799999999999</v>
      </c>
      <c r="R165">
        <v>18.628699999999998</v>
      </c>
      <c r="T165" t="s">
        <v>142</v>
      </c>
      <c r="U165" t="s">
        <v>143</v>
      </c>
      <c r="V165" t="s">
        <v>82</v>
      </c>
      <c r="W165" t="s">
        <v>83</v>
      </c>
      <c r="Y165">
        <v>6</v>
      </c>
      <c r="Z165" t="s">
        <v>64</v>
      </c>
      <c r="AA165" t="s">
        <v>64</v>
      </c>
      <c r="AB165" t="s">
        <v>65</v>
      </c>
      <c r="AC165" t="s">
        <v>66</v>
      </c>
      <c r="AD165">
        <v>10</v>
      </c>
      <c r="AG165" t="s">
        <v>155</v>
      </c>
      <c r="AH165" t="s">
        <v>156</v>
      </c>
      <c r="AI165" t="s">
        <v>68</v>
      </c>
      <c r="AJ165" t="s">
        <v>69</v>
      </c>
      <c r="AK165" t="s">
        <v>64</v>
      </c>
      <c r="AL165" t="s">
        <v>70</v>
      </c>
      <c r="AM165">
        <v>78</v>
      </c>
      <c r="AN165">
        <v>9</v>
      </c>
      <c r="AS165">
        <v>2550</v>
      </c>
      <c r="AT165">
        <v>2550</v>
      </c>
      <c r="BN165" s="33" t="s">
        <v>2125</v>
      </c>
      <c r="BO165">
        <v>1</v>
      </c>
      <c r="BP165">
        <v>1</v>
      </c>
      <c r="BQ165">
        <v>3</v>
      </c>
      <c r="BR165" t="s">
        <v>72</v>
      </c>
      <c r="BS165" t="s">
        <v>2123</v>
      </c>
      <c r="BT165" t="s">
        <v>73</v>
      </c>
      <c r="BU165" s="23">
        <v>43665</v>
      </c>
      <c r="BV165">
        <v>26223</v>
      </c>
      <c r="BX165" t="s">
        <v>64</v>
      </c>
      <c r="BY165" t="s">
        <v>64</v>
      </c>
      <c r="CB165" t="s">
        <v>64</v>
      </c>
      <c r="CC165" t="s">
        <v>64</v>
      </c>
      <c r="CE165" t="s">
        <v>64</v>
      </c>
      <c r="CG165" t="s">
        <v>63</v>
      </c>
      <c r="CH165" t="s">
        <v>245</v>
      </c>
      <c r="CI165" t="s">
        <v>64</v>
      </c>
      <c r="DJ165" t="s">
        <v>76</v>
      </c>
      <c r="DK165" t="s">
        <v>2124</v>
      </c>
      <c r="DN165" t="s">
        <v>64</v>
      </c>
      <c r="DO165" t="s">
        <v>263</v>
      </c>
      <c r="DP165" t="s">
        <v>64</v>
      </c>
      <c r="DQ165" t="s">
        <v>139</v>
      </c>
      <c r="DY165">
        <v>24.3</v>
      </c>
      <c r="EB165">
        <v>3</v>
      </c>
      <c r="EC165">
        <v>3</v>
      </c>
      <c r="EE165" t="s">
        <v>1471</v>
      </c>
      <c r="EF165">
        <v>1</v>
      </c>
      <c r="EH165" t="s">
        <v>80</v>
      </c>
      <c r="EL165" t="s">
        <v>80</v>
      </c>
      <c r="EP165" t="s">
        <v>80</v>
      </c>
      <c r="ET165" t="s">
        <v>80</v>
      </c>
      <c r="EV165">
        <v>5250</v>
      </c>
      <c r="EW165">
        <v>563</v>
      </c>
      <c r="EX165">
        <v>373</v>
      </c>
      <c r="EY165">
        <v>477</v>
      </c>
    </row>
    <row r="166" spans="1:155" x14ac:dyDescent="0.25">
      <c r="A166">
        <v>2020</v>
      </c>
      <c r="B166" t="s">
        <v>2140</v>
      </c>
      <c r="C166" s="20" t="s">
        <v>472</v>
      </c>
      <c r="D166" t="s">
        <v>484</v>
      </c>
      <c r="E166" t="s">
        <v>447</v>
      </c>
      <c r="F166">
        <v>97</v>
      </c>
      <c r="G166" s="1">
        <v>6.2</v>
      </c>
      <c r="H166">
        <v>8</v>
      </c>
      <c r="I166" t="s">
        <v>84</v>
      </c>
      <c r="J166">
        <v>14</v>
      </c>
      <c r="K166">
        <v>20</v>
      </c>
      <c r="L166">
        <v>16</v>
      </c>
      <c r="M166">
        <v>16.6907</v>
      </c>
      <c r="N166">
        <v>26.937799999999999</v>
      </c>
      <c r="O166">
        <v>20.137899999999998</v>
      </c>
      <c r="P166">
        <v>13.5876</v>
      </c>
      <c r="Q166">
        <v>19.5137</v>
      </c>
      <c r="R166">
        <v>15.7384</v>
      </c>
      <c r="S166" t="s">
        <v>243</v>
      </c>
      <c r="T166" t="s">
        <v>266</v>
      </c>
      <c r="U166" t="s">
        <v>267</v>
      </c>
      <c r="V166" t="s">
        <v>82</v>
      </c>
      <c r="W166" t="s">
        <v>83</v>
      </c>
      <c r="Y166">
        <v>6</v>
      </c>
      <c r="Z166" t="s">
        <v>64</v>
      </c>
      <c r="AA166" t="s">
        <v>64</v>
      </c>
      <c r="AB166" t="s">
        <v>65</v>
      </c>
      <c r="AC166" t="s">
        <v>66</v>
      </c>
      <c r="AD166">
        <v>10</v>
      </c>
      <c r="AG166" t="s">
        <v>155</v>
      </c>
      <c r="AH166" t="s">
        <v>156</v>
      </c>
      <c r="AI166" t="s">
        <v>68</v>
      </c>
      <c r="AJ166" t="s">
        <v>69</v>
      </c>
      <c r="AK166" t="s">
        <v>64</v>
      </c>
      <c r="AL166" t="s">
        <v>70</v>
      </c>
      <c r="AM166">
        <v>78</v>
      </c>
      <c r="AN166">
        <v>9</v>
      </c>
      <c r="AS166">
        <v>3050</v>
      </c>
      <c r="AT166">
        <v>3050</v>
      </c>
      <c r="BN166" s="33" t="s">
        <v>2144</v>
      </c>
      <c r="BO166">
        <v>1</v>
      </c>
      <c r="BP166">
        <v>1</v>
      </c>
      <c r="BQ166">
        <v>3</v>
      </c>
      <c r="BR166" t="s">
        <v>72</v>
      </c>
      <c r="BS166" t="s">
        <v>2123</v>
      </c>
      <c r="BT166" t="s">
        <v>73</v>
      </c>
      <c r="BU166" s="23">
        <v>43643</v>
      </c>
      <c r="BV166">
        <v>25868</v>
      </c>
      <c r="BX166" t="s">
        <v>64</v>
      </c>
      <c r="BY166" t="s">
        <v>64</v>
      </c>
      <c r="CB166" t="s">
        <v>64</v>
      </c>
      <c r="CC166" t="s">
        <v>64</v>
      </c>
      <c r="CE166" t="s">
        <v>64</v>
      </c>
      <c r="CG166" t="s">
        <v>63</v>
      </c>
      <c r="CH166" t="s">
        <v>245</v>
      </c>
      <c r="CI166" t="s">
        <v>64</v>
      </c>
      <c r="DJ166" t="s">
        <v>76</v>
      </c>
      <c r="DK166" t="s">
        <v>2124</v>
      </c>
      <c r="DN166" t="s">
        <v>64</v>
      </c>
      <c r="DO166" t="s">
        <v>263</v>
      </c>
      <c r="DP166" t="s">
        <v>64</v>
      </c>
      <c r="DQ166" t="s">
        <v>139</v>
      </c>
      <c r="DY166">
        <v>20.3</v>
      </c>
      <c r="EB166">
        <v>2</v>
      </c>
      <c r="EC166">
        <v>2</v>
      </c>
      <c r="EE166" t="s">
        <v>1472</v>
      </c>
      <c r="EF166">
        <v>1</v>
      </c>
      <c r="EH166" t="s">
        <v>80</v>
      </c>
      <c r="EL166" t="s">
        <v>80</v>
      </c>
      <c r="EP166" t="s">
        <v>80</v>
      </c>
      <c r="ET166" t="s">
        <v>80</v>
      </c>
      <c r="EV166">
        <v>7750</v>
      </c>
      <c r="EW166">
        <v>654</v>
      </c>
      <c r="EX166">
        <v>456</v>
      </c>
      <c r="EY166">
        <v>565</v>
      </c>
    </row>
    <row r="167" spans="1:155" x14ac:dyDescent="0.25">
      <c r="A167">
        <v>2020</v>
      </c>
      <c r="B167" t="s">
        <v>2140</v>
      </c>
      <c r="C167" s="20" t="s">
        <v>472</v>
      </c>
      <c r="D167" t="s">
        <v>504</v>
      </c>
      <c r="E167" t="s">
        <v>447</v>
      </c>
      <c r="F167">
        <v>31</v>
      </c>
      <c r="G167" s="1">
        <v>1.4</v>
      </c>
      <c r="H167">
        <v>4</v>
      </c>
      <c r="I167" t="s">
        <v>260</v>
      </c>
      <c r="J167">
        <v>30</v>
      </c>
      <c r="K167">
        <v>38</v>
      </c>
      <c r="L167">
        <v>33</v>
      </c>
      <c r="M167">
        <v>39.383400000000002</v>
      </c>
      <c r="N167">
        <v>55.744399999999999</v>
      </c>
      <c r="O167">
        <v>45.3765</v>
      </c>
      <c r="P167">
        <v>29.808399999999999</v>
      </c>
      <c r="Q167">
        <v>37.860100000000003</v>
      </c>
      <c r="R167">
        <v>32.963000000000001</v>
      </c>
      <c r="T167" t="s">
        <v>142</v>
      </c>
      <c r="U167" t="s">
        <v>143</v>
      </c>
      <c r="V167" t="s">
        <v>258</v>
      </c>
      <c r="W167" t="s">
        <v>259</v>
      </c>
      <c r="Y167">
        <v>1</v>
      </c>
      <c r="Z167" t="s">
        <v>64</v>
      </c>
      <c r="AA167" t="s">
        <v>64</v>
      </c>
      <c r="AB167" t="s">
        <v>150</v>
      </c>
      <c r="AC167" t="s">
        <v>178</v>
      </c>
      <c r="AD167">
        <v>10</v>
      </c>
      <c r="AG167" t="s">
        <v>243</v>
      </c>
      <c r="AH167" t="s">
        <v>244</v>
      </c>
      <c r="AI167" t="s">
        <v>68</v>
      </c>
      <c r="AJ167" t="s">
        <v>69</v>
      </c>
      <c r="AK167" t="s">
        <v>64</v>
      </c>
      <c r="AL167" t="s">
        <v>70</v>
      </c>
      <c r="AO167">
        <v>86</v>
      </c>
      <c r="AP167">
        <v>11</v>
      </c>
      <c r="AS167">
        <v>1250</v>
      </c>
      <c r="AT167">
        <v>1250</v>
      </c>
      <c r="BO167">
        <v>2</v>
      </c>
      <c r="BP167">
        <v>2</v>
      </c>
      <c r="BQ167">
        <v>3</v>
      </c>
      <c r="BR167" t="s">
        <v>72</v>
      </c>
      <c r="BS167" t="s">
        <v>2123</v>
      </c>
      <c r="BT167" t="s">
        <v>73</v>
      </c>
      <c r="BU167" s="23">
        <v>43613</v>
      </c>
      <c r="BV167">
        <v>25674</v>
      </c>
      <c r="BX167" t="s">
        <v>64</v>
      </c>
      <c r="BY167" t="s">
        <v>64</v>
      </c>
      <c r="CB167" t="s">
        <v>64</v>
      </c>
      <c r="CC167" t="s">
        <v>64</v>
      </c>
      <c r="CE167" t="s">
        <v>64</v>
      </c>
      <c r="CG167" t="s">
        <v>63</v>
      </c>
      <c r="CH167" t="s">
        <v>487</v>
      </c>
      <c r="CI167" t="s">
        <v>64</v>
      </c>
      <c r="DJ167" t="s">
        <v>146</v>
      </c>
      <c r="DK167" t="s">
        <v>147</v>
      </c>
      <c r="DN167" t="s">
        <v>64</v>
      </c>
      <c r="DO167" t="s">
        <v>77</v>
      </c>
      <c r="DP167" t="s">
        <v>64</v>
      </c>
      <c r="DQ167" t="s">
        <v>139</v>
      </c>
      <c r="DY167">
        <v>45.7</v>
      </c>
      <c r="EB167">
        <v>7</v>
      </c>
      <c r="EC167">
        <v>7</v>
      </c>
      <c r="EE167" t="s">
        <v>1499</v>
      </c>
      <c r="EF167">
        <v>5</v>
      </c>
      <c r="EH167" t="s">
        <v>80</v>
      </c>
      <c r="EL167" t="s">
        <v>80</v>
      </c>
      <c r="EP167" t="s">
        <v>80</v>
      </c>
      <c r="ET167" t="s">
        <v>80</v>
      </c>
      <c r="EU167">
        <v>1250</v>
      </c>
      <c r="EW167">
        <v>298</v>
      </c>
      <c r="EX167">
        <v>235</v>
      </c>
      <c r="EY167">
        <v>269</v>
      </c>
    </row>
    <row r="168" spans="1:155" x14ac:dyDescent="0.25">
      <c r="A168">
        <v>2020</v>
      </c>
      <c r="B168" t="s">
        <v>2140</v>
      </c>
      <c r="C168" s="20" t="s">
        <v>472</v>
      </c>
      <c r="D168" t="s">
        <v>504</v>
      </c>
      <c r="E168" t="s">
        <v>447</v>
      </c>
      <c r="F168">
        <v>33</v>
      </c>
      <c r="G168" s="1">
        <v>1.4</v>
      </c>
      <c r="H168">
        <v>4</v>
      </c>
      <c r="I168" t="s">
        <v>282</v>
      </c>
      <c r="J168">
        <v>29</v>
      </c>
      <c r="K168">
        <v>38</v>
      </c>
      <c r="L168">
        <v>33</v>
      </c>
      <c r="M168">
        <v>38.6</v>
      </c>
      <c r="N168">
        <v>55.425400000000003</v>
      </c>
      <c r="O168">
        <v>44.707299999999996</v>
      </c>
      <c r="P168">
        <v>29.2865</v>
      </c>
      <c r="Q168">
        <v>37.669400000000003</v>
      </c>
      <c r="R168">
        <v>32.545699999999997</v>
      </c>
      <c r="T168" t="s">
        <v>142</v>
      </c>
      <c r="U168" t="s">
        <v>143</v>
      </c>
      <c r="V168" t="s">
        <v>82</v>
      </c>
      <c r="W168" t="s">
        <v>83</v>
      </c>
      <c r="Y168">
        <v>5</v>
      </c>
      <c r="Z168" t="s">
        <v>64</v>
      </c>
      <c r="AA168" t="s">
        <v>64</v>
      </c>
      <c r="AB168" t="s">
        <v>150</v>
      </c>
      <c r="AC168" t="s">
        <v>178</v>
      </c>
      <c r="AD168">
        <v>10</v>
      </c>
      <c r="AG168" t="s">
        <v>243</v>
      </c>
      <c r="AH168" t="s">
        <v>244</v>
      </c>
      <c r="AI168" t="s">
        <v>68</v>
      </c>
      <c r="AJ168" t="s">
        <v>69</v>
      </c>
      <c r="AK168" t="s">
        <v>64</v>
      </c>
      <c r="AL168" t="s">
        <v>70</v>
      </c>
      <c r="AO168">
        <v>86</v>
      </c>
      <c r="AP168">
        <v>11</v>
      </c>
      <c r="AS168">
        <v>1250</v>
      </c>
      <c r="AT168">
        <v>1250</v>
      </c>
      <c r="BO168">
        <v>2</v>
      </c>
      <c r="BP168">
        <v>2</v>
      </c>
      <c r="BQ168">
        <v>3</v>
      </c>
      <c r="BR168" t="s">
        <v>72</v>
      </c>
      <c r="BS168" t="s">
        <v>2123</v>
      </c>
      <c r="BT168" t="s">
        <v>73</v>
      </c>
      <c r="BU168" s="23">
        <v>43613</v>
      </c>
      <c r="BV168">
        <v>25677</v>
      </c>
      <c r="BX168" t="s">
        <v>64</v>
      </c>
      <c r="BY168" t="s">
        <v>64</v>
      </c>
      <c r="CB168" t="s">
        <v>64</v>
      </c>
      <c r="CC168" t="s">
        <v>64</v>
      </c>
      <c r="CE168" t="s">
        <v>64</v>
      </c>
      <c r="CG168" t="s">
        <v>63</v>
      </c>
      <c r="CH168" t="s">
        <v>487</v>
      </c>
      <c r="CI168" t="s">
        <v>64</v>
      </c>
      <c r="DJ168" t="s">
        <v>146</v>
      </c>
      <c r="DK168" t="s">
        <v>147</v>
      </c>
      <c r="DN168" t="s">
        <v>64</v>
      </c>
      <c r="DO168" t="s">
        <v>77</v>
      </c>
      <c r="DP168" t="s">
        <v>64</v>
      </c>
      <c r="DQ168" t="s">
        <v>139</v>
      </c>
      <c r="DY168">
        <v>45</v>
      </c>
      <c r="EB168">
        <v>7</v>
      </c>
      <c r="EC168">
        <v>7</v>
      </c>
      <c r="EE168" t="s">
        <v>1499</v>
      </c>
      <c r="EF168">
        <v>5</v>
      </c>
      <c r="EH168" t="s">
        <v>80</v>
      </c>
      <c r="EL168" t="s">
        <v>80</v>
      </c>
      <c r="EP168" t="s">
        <v>80</v>
      </c>
      <c r="ET168" t="s">
        <v>80</v>
      </c>
      <c r="EU168">
        <v>1250</v>
      </c>
      <c r="EW168">
        <v>303</v>
      </c>
      <c r="EX168">
        <v>236</v>
      </c>
      <c r="EY168">
        <v>273</v>
      </c>
    </row>
    <row r="169" spans="1:155" x14ac:dyDescent="0.25">
      <c r="A169">
        <v>2020</v>
      </c>
      <c r="B169" t="s">
        <v>2140</v>
      </c>
      <c r="C169" s="20" t="s">
        <v>472</v>
      </c>
      <c r="D169" t="s">
        <v>505</v>
      </c>
      <c r="E169" t="s">
        <v>447</v>
      </c>
      <c r="F169">
        <v>54</v>
      </c>
      <c r="G169" s="1">
        <v>1.4</v>
      </c>
      <c r="H169">
        <v>4</v>
      </c>
      <c r="I169" t="s">
        <v>260</v>
      </c>
      <c r="J169">
        <v>30</v>
      </c>
      <c r="K169">
        <v>37</v>
      </c>
      <c r="L169">
        <v>33</v>
      </c>
      <c r="M169">
        <v>39.383400000000002</v>
      </c>
      <c r="N169">
        <v>55.744399999999999</v>
      </c>
      <c r="O169">
        <v>45.3765</v>
      </c>
      <c r="P169">
        <v>29.808399999999999</v>
      </c>
      <c r="Q169">
        <v>37</v>
      </c>
      <c r="R169">
        <v>32.963000000000001</v>
      </c>
      <c r="T169" t="s">
        <v>142</v>
      </c>
      <c r="U169" t="s">
        <v>143</v>
      </c>
      <c r="V169" t="s">
        <v>258</v>
      </c>
      <c r="W169" t="s">
        <v>259</v>
      </c>
      <c r="Y169">
        <v>1</v>
      </c>
      <c r="Z169" t="s">
        <v>64</v>
      </c>
      <c r="AA169" t="s">
        <v>64</v>
      </c>
      <c r="AB169" t="s">
        <v>150</v>
      </c>
      <c r="AC169" t="s">
        <v>178</v>
      </c>
      <c r="AD169">
        <v>10</v>
      </c>
      <c r="AG169" t="s">
        <v>243</v>
      </c>
      <c r="AH169" t="s">
        <v>244</v>
      </c>
      <c r="AI169" t="s">
        <v>68</v>
      </c>
      <c r="AJ169" t="s">
        <v>69</v>
      </c>
      <c r="AK169" t="s">
        <v>64</v>
      </c>
      <c r="AL169" t="s">
        <v>70</v>
      </c>
      <c r="AO169">
        <v>86</v>
      </c>
      <c r="AP169">
        <v>11</v>
      </c>
      <c r="AS169">
        <v>1250</v>
      </c>
      <c r="AT169">
        <v>1250</v>
      </c>
      <c r="BO169">
        <v>2</v>
      </c>
      <c r="BP169">
        <v>2</v>
      </c>
      <c r="BQ169">
        <v>3</v>
      </c>
      <c r="BR169" t="s">
        <v>72</v>
      </c>
      <c r="BS169" t="s">
        <v>2123</v>
      </c>
      <c r="BT169" t="s">
        <v>73</v>
      </c>
      <c r="BU169" s="23">
        <v>43613</v>
      </c>
      <c r="BV169">
        <v>26307</v>
      </c>
      <c r="BX169" t="s">
        <v>64</v>
      </c>
      <c r="BY169" t="s">
        <v>64</v>
      </c>
      <c r="CB169" t="s">
        <v>64</v>
      </c>
      <c r="CC169" t="s">
        <v>64</v>
      </c>
      <c r="CE169" t="s">
        <v>64</v>
      </c>
      <c r="CG169" t="s">
        <v>63</v>
      </c>
      <c r="CH169" t="s">
        <v>487</v>
      </c>
      <c r="CI169" t="s">
        <v>64</v>
      </c>
      <c r="DJ169" t="s">
        <v>146</v>
      </c>
      <c r="DK169" t="s">
        <v>147</v>
      </c>
      <c r="DN169" t="s">
        <v>64</v>
      </c>
      <c r="DO169" t="s">
        <v>77</v>
      </c>
      <c r="DP169" t="s">
        <v>64</v>
      </c>
      <c r="DQ169" t="s">
        <v>139</v>
      </c>
      <c r="DY169">
        <v>45.7</v>
      </c>
      <c r="EB169">
        <v>7</v>
      </c>
      <c r="EC169">
        <v>7</v>
      </c>
      <c r="EE169" t="s">
        <v>1499</v>
      </c>
      <c r="EF169">
        <v>5</v>
      </c>
      <c r="EH169" t="s">
        <v>80</v>
      </c>
      <c r="EL169" t="s">
        <v>80</v>
      </c>
      <c r="EP169" t="s">
        <v>80</v>
      </c>
      <c r="ET169" t="s">
        <v>80</v>
      </c>
      <c r="EU169">
        <v>1250</v>
      </c>
      <c r="EW169">
        <v>298</v>
      </c>
      <c r="EX169">
        <v>240</v>
      </c>
      <c r="EY169">
        <v>269</v>
      </c>
    </row>
    <row r="170" spans="1:155" x14ac:dyDescent="0.25">
      <c r="A170">
        <v>2020</v>
      </c>
      <c r="B170" t="s">
        <v>2140</v>
      </c>
      <c r="C170" s="20" t="s">
        <v>472</v>
      </c>
      <c r="D170" t="s">
        <v>505</v>
      </c>
      <c r="E170" t="s">
        <v>447</v>
      </c>
      <c r="F170">
        <v>34</v>
      </c>
      <c r="G170" s="1">
        <v>1.4</v>
      </c>
      <c r="H170">
        <v>4</v>
      </c>
      <c r="I170" t="s">
        <v>282</v>
      </c>
      <c r="J170">
        <v>29</v>
      </c>
      <c r="K170">
        <v>37</v>
      </c>
      <c r="L170">
        <v>32</v>
      </c>
      <c r="M170">
        <v>38.6</v>
      </c>
      <c r="N170">
        <v>55.425400000000003</v>
      </c>
      <c r="O170">
        <v>44.707299999999996</v>
      </c>
      <c r="P170">
        <v>29.2865</v>
      </c>
      <c r="Q170">
        <v>37</v>
      </c>
      <c r="R170">
        <v>32</v>
      </c>
      <c r="T170" t="s">
        <v>142</v>
      </c>
      <c r="U170" t="s">
        <v>143</v>
      </c>
      <c r="V170" t="s">
        <v>82</v>
      </c>
      <c r="W170" t="s">
        <v>83</v>
      </c>
      <c r="Y170">
        <v>5</v>
      </c>
      <c r="Z170" t="s">
        <v>64</v>
      </c>
      <c r="AA170" t="s">
        <v>64</v>
      </c>
      <c r="AB170" t="s">
        <v>150</v>
      </c>
      <c r="AC170" t="s">
        <v>178</v>
      </c>
      <c r="AD170">
        <v>10</v>
      </c>
      <c r="AG170" t="s">
        <v>243</v>
      </c>
      <c r="AH170" t="s">
        <v>244</v>
      </c>
      <c r="AI170" t="s">
        <v>68</v>
      </c>
      <c r="AJ170" t="s">
        <v>69</v>
      </c>
      <c r="AK170" t="s">
        <v>64</v>
      </c>
      <c r="AL170" t="s">
        <v>70</v>
      </c>
      <c r="AO170">
        <v>86</v>
      </c>
      <c r="AP170">
        <v>11</v>
      </c>
      <c r="AS170">
        <v>1250</v>
      </c>
      <c r="AT170">
        <v>1250</v>
      </c>
      <c r="BO170">
        <v>2</v>
      </c>
      <c r="BP170">
        <v>2</v>
      </c>
      <c r="BQ170">
        <v>3</v>
      </c>
      <c r="BR170" t="s">
        <v>72</v>
      </c>
      <c r="BS170" t="s">
        <v>2123</v>
      </c>
      <c r="BT170" t="s">
        <v>73</v>
      </c>
      <c r="BU170" s="23">
        <v>43613</v>
      </c>
      <c r="BV170">
        <v>25676</v>
      </c>
      <c r="BX170" t="s">
        <v>64</v>
      </c>
      <c r="BY170" t="s">
        <v>64</v>
      </c>
      <c r="CB170" t="s">
        <v>64</v>
      </c>
      <c r="CC170" t="s">
        <v>64</v>
      </c>
      <c r="CE170" t="s">
        <v>64</v>
      </c>
      <c r="CG170" t="s">
        <v>63</v>
      </c>
      <c r="CH170" t="s">
        <v>487</v>
      </c>
      <c r="CI170" t="s">
        <v>64</v>
      </c>
      <c r="DJ170" t="s">
        <v>146</v>
      </c>
      <c r="DK170" t="s">
        <v>147</v>
      </c>
      <c r="DN170" t="s">
        <v>64</v>
      </c>
      <c r="DO170" t="s">
        <v>77</v>
      </c>
      <c r="DP170" t="s">
        <v>64</v>
      </c>
      <c r="DQ170" t="s">
        <v>139</v>
      </c>
      <c r="DY170">
        <v>45</v>
      </c>
      <c r="EB170">
        <v>7</v>
      </c>
      <c r="EC170">
        <v>7</v>
      </c>
      <c r="EE170" t="s">
        <v>1499</v>
      </c>
      <c r="EF170">
        <v>5</v>
      </c>
      <c r="EH170" t="s">
        <v>80</v>
      </c>
      <c r="EL170" t="s">
        <v>80</v>
      </c>
      <c r="EP170" t="s">
        <v>80</v>
      </c>
      <c r="ET170" t="s">
        <v>80</v>
      </c>
      <c r="EU170">
        <v>1250</v>
      </c>
      <c r="EW170">
        <v>303</v>
      </c>
      <c r="EX170">
        <v>240</v>
      </c>
      <c r="EY170">
        <v>278</v>
      </c>
    </row>
    <row r="171" spans="1:155" x14ac:dyDescent="0.25">
      <c r="A171">
        <v>2020</v>
      </c>
      <c r="B171" t="s">
        <v>2134</v>
      </c>
      <c r="C171" s="20" t="s">
        <v>322</v>
      </c>
      <c r="D171" t="s">
        <v>399</v>
      </c>
      <c r="E171" t="s">
        <v>324</v>
      </c>
      <c r="F171">
        <v>56</v>
      </c>
      <c r="G171" s="1">
        <v>2.2999999999999998</v>
      </c>
      <c r="H171">
        <v>4</v>
      </c>
      <c r="I171" t="s">
        <v>348</v>
      </c>
      <c r="J171">
        <v>21</v>
      </c>
      <c r="K171">
        <v>32</v>
      </c>
      <c r="L171">
        <v>25</v>
      </c>
      <c r="M171">
        <v>27.184100000000001</v>
      </c>
      <c r="N171">
        <v>45.807400000000001</v>
      </c>
      <c r="O171">
        <v>33.271099999999997</v>
      </c>
      <c r="P171">
        <v>21.3827</v>
      </c>
      <c r="Q171">
        <v>31.7959</v>
      </c>
      <c r="R171">
        <v>25.078700000000001</v>
      </c>
      <c r="T171" t="s">
        <v>60</v>
      </c>
      <c r="U171" t="s">
        <v>71</v>
      </c>
      <c r="V171" t="s">
        <v>61</v>
      </c>
      <c r="W171" t="s">
        <v>62</v>
      </c>
      <c r="Y171">
        <v>10</v>
      </c>
      <c r="Z171" t="s">
        <v>63</v>
      </c>
      <c r="AA171" t="s">
        <v>64</v>
      </c>
      <c r="AB171" t="s">
        <v>65</v>
      </c>
      <c r="AC171" t="s">
        <v>66</v>
      </c>
      <c r="AD171">
        <v>15</v>
      </c>
      <c r="AG171" t="s">
        <v>243</v>
      </c>
      <c r="AH171" t="s">
        <v>244</v>
      </c>
      <c r="AI171" t="s">
        <v>68</v>
      </c>
      <c r="AJ171" t="s">
        <v>69</v>
      </c>
      <c r="AK171" t="s">
        <v>64</v>
      </c>
      <c r="AL171" t="s">
        <v>70</v>
      </c>
      <c r="AM171">
        <v>83</v>
      </c>
      <c r="AN171">
        <v>13</v>
      </c>
      <c r="AS171">
        <v>1600</v>
      </c>
      <c r="AT171">
        <v>1600</v>
      </c>
      <c r="BN171" s="33" t="s">
        <v>2125</v>
      </c>
      <c r="BO171">
        <v>2</v>
      </c>
      <c r="BP171">
        <v>2</v>
      </c>
      <c r="BQ171">
        <v>3</v>
      </c>
      <c r="BR171" t="s">
        <v>72</v>
      </c>
      <c r="BS171" t="s">
        <v>2123</v>
      </c>
      <c r="BT171" t="s">
        <v>73</v>
      </c>
      <c r="BU171" s="23">
        <v>43703</v>
      </c>
      <c r="BV171">
        <v>26480</v>
      </c>
      <c r="BX171" t="s">
        <v>64</v>
      </c>
      <c r="BY171" t="s">
        <v>64</v>
      </c>
      <c r="CB171" t="s">
        <v>64</v>
      </c>
      <c r="CC171" t="s">
        <v>64</v>
      </c>
      <c r="CE171" t="s">
        <v>64</v>
      </c>
      <c r="CG171" t="s">
        <v>63</v>
      </c>
      <c r="CH171" t="s">
        <v>400</v>
      </c>
      <c r="CI171" t="s">
        <v>64</v>
      </c>
      <c r="DJ171" t="s">
        <v>76</v>
      </c>
      <c r="DK171" t="s">
        <v>2124</v>
      </c>
      <c r="DN171" t="s">
        <v>64</v>
      </c>
      <c r="DO171" t="s">
        <v>1399</v>
      </c>
      <c r="DP171" t="s">
        <v>64</v>
      </c>
      <c r="DQ171" t="s">
        <v>139</v>
      </c>
      <c r="DY171">
        <v>33.5</v>
      </c>
      <c r="EB171">
        <v>5</v>
      </c>
      <c r="EC171">
        <v>5</v>
      </c>
      <c r="EE171" t="s">
        <v>1398</v>
      </c>
      <c r="EF171">
        <v>5</v>
      </c>
      <c r="EH171" t="s">
        <v>80</v>
      </c>
      <c r="EL171" t="s">
        <v>80</v>
      </c>
      <c r="EP171" t="s">
        <v>80</v>
      </c>
      <c r="ET171" t="s">
        <v>80</v>
      </c>
      <c r="EV171">
        <v>500</v>
      </c>
      <c r="EW171">
        <v>415</v>
      </c>
      <c r="EX171">
        <v>280</v>
      </c>
      <c r="EY171">
        <v>354</v>
      </c>
    </row>
    <row r="172" spans="1:155" x14ac:dyDescent="0.25">
      <c r="A172">
        <v>2020</v>
      </c>
      <c r="B172" t="s">
        <v>2134</v>
      </c>
      <c r="C172" s="20" t="s">
        <v>322</v>
      </c>
      <c r="D172" t="s">
        <v>399</v>
      </c>
      <c r="E172" t="s">
        <v>324</v>
      </c>
      <c r="F172">
        <v>54</v>
      </c>
      <c r="G172" s="1">
        <v>2.2999999999999998</v>
      </c>
      <c r="H172">
        <v>4</v>
      </c>
      <c r="I172" t="s">
        <v>84</v>
      </c>
      <c r="J172">
        <v>21</v>
      </c>
      <c r="K172">
        <v>30</v>
      </c>
      <c r="L172">
        <v>24</v>
      </c>
      <c r="M172">
        <v>26.7714</v>
      </c>
      <c r="N172">
        <v>42.9754</v>
      </c>
      <c r="O172">
        <v>32.241999999999997</v>
      </c>
      <c r="P172">
        <v>21.086099999999998</v>
      </c>
      <c r="Q172">
        <v>30.0184</v>
      </c>
      <c r="R172">
        <v>24.3461</v>
      </c>
      <c r="T172" t="s">
        <v>60</v>
      </c>
      <c r="U172" t="s">
        <v>71</v>
      </c>
      <c r="V172" t="s">
        <v>82</v>
      </c>
      <c r="W172" t="s">
        <v>83</v>
      </c>
      <c r="Y172">
        <v>6</v>
      </c>
      <c r="Z172" t="s">
        <v>64</v>
      </c>
      <c r="AA172" t="s">
        <v>64</v>
      </c>
      <c r="AB172" t="s">
        <v>65</v>
      </c>
      <c r="AC172" t="s">
        <v>66</v>
      </c>
      <c r="AD172">
        <v>15</v>
      </c>
      <c r="AG172" t="s">
        <v>243</v>
      </c>
      <c r="AH172" t="s">
        <v>244</v>
      </c>
      <c r="AI172" t="s">
        <v>68</v>
      </c>
      <c r="AJ172" t="s">
        <v>69</v>
      </c>
      <c r="AK172" t="s">
        <v>64</v>
      </c>
      <c r="AL172" t="s">
        <v>70</v>
      </c>
      <c r="AM172">
        <v>83</v>
      </c>
      <c r="AN172">
        <v>13</v>
      </c>
      <c r="AS172">
        <v>1700</v>
      </c>
      <c r="AT172">
        <v>1700</v>
      </c>
      <c r="BN172" s="33" t="s">
        <v>2125</v>
      </c>
      <c r="BO172">
        <v>2</v>
      </c>
      <c r="BP172">
        <v>2</v>
      </c>
      <c r="BQ172">
        <v>3</v>
      </c>
      <c r="BR172" t="s">
        <v>72</v>
      </c>
      <c r="BS172" t="s">
        <v>2123</v>
      </c>
      <c r="BT172" t="s">
        <v>73</v>
      </c>
      <c r="BU172" s="23">
        <v>43705</v>
      </c>
      <c r="BV172">
        <v>26438</v>
      </c>
      <c r="BX172" t="s">
        <v>64</v>
      </c>
      <c r="BY172" t="s">
        <v>64</v>
      </c>
      <c r="CB172" t="s">
        <v>64</v>
      </c>
      <c r="CC172" t="s">
        <v>64</v>
      </c>
      <c r="CE172" t="s">
        <v>64</v>
      </c>
      <c r="CG172" t="s">
        <v>63</v>
      </c>
      <c r="CH172" t="s">
        <v>400</v>
      </c>
      <c r="CI172" t="s">
        <v>64</v>
      </c>
      <c r="DJ172" t="s">
        <v>76</v>
      </c>
      <c r="DK172" t="s">
        <v>2124</v>
      </c>
      <c r="DN172" t="s">
        <v>64</v>
      </c>
      <c r="DO172" t="s">
        <v>1399</v>
      </c>
      <c r="DP172" t="s">
        <v>64</v>
      </c>
      <c r="DQ172" t="s">
        <v>139</v>
      </c>
      <c r="DY172">
        <v>32.5</v>
      </c>
      <c r="EB172">
        <v>5</v>
      </c>
      <c r="EC172">
        <v>5</v>
      </c>
      <c r="EE172" t="s">
        <v>1398</v>
      </c>
      <c r="EF172">
        <v>5</v>
      </c>
      <c r="EH172" t="s">
        <v>80</v>
      </c>
      <c r="EL172" t="s">
        <v>80</v>
      </c>
      <c r="EP172" t="s">
        <v>80</v>
      </c>
      <c r="ET172" t="s">
        <v>80</v>
      </c>
      <c r="EV172">
        <v>1000</v>
      </c>
      <c r="EW172">
        <v>421</v>
      </c>
      <c r="EX172">
        <v>295</v>
      </c>
      <c r="EY172">
        <v>364</v>
      </c>
    </row>
    <row r="173" spans="1:155" x14ac:dyDescent="0.25">
      <c r="A173">
        <v>2020</v>
      </c>
      <c r="B173" t="s">
        <v>2134</v>
      </c>
      <c r="C173" s="20" t="s">
        <v>322</v>
      </c>
      <c r="D173" t="s">
        <v>399</v>
      </c>
      <c r="E173" t="s">
        <v>324</v>
      </c>
      <c r="F173">
        <v>63</v>
      </c>
      <c r="G173" s="1">
        <v>5</v>
      </c>
      <c r="H173">
        <v>8</v>
      </c>
      <c r="I173" t="s">
        <v>348</v>
      </c>
      <c r="J173">
        <v>16</v>
      </c>
      <c r="K173">
        <v>25</v>
      </c>
      <c r="L173">
        <v>19</v>
      </c>
      <c r="M173">
        <v>19.385899999999999</v>
      </c>
      <c r="N173">
        <v>35.277200000000001</v>
      </c>
      <c r="O173">
        <v>24.314800000000002</v>
      </c>
      <c r="P173">
        <v>15.641299999999999</v>
      </c>
      <c r="Q173">
        <v>25.071400000000001</v>
      </c>
      <c r="R173">
        <v>18.828099999999999</v>
      </c>
      <c r="T173" t="s">
        <v>142</v>
      </c>
      <c r="U173" t="s">
        <v>143</v>
      </c>
      <c r="V173" t="s">
        <v>61</v>
      </c>
      <c r="W173" t="s">
        <v>62</v>
      </c>
      <c r="Y173">
        <v>10</v>
      </c>
      <c r="Z173" t="s">
        <v>63</v>
      </c>
      <c r="AA173" t="s">
        <v>64</v>
      </c>
      <c r="AB173" t="s">
        <v>65</v>
      </c>
      <c r="AC173" t="s">
        <v>66</v>
      </c>
      <c r="AD173">
        <v>15</v>
      </c>
      <c r="AG173" t="s">
        <v>243</v>
      </c>
      <c r="AH173" t="s">
        <v>244</v>
      </c>
      <c r="AI173" t="s">
        <v>68</v>
      </c>
      <c r="AJ173" t="s">
        <v>69</v>
      </c>
      <c r="AK173" t="s">
        <v>64</v>
      </c>
      <c r="AL173" t="s">
        <v>70</v>
      </c>
      <c r="AM173">
        <v>83</v>
      </c>
      <c r="AN173">
        <v>13</v>
      </c>
      <c r="AS173">
        <v>2150</v>
      </c>
      <c r="AT173">
        <v>2150</v>
      </c>
      <c r="BO173">
        <v>2</v>
      </c>
      <c r="BP173">
        <v>2</v>
      </c>
      <c r="BQ173">
        <v>3</v>
      </c>
      <c r="BR173" t="s">
        <v>72</v>
      </c>
      <c r="BS173" t="s">
        <v>2123</v>
      </c>
      <c r="BT173" t="s">
        <v>73</v>
      </c>
      <c r="BU173" s="23">
        <v>43703</v>
      </c>
      <c r="BV173">
        <v>26479</v>
      </c>
      <c r="BX173" t="s">
        <v>64</v>
      </c>
      <c r="BY173" t="s">
        <v>64</v>
      </c>
      <c r="CB173" t="s">
        <v>64</v>
      </c>
      <c r="CC173" t="s">
        <v>64</v>
      </c>
      <c r="CD173" t="s">
        <v>399</v>
      </c>
      <c r="CE173" t="s">
        <v>64</v>
      </c>
      <c r="CG173" t="s">
        <v>63</v>
      </c>
      <c r="CH173" t="s">
        <v>346</v>
      </c>
      <c r="CI173" t="s">
        <v>64</v>
      </c>
      <c r="DJ173" t="s">
        <v>146</v>
      </c>
      <c r="DK173" t="s">
        <v>147</v>
      </c>
      <c r="DN173" t="s">
        <v>64</v>
      </c>
      <c r="DO173" t="s">
        <v>401</v>
      </c>
      <c r="DP173" t="s">
        <v>64</v>
      </c>
      <c r="DQ173" t="s">
        <v>139</v>
      </c>
      <c r="DY173">
        <v>24.5</v>
      </c>
      <c r="EB173">
        <v>3</v>
      </c>
      <c r="EC173">
        <v>3</v>
      </c>
      <c r="EE173" t="s">
        <v>1400</v>
      </c>
      <c r="EF173">
        <v>3</v>
      </c>
      <c r="EH173" t="s">
        <v>80</v>
      </c>
      <c r="EL173" t="s">
        <v>80</v>
      </c>
      <c r="EP173" t="s">
        <v>80</v>
      </c>
      <c r="ET173" t="s">
        <v>80</v>
      </c>
      <c r="EV173">
        <v>3250</v>
      </c>
      <c r="EW173">
        <v>568</v>
      </c>
      <c r="EX173">
        <v>354</v>
      </c>
      <c r="EY173">
        <v>472</v>
      </c>
    </row>
    <row r="174" spans="1:155" x14ac:dyDescent="0.25">
      <c r="A174">
        <v>2020</v>
      </c>
      <c r="B174" t="s">
        <v>2134</v>
      </c>
      <c r="C174" s="20" t="s">
        <v>322</v>
      </c>
      <c r="D174" t="s">
        <v>399</v>
      </c>
      <c r="E174" t="s">
        <v>324</v>
      </c>
      <c r="F174">
        <v>58</v>
      </c>
      <c r="G174" s="1">
        <v>5</v>
      </c>
      <c r="H174">
        <v>8</v>
      </c>
      <c r="I174" t="s">
        <v>84</v>
      </c>
      <c r="J174">
        <v>15</v>
      </c>
      <c r="K174">
        <v>24</v>
      </c>
      <c r="L174">
        <v>18</v>
      </c>
      <c r="M174">
        <v>18.6751</v>
      </c>
      <c r="N174">
        <v>32.649000000000001</v>
      </c>
      <c r="O174">
        <v>23.13</v>
      </c>
      <c r="P174">
        <v>15.103199999999999</v>
      </c>
      <c r="Q174">
        <v>24</v>
      </c>
      <c r="R174">
        <v>18.345700000000001</v>
      </c>
      <c r="T174" t="s">
        <v>142</v>
      </c>
      <c r="U174" t="s">
        <v>143</v>
      </c>
      <c r="V174" t="s">
        <v>82</v>
      </c>
      <c r="W174" t="s">
        <v>83</v>
      </c>
      <c r="Y174">
        <v>6</v>
      </c>
      <c r="Z174" t="s">
        <v>64</v>
      </c>
      <c r="AA174" t="s">
        <v>64</v>
      </c>
      <c r="AB174" t="s">
        <v>65</v>
      </c>
      <c r="AC174" t="s">
        <v>66</v>
      </c>
      <c r="AD174">
        <v>15</v>
      </c>
      <c r="AG174" t="s">
        <v>243</v>
      </c>
      <c r="AH174" t="s">
        <v>244</v>
      </c>
      <c r="AI174" t="s">
        <v>68</v>
      </c>
      <c r="AJ174" t="s">
        <v>69</v>
      </c>
      <c r="AK174" t="s">
        <v>64</v>
      </c>
      <c r="AL174" t="s">
        <v>70</v>
      </c>
      <c r="AM174">
        <v>83</v>
      </c>
      <c r="AN174">
        <v>13</v>
      </c>
      <c r="AS174">
        <v>2250</v>
      </c>
      <c r="AT174">
        <v>2250</v>
      </c>
      <c r="BO174">
        <v>2</v>
      </c>
      <c r="BP174">
        <v>2</v>
      </c>
      <c r="BQ174">
        <v>3</v>
      </c>
      <c r="BR174" t="s">
        <v>72</v>
      </c>
      <c r="BS174" t="s">
        <v>2123</v>
      </c>
      <c r="BT174" t="s">
        <v>285</v>
      </c>
      <c r="BU174" s="23">
        <v>43703</v>
      </c>
      <c r="BV174">
        <v>26388</v>
      </c>
      <c r="BX174" t="s">
        <v>64</v>
      </c>
      <c r="BY174" t="s">
        <v>64</v>
      </c>
      <c r="CB174" t="s">
        <v>64</v>
      </c>
      <c r="CC174" t="s">
        <v>64</v>
      </c>
      <c r="CD174" t="s">
        <v>399</v>
      </c>
      <c r="CE174" t="s">
        <v>64</v>
      </c>
      <c r="CG174" t="s">
        <v>63</v>
      </c>
      <c r="CH174" t="s">
        <v>346</v>
      </c>
      <c r="CI174" t="s">
        <v>64</v>
      </c>
      <c r="DJ174" t="s">
        <v>146</v>
      </c>
      <c r="DK174" t="s">
        <v>147</v>
      </c>
      <c r="DN174" t="s">
        <v>64</v>
      </c>
      <c r="DO174" t="s">
        <v>401</v>
      </c>
      <c r="DP174" t="s">
        <v>64</v>
      </c>
      <c r="DQ174" t="s">
        <v>139</v>
      </c>
      <c r="DY174">
        <v>23.3</v>
      </c>
      <c r="EB174">
        <v>3</v>
      </c>
      <c r="EC174">
        <v>3</v>
      </c>
      <c r="EE174" t="s">
        <v>1400</v>
      </c>
      <c r="EF174">
        <v>3</v>
      </c>
      <c r="EH174" t="s">
        <v>80</v>
      </c>
      <c r="EL174" t="s">
        <v>80</v>
      </c>
      <c r="EP174" t="s">
        <v>80</v>
      </c>
      <c r="ET174" t="s">
        <v>80</v>
      </c>
      <c r="EV174">
        <v>3750</v>
      </c>
      <c r="EW174">
        <v>587</v>
      </c>
      <c r="EX174">
        <v>369</v>
      </c>
      <c r="EY174">
        <v>493</v>
      </c>
    </row>
    <row r="175" spans="1:155" x14ac:dyDescent="0.25">
      <c r="A175">
        <v>2020</v>
      </c>
      <c r="B175" t="s">
        <v>2134</v>
      </c>
      <c r="C175" s="20" t="s">
        <v>322</v>
      </c>
      <c r="D175" t="s">
        <v>402</v>
      </c>
      <c r="E175" t="s">
        <v>324</v>
      </c>
      <c r="F175">
        <v>294</v>
      </c>
      <c r="G175" s="1">
        <v>5</v>
      </c>
      <c r="H175">
        <v>8</v>
      </c>
      <c r="I175" t="s">
        <v>84</v>
      </c>
      <c r="J175">
        <v>14</v>
      </c>
      <c r="K175">
        <v>23</v>
      </c>
      <c r="L175">
        <v>17</v>
      </c>
      <c r="M175">
        <v>17.7</v>
      </c>
      <c r="N175">
        <v>30.8</v>
      </c>
      <c r="O175">
        <v>21.889600000000002</v>
      </c>
      <c r="P175">
        <v>14.360900000000001</v>
      </c>
      <c r="Q175">
        <v>23.1479</v>
      </c>
      <c r="R175">
        <v>17.319400000000002</v>
      </c>
      <c r="S175" t="s">
        <v>243</v>
      </c>
      <c r="T175" t="s">
        <v>142</v>
      </c>
      <c r="U175" t="s">
        <v>143</v>
      </c>
      <c r="V175" t="s">
        <v>82</v>
      </c>
      <c r="W175" t="s">
        <v>83</v>
      </c>
      <c r="Y175">
        <v>6</v>
      </c>
      <c r="Z175" t="s">
        <v>64</v>
      </c>
      <c r="AA175" t="s">
        <v>64</v>
      </c>
      <c r="AB175" t="s">
        <v>65</v>
      </c>
      <c r="AC175" t="s">
        <v>66</v>
      </c>
      <c r="AD175">
        <v>15</v>
      </c>
      <c r="AG175" t="s">
        <v>243</v>
      </c>
      <c r="AH175" t="s">
        <v>244</v>
      </c>
      <c r="AI175" t="s">
        <v>68</v>
      </c>
      <c r="AJ175" t="s">
        <v>69</v>
      </c>
      <c r="AK175" t="s">
        <v>64</v>
      </c>
      <c r="AL175" t="s">
        <v>70</v>
      </c>
      <c r="AM175">
        <v>83</v>
      </c>
      <c r="AN175">
        <v>14</v>
      </c>
      <c r="AS175">
        <v>2400</v>
      </c>
      <c r="AT175">
        <v>2400</v>
      </c>
      <c r="BO175">
        <v>2</v>
      </c>
      <c r="BP175">
        <v>2</v>
      </c>
      <c r="BQ175">
        <v>3</v>
      </c>
      <c r="BR175" t="s">
        <v>72</v>
      </c>
      <c r="BS175" t="s">
        <v>2123</v>
      </c>
      <c r="BT175" t="s">
        <v>285</v>
      </c>
      <c r="BU175" s="23">
        <v>43706</v>
      </c>
      <c r="BV175">
        <v>26705</v>
      </c>
      <c r="BX175" t="s">
        <v>63</v>
      </c>
      <c r="BY175" t="s">
        <v>64</v>
      </c>
      <c r="CB175" t="s">
        <v>64</v>
      </c>
      <c r="CC175" t="s">
        <v>64</v>
      </c>
      <c r="CD175" t="s">
        <v>402</v>
      </c>
      <c r="CE175" t="s">
        <v>64</v>
      </c>
      <c r="CG175" t="s">
        <v>63</v>
      </c>
      <c r="CH175" t="s">
        <v>346</v>
      </c>
      <c r="CI175" t="s">
        <v>64</v>
      </c>
      <c r="DJ175" t="s">
        <v>146</v>
      </c>
      <c r="DK175" t="s">
        <v>147</v>
      </c>
      <c r="DN175" t="s">
        <v>64</v>
      </c>
      <c r="DO175" t="s">
        <v>401</v>
      </c>
      <c r="DP175" t="s">
        <v>64</v>
      </c>
      <c r="DQ175" t="s">
        <v>139</v>
      </c>
      <c r="DY175">
        <v>22</v>
      </c>
      <c r="EB175">
        <v>3</v>
      </c>
      <c r="EC175">
        <v>3</v>
      </c>
      <c r="EE175" t="s">
        <v>1400</v>
      </c>
      <c r="EF175">
        <v>3</v>
      </c>
      <c r="EH175" t="s">
        <v>80</v>
      </c>
      <c r="EL175" t="s">
        <v>80</v>
      </c>
      <c r="EP175" t="s">
        <v>80</v>
      </c>
      <c r="ET175" t="s">
        <v>80</v>
      </c>
      <c r="EV175">
        <v>4500</v>
      </c>
      <c r="EW175">
        <v>619</v>
      </c>
      <c r="EX175">
        <v>384</v>
      </c>
      <c r="EY175">
        <v>514</v>
      </c>
    </row>
    <row r="176" spans="1:155" x14ac:dyDescent="0.25">
      <c r="A176">
        <v>2020</v>
      </c>
      <c r="B176" t="s">
        <v>2134</v>
      </c>
      <c r="C176" s="20" t="s">
        <v>322</v>
      </c>
      <c r="D176" t="s">
        <v>403</v>
      </c>
      <c r="E176" t="s">
        <v>324</v>
      </c>
      <c r="F176">
        <v>62</v>
      </c>
      <c r="G176" s="1">
        <v>2.2999999999999998</v>
      </c>
      <c r="H176">
        <v>4</v>
      </c>
      <c r="I176" t="s">
        <v>348</v>
      </c>
      <c r="J176">
        <v>20</v>
      </c>
      <c r="K176">
        <v>28</v>
      </c>
      <c r="L176">
        <v>23</v>
      </c>
      <c r="M176">
        <v>25.153099999999998</v>
      </c>
      <c r="N176">
        <v>40.610399999999998</v>
      </c>
      <c r="O176">
        <v>30.351800000000001</v>
      </c>
      <c r="P176">
        <v>19.915299999999998</v>
      </c>
      <c r="Q176">
        <v>28</v>
      </c>
      <c r="R176">
        <v>23.042999999999999</v>
      </c>
      <c r="T176" t="s">
        <v>60</v>
      </c>
      <c r="U176" t="s">
        <v>71</v>
      </c>
      <c r="V176" t="s">
        <v>61</v>
      </c>
      <c r="W176" t="s">
        <v>62</v>
      </c>
      <c r="Y176">
        <v>10</v>
      </c>
      <c r="Z176" t="s">
        <v>63</v>
      </c>
      <c r="AA176" t="s">
        <v>64</v>
      </c>
      <c r="AB176" t="s">
        <v>65</v>
      </c>
      <c r="AC176" t="s">
        <v>66</v>
      </c>
      <c r="AD176">
        <v>15</v>
      </c>
      <c r="AG176" t="s">
        <v>243</v>
      </c>
      <c r="AH176" t="s">
        <v>244</v>
      </c>
      <c r="AI176" t="s">
        <v>68</v>
      </c>
      <c r="AJ176" t="s">
        <v>69</v>
      </c>
      <c r="AK176" t="s">
        <v>64</v>
      </c>
      <c r="AL176" t="s">
        <v>70</v>
      </c>
      <c r="AM176">
        <v>80</v>
      </c>
      <c r="AN176">
        <v>11</v>
      </c>
      <c r="AS176">
        <v>1750</v>
      </c>
      <c r="AT176">
        <v>1750</v>
      </c>
      <c r="BN176" s="33" t="s">
        <v>2125</v>
      </c>
      <c r="BO176">
        <v>2</v>
      </c>
      <c r="BP176">
        <v>2</v>
      </c>
      <c r="BQ176">
        <v>3</v>
      </c>
      <c r="BR176" t="s">
        <v>72</v>
      </c>
      <c r="BS176" t="s">
        <v>2123</v>
      </c>
      <c r="BT176" t="s">
        <v>73</v>
      </c>
      <c r="BU176" s="23">
        <v>43703</v>
      </c>
      <c r="BV176">
        <v>26478</v>
      </c>
      <c r="BX176" t="s">
        <v>63</v>
      </c>
      <c r="BY176" t="s">
        <v>64</v>
      </c>
      <c r="CB176" t="s">
        <v>64</v>
      </c>
      <c r="CC176" t="s">
        <v>64</v>
      </c>
      <c r="CE176" t="s">
        <v>64</v>
      </c>
      <c r="CG176" t="s">
        <v>63</v>
      </c>
      <c r="CH176" t="s">
        <v>400</v>
      </c>
      <c r="CI176" t="s">
        <v>64</v>
      </c>
      <c r="DJ176" t="s">
        <v>76</v>
      </c>
      <c r="DK176" t="s">
        <v>2124</v>
      </c>
      <c r="DN176" t="s">
        <v>64</v>
      </c>
      <c r="DO176" t="s">
        <v>1399</v>
      </c>
      <c r="DP176" t="s">
        <v>64</v>
      </c>
      <c r="DQ176" t="s">
        <v>139</v>
      </c>
      <c r="DY176">
        <v>30.6</v>
      </c>
      <c r="EB176">
        <v>5</v>
      </c>
      <c r="EC176">
        <v>5</v>
      </c>
      <c r="EE176" t="s">
        <v>1398</v>
      </c>
      <c r="EF176">
        <v>5</v>
      </c>
      <c r="EH176" t="s">
        <v>80</v>
      </c>
      <c r="EL176" t="s">
        <v>80</v>
      </c>
      <c r="EP176" t="s">
        <v>80</v>
      </c>
      <c r="ET176" t="s">
        <v>80</v>
      </c>
      <c r="EV176">
        <v>1250</v>
      </c>
      <c r="EW176">
        <v>446</v>
      </c>
      <c r="EX176">
        <v>317</v>
      </c>
      <c r="EY176">
        <v>387</v>
      </c>
    </row>
    <row r="177" spans="1:155" x14ac:dyDescent="0.25">
      <c r="A177">
        <v>2020</v>
      </c>
      <c r="B177" t="s">
        <v>2134</v>
      </c>
      <c r="C177" s="20" t="s">
        <v>322</v>
      </c>
      <c r="D177" t="s">
        <v>403</v>
      </c>
      <c r="E177" t="s">
        <v>324</v>
      </c>
      <c r="F177">
        <v>61</v>
      </c>
      <c r="G177" s="1">
        <v>2.2999999999999998</v>
      </c>
      <c r="H177">
        <v>4</v>
      </c>
      <c r="I177" t="s">
        <v>84</v>
      </c>
      <c r="J177">
        <v>20</v>
      </c>
      <c r="K177">
        <v>28</v>
      </c>
      <c r="L177">
        <v>23</v>
      </c>
      <c r="M177">
        <v>26.7714</v>
      </c>
      <c r="N177">
        <v>42.9754</v>
      </c>
      <c r="O177">
        <v>32.241999999999997</v>
      </c>
      <c r="P177">
        <v>20</v>
      </c>
      <c r="Q177">
        <v>28</v>
      </c>
      <c r="R177">
        <v>23</v>
      </c>
      <c r="T177" t="s">
        <v>60</v>
      </c>
      <c r="U177" t="s">
        <v>71</v>
      </c>
      <c r="V177" t="s">
        <v>82</v>
      </c>
      <c r="W177" t="s">
        <v>83</v>
      </c>
      <c r="Y177">
        <v>6</v>
      </c>
      <c r="Z177" t="s">
        <v>64</v>
      </c>
      <c r="AA177" t="s">
        <v>64</v>
      </c>
      <c r="AB177" t="s">
        <v>65</v>
      </c>
      <c r="AC177" t="s">
        <v>66</v>
      </c>
      <c r="AD177">
        <v>15</v>
      </c>
      <c r="AG177" t="s">
        <v>243</v>
      </c>
      <c r="AH177" t="s">
        <v>244</v>
      </c>
      <c r="AI177" t="s">
        <v>68</v>
      </c>
      <c r="AJ177" t="s">
        <v>69</v>
      </c>
      <c r="AK177" t="s">
        <v>64</v>
      </c>
      <c r="AL177" t="s">
        <v>70</v>
      </c>
      <c r="AM177">
        <v>80</v>
      </c>
      <c r="AN177">
        <v>11</v>
      </c>
      <c r="AS177">
        <v>1750</v>
      </c>
      <c r="AT177">
        <v>1750</v>
      </c>
      <c r="BN177" s="33" t="s">
        <v>2125</v>
      </c>
      <c r="BO177">
        <v>2</v>
      </c>
      <c r="BP177">
        <v>2</v>
      </c>
      <c r="BQ177">
        <v>3</v>
      </c>
      <c r="BR177" t="s">
        <v>72</v>
      </c>
      <c r="BS177" t="s">
        <v>2123</v>
      </c>
      <c r="BT177" t="s">
        <v>73</v>
      </c>
      <c r="BU177" s="23">
        <v>43703</v>
      </c>
      <c r="BV177">
        <v>26437</v>
      </c>
      <c r="BX177" t="s">
        <v>64</v>
      </c>
      <c r="BY177" t="s">
        <v>64</v>
      </c>
      <c r="CB177" t="s">
        <v>64</v>
      </c>
      <c r="CC177" t="s">
        <v>64</v>
      </c>
      <c r="CE177" t="s">
        <v>64</v>
      </c>
      <c r="CG177" t="s">
        <v>63</v>
      </c>
      <c r="CH177" t="s">
        <v>400</v>
      </c>
      <c r="CI177" t="s">
        <v>64</v>
      </c>
      <c r="DJ177" t="s">
        <v>76</v>
      </c>
      <c r="DK177" t="s">
        <v>2124</v>
      </c>
      <c r="DN177" t="s">
        <v>64</v>
      </c>
      <c r="DO177" t="s">
        <v>1399</v>
      </c>
      <c r="DP177" t="s">
        <v>64</v>
      </c>
      <c r="DQ177" t="s">
        <v>139</v>
      </c>
      <c r="DY177">
        <v>32.5</v>
      </c>
      <c r="EB177">
        <v>5</v>
      </c>
      <c r="EC177">
        <v>5</v>
      </c>
      <c r="EE177" t="s">
        <v>1398</v>
      </c>
      <c r="EF177">
        <v>5</v>
      </c>
      <c r="EH177" t="s">
        <v>80</v>
      </c>
      <c r="EL177" t="s">
        <v>80</v>
      </c>
      <c r="EP177" t="s">
        <v>80</v>
      </c>
      <c r="ET177" t="s">
        <v>80</v>
      </c>
      <c r="EV177">
        <v>1250</v>
      </c>
      <c r="EW177">
        <v>443</v>
      </c>
      <c r="EX177">
        <v>317</v>
      </c>
      <c r="EY177">
        <v>386</v>
      </c>
    </row>
    <row r="178" spans="1:155" x14ac:dyDescent="0.25">
      <c r="A178">
        <v>2020</v>
      </c>
      <c r="B178" t="s">
        <v>2134</v>
      </c>
      <c r="C178" s="20" t="s">
        <v>322</v>
      </c>
      <c r="D178" t="s">
        <v>403</v>
      </c>
      <c r="E178" t="s">
        <v>324</v>
      </c>
      <c r="F178">
        <v>64</v>
      </c>
      <c r="G178" s="1">
        <v>5</v>
      </c>
      <c r="H178">
        <v>8</v>
      </c>
      <c r="I178" t="s">
        <v>348</v>
      </c>
      <c r="J178">
        <v>15</v>
      </c>
      <c r="K178">
        <v>24</v>
      </c>
      <c r="L178">
        <v>18</v>
      </c>
      <c r="M178">
        <v>18.936</v>
      </c>
      <c r="N178">
        <v>33.999400000000001</v>
      </c>
      <c r="O178">
        <v>23.651399999999999</v>
      </c>
      <c r="P178">
        <v>15.301</v>
      </c>
      <c r="Q178">
        <v>24.233499999999999</v>
      </c>
      <c r="R178">
        <v>18.343699999999998</v>
      </c>
      <c r="T178" t="s">
        <v>142</v>
      </c>
      <c r="U178" t="s">
        <v>143</v>
      </c>
      <c r="V178" t="s">
        <v>61</v>
      </c>
      <c r="W178" t="s">
        <v>62</v>
      </c>
      <c r="Y178">
        <v>10</v>
      </c>
      <c r="Z178" t="s">
        <v>63</v>
      </c>
      <c r="AA178" t="s">
        <v>64</v>
      </c>
      <c r="AB178" t="s">
        <v>65</v>
      </c>
      <c r="AC178" t="s">
        <v>66</v>
      </c>
      <c r="AD178">
        <v>15</v>
      </c>
      <c r="AG178" t="s">
        <v>243</v>
      </c>
      <c r="AH178" t="s">
        <v>244</v>
      </c>
      <c r="AI178" t="s">
        <v>68</v>
      </c>
      <c r="AJ178" t="s">
        <v>69</v>
      </c>
      <c r="AK178" t="s">
        <v>64</v>
      </c>
      <c r="AL178" t="s">
        <v>70</v>
      </c>
      <c r="AM178">
        <v>80</v>
      </c>
      <c r="AN178">
        <v>11</v>
      </c>
      <c r="AS178">
        <v>2250</v>
      </c>
      <c r="AT178">
        <v>2250</v>
      </c>
      <c r="BO178">
        <v>2</v>
      </c>
      <c r="BP178">
        <v>2</v>
      </c>
      <c r="BQ178">
        <v>3</v>
      </c>
      <c r="BR178" t="s">
        <v>72</v>
      </c>
      <c r="BS178" t="s">
        <v>2123</v>
      </c>
      <c r="BT178" t="s">
        <v>73</v>
      </c>
      <c r="BU178" s="23">
        <v>43703</v>
      </c>
      <c r="BV178">
        <v>26482</v>
      </c>
      <c r="BX178" t="s">
        <v>63</v>
      </c>
      <c r="BY178" t="s">
        <v>64</v>
      </c>
      <c r="CB178" t="s">
        <v>64</v>
      </c>
      <c r="CC178" t="s">
        <v>64</v>
      </c>
      <c r="CD178" t="s">
        <v>399</v>
      </c>
      <c r="CE178" t="s">
        <v>64</v>
      </c>
      <c r="CG178" t="s">
        <v>63</v>
      </c>
      <c r="CH178" t="s">
        <v>346</v>
      </c>
      <c r="CI178" t="s">
        <v>64</v>
      </c>
      <c r="DJ178" t="s">
        <v>146</v>
      </c>
      <c r="DK178" t="s">
        <v>147</v>
      </c>
      <c r="DN178" t="s">
        <v>64</v>
      </c>
      <c r="DO178" t="s">
        <v>401</v>
      </c>
      <c r="DP178" t="s">
        <v>64</v>
      </c>
      <c r="DQ178" t="s">
        <v>139</v>
      </c>
      <c r="DY178">
        <v>23.8</v>
      </c>
      <c r="EB178">
        <v>3</v>
      </c>
      <c r="EC178">
        <v>3</v>
      </c>
      <c r="EE178" t="s">
        <v>1400</v>
      </c>
      <c r="EF178">
        <v>3</v>
      </c>
      <c r="EH178" t="s">
        <v>80</v>
      </c>
      <c r="EL178" t="s">
        <v>80</v>
      </c>
      <c r="EP178" t="s">
        <v>80</v>
      </c>
      <c r="ET178" t="s">
        <v>80</v>
      </c>
      <c r="EV178">
        <v>3750</v>
      </c>
      <c r="EW178">
        <v>580</v>
      </c>
      <c r="EX178">
        <v>366</v>
      </c>
      <c r="EY178">
        <v>484</v>
      </c>
    </row>
    <row r="179" spans="1:155" x14ac:dyDescent="0.25">
      <c r="A179">
        <v>2020</v>
      </c>
      <c r="B179" t="s">
        <v>2134</v>
      </c>
      <c r="C179" s="20" t="s">
        <v>322</v>
      </c>
      <c r="D179" t="s">
        <v>1401</v>
      </c>
      <c r="E179" t="s">
        <v>324</v>
      </c>
      <c r="F179">
        <v>440</v>
      </c>
      <c r="G179" s="1">
        <v>2.2999999999999998</v>
      </c>
      <c r="H179">
        <v>4</v>
      </c>
      <c r="I179" t="s">
        <v>348</v>
      </c>
      <c r="J179">
        <v>20</v>
      </c>
      <c r="K179">
        <v>27</v>
      </c>
      <c r="L179">
        <v>23</v>
      </c>
      <c r="M179">
        <v>27.184100000000001</v>
      </c>
      <c r="N179">
        <v>45.807400000000001</v>
      </c>
      <c r="O179">
        <v>33.271099999999997</v>
      </c>
      <c r="P179">
        <v>20</v>
      </c>
      <c r="Q179">
        <v>27</v>
      </c>
      <c r="R179">
        <v>23</v>
      </c>
      <c r="T179" t="s">
        <v>60</v>
      </c>
      <c r="U179" t="s">
        <v>71</v>
      </c>
      <c r="V179" t="s">
        <v>61</v>
      </c>
      <c r="W179" t="s">
        <v>62</v>
      </c>
      <c r="Y179">
        <v>10</v>
      </c>
      <c r="Z179" t="s">
        <v>63</v>
      </c>
      <c r="AA179" t="s">
        <v>64</v>
      </c>
      <c r="AB179" t="s">
        <v>65</v>
      </c>
      <c r="AC179" t="s">
        <v>66</v>
      </c>
      <c r="AD179">
        <v>15</v>
      </c>
      <c r="AG179" t="s">
        <v>243</v>
      </c>
      <c r="AH179" t="s">
        <v>244</v>
      </c>
      <c r="AI179" t="s">
        <v>68</v>
      </c>
      <c r="AJ179" t="s">
        <v>69</v>
      </c>
      <c r="AK179" t="s">
        <v>64</v>
      </c>
      <c r="AL179" t="s">
        <v>70</v>
      </c>
      <c r="AM179">
        <v>85</v>
      </c>
      <c r="AN179">
        <v>12</v>
      </c>
      <c r="AS179">
        <v>1750</v>
      </c>
      <c r="AT179">
        <v>1750</v>
      </c>
      <c r="BN179" s="33" t="s">
        <v>2125</v>
      </c>
      <c r="BO179">
        <v>2</v>
      </c>
      <c r="BP179">
        <v>2</v>
      </c>
      <c r="BQ179">
        <v>3</v>
      </c>
      <c r="BR179" t="s">
        <v>72</v>
      </c>
      <c r="BS179" t="s">
        <v>2123</v>
      </c>
      <c r="BT179" t="s">
        <v>73</v>
      </c>
      <c r="BU179" s="23">
        <v>43703</v>
      </c>
      <c r="BV179">
        <v>26481</v>
      </c>
      <c r="BX179" t="s">
        <v>64</v>
      </c>
      <c r="BY179" t="s">
        <v>64</v>
      </c>
      <c r="CB179" t="s">
        <v>64</v>
      </c>
      <c r="CC179" t="s">
        <v>64</v>
      </c>
      <c r="CE179" t="s">
        <v>64</v>
      </c>
      <c r="CG179" t="s">
        <v>63</v>
      </c>
      <c r="CH179" t="s">
        <v>400</v>
      </c>
      <c r="CI179" t="s">
        <v>64</v>
      </c>
      <c r="DJ179" t="s">
        <v>76</v>
      </c>
      <c r="DK179" t="s">
        <v>2124</v>
      </c>
      <c r="DN179" t="s">
        <v>64</v>
      </c>
      <c r="DO179" t="s">
        <v>1399</v>
      </c>
      <c r="DP179" t="s">
        <v>64</v>
      </c>
      <c r="DQ179" t="s">
        <v>139</v>
      </c>
      <c r="DY179">
        <v>33.5</v>
      </c>
      <c r="EB179">
        <v>5</v>
      </c>
      <c r="EC179">
        <v>5</v>
      </c>
      <c r="EE179" t="s">
        <v>1398</v>
      </c>
      <c r="EF179">
        <v>5</v>
      </c>
      <c r="EH179" t="s">
        <v>80</v>
      </c>
      <c r="EL179" t="s">
        <v>80</v>
      </c>
      <c r="EP179" t="s">
        <v>80</v>
      </c>
      <c r="ET179" t="s">
        <v>80</v>
      </c>
      <c r="EV179">
        <v>1250</v>
      </c>
      <c r="EW179">
        <v>444</v>
      </c>
      <c r="EX179">
        <v>329</v>
      </c>
      <c r="EY179">
        <v>386</v>
      </c>
    </row>
    <row r="180" spans="1:155" x14ac:dyDescent="0.25">
      <c r="A180">
        <v>2020</v>
      </c>
      <c r="B180" t="s">
        <v>2134</v>
      </c>
      <c r="C180" s="20" t="s">
        <v>322</v>
      </c>
      <c r="D180" t="s">
        <v>1401</v>
      </c>
      <c r="E180" t="s">
        <v>324</v>
      </c>
      <c r="F180">
        <v>443</v>
      </c>
      <c r="G180" s="1">
        <v>2.2999999999999998</v>
      </c>
      <c r="H180">
        <v>4</v>
      </c>
      <c r="I180" t="s">
        <v>84</v>
      </c>
      <c r="J180">
        <v>19</v>
      </c>
      <c r="K180">
        <v>26</v>
      </c>
      <c r="L180">
        <v>22</v>
      </c>
      <c r="M180">
        <v>24.5</v>
      </c>
      <c r="N180">
        <v>36.5</v>
      </c>
      <c r="O180">
        <v>28.754000000000001</v>
      </c>
      <c r="P180">
        <v>19.439399999999999</v>
      </c>
      <c r="Q180">
        <v>25.8687</v>
      </c>
      <c r="R180">
        <v>21.8873</v>
      </c>
      <c r="T180" t="s">
        <v>60</v>
      </c>
      <c r="U180" t="s">
        <v>71</v>
      </c>
      <c r="V180" t="s">
        <v>82</v>
      </c>
      <c r="W180" t="s">
        <v>83</v>
      </c>
      <c r="Y180">
        <v>6</v>
      </c>
      <c r="Z180" t="s">
        <v>64</v>
      </c>
      <c r="AA180" t="s">
        <v>64</v>
      </c>
      <c r="AB180" t="s">
        <v>65</v>
      </c>
      <c r="AC180" t="s">
        <v>66</v>
      </c>
      <c r="AD180">
        <v>15</v>
      </c>
      <c r="AG180" t="s">
        <v>243</v>
      </c>
      <c r="AH180" t="s">
        <v>244</v>
      </c>
      <c r="AI180" t="s">
        <v>68</v>
      </c>
      <c r="AJ180" t="s">
        <v>69</v>
      </c>
      <c r="AK180" t="s">
        <v>64</v>
      </c>
      <c r="AL180" t="s">
        <v>70</v>
      </c>
      <c r="AM180">
        <v>85</v>
      </c>
      <c r="AN180">
        <v>12</v>
      </c>
      <c r="AS180">
        <v>1850</v>
      </c>
      <c r="AT180">
        <v>1850</v>
      </c>
      <c r="BN180" s="33" t="s">
        <v>2125</v>
      </c>
      <c r="BO180">
        <v>2</v>
      </c>
      <c r="BP180">
        <v>2</v>
      </c>
      <c r="BQ180">
        <v>3</v>
      </c>
      <c r="BR180" t="s">
        <v>72</v>
      </c>
      <c r="BS180" t="s">
        <v>2123</v>
      </c>
      <c r="BT180" t="s">
        <v>73</v>
      </c>
      <c r="BU180" s="23">
        <v>43703</v>
      </c>
      <c r="BV180">
        <v>26435</v>
      </c>
      <c r="BX180" t="s">
        <v>63</v>
      </c>
      <c r="BY180" t="s">
        <v>64</v>
      </c>
      <c r="CB180" t="s">
        <v>64</v>
      </c>
      <c r="CC180" t="s">
        <v>64</v>
      </c>
      <c r="CE180" t="s">
        <v>64</v>
      </c>
      <c r="CG180" t="s">
        <v>63</v>
      </c>
      <c r="CH180" t="s">
        <v>400</v>
      </c>
      <c r="CI180" t="s">
        <v>64</v>
      </c>
      <c r="DJ180" t="s">
        <v>76</v>
      </c>
      <c r="DK180" t="s">
        <v>2124</v>
      </c>
      <c r="DN180" t="s">
        <v>64</v>
      </c>
      <c r="DO180" t="s">
        <v>1399</v>
      </c>
      <c r="DP180" t="s">
        <v>64</v>
      </c>
      <c r="DQ180" t="s">
        <v>139</v>
      </c>
      <c r="DY180">
        <v>29</v>
      </c>
      <c r="EB180">
        <v>4</v>
      </c>
      <c r="EC180">
        <v>4</v>
      </c>
      <c r="EE180" t="s">
        <v>1398</v>
      </c>
      <c r="EF180">
        <v>5</v>
      </c>
      <c r="EH180" t="s">
        <v>80</v>
      </c>
      <c r="EL180" t="s">
        <v>80</v>
      </c>
      <c r="EP180" t="s">
        <v>80</v>
      </c>
      <c r="ET180" t="s">
        <v>80</v>
      </c>
      <c r="EV180">
        <v>1750</v>
      </c>
      <c r="EW180">
        <v>457</v>
      </c>
      <c r="EX180">
        <v>343</v>
      </c>
      <c r="EY180">
        <v>406</v>
      </c>
    </row>
    <row r="181" spans="1:155" x14ac:dyDescent="0.25">
      <c r="A181">
        <v>2020</v>
      </c>
      <c r="B181" t="s">
        <v>2134</v>
      </c>
      <c r="C181" s="20" t="s">
        <v>322</v>
      </c>
      <c r="D181" t="s">
        <v>1402</v>
      </c>
      <c r="E181" t="s">
        <v>324</v>
      </c>
      <c r="F181">
        <v>314</v>
      </c>
      <c r="G181" s="1">
        <v>2.2999999999999998</v>
      </c>
      <c r="H181">
        <v>4</v>
      </c>
      <c r="I181" t="s">
        <v>348</v>
      </c>
      <c r="J181">
        <v>20</v>
      </c>
      <c r="K181">
        <v>28</v>
      </c>
      <c r="L181">
        <v>23</v>
      </c>
      <c r="M181">
        <v>27.184100000000001</v>
      </c>
      <c r="N181">
        <v>45.807400000000001</v>
      </c>
      <c r="O181">
        <v>33.271099999999997</v>
      </c>
      <c r="P181">
        <v>20</v>
      </c>
      <c r="Q181">
        <v>28</v>
      </c>
      <c r="R181">
        <v>23</v>
      </c>
      <c r="T181" t="s">
        <v>60</v>
      </c>
      <c r="U181" t="s">
        <v>71</v>
      </c>
      <c r="V181" t="s">
        <v>61</v>
      </c>
      <c r="W181" t="s">
        <v>62</v>
      </c>
      <c r="Y181">
        <v>10</v>
      </c>
      <c r="Z181" t="s">
        <v>63</v>
      </c>
      <c r="AA181" t="s">
        <v>64</v>
      </c>
      <c r="AB181" t="s">
        <v>65</v>
      </c>
      <c r="AC181" t="s">
        <v>66</v>
      </c>
      <c r="AD181">
        <v>15</v>
      </c>
      <c r="AG181" t="s">
        <v>243</v>
      </c>
      <c r="AH181" t="s">
        <v>244</v>
      </c>
      <c r="AI181" t="s">
        <v>68</v>
      </c>
      <c r="AJ181" t="s">
        <v>69</v>
      </c>
      <c r="AK181" t="s">
        <v>64</v>
      </c>
      <c r="AL181" t="s">
        <v>70</v>
      </c>
      <c r="AM181">
        <v>85</v>
      </c>
      <c r="AN181">
        <v>12</v>
      </c>
      <c r="AS181">
        <v>1750</v>
      </c>
      <c r="AT181">
        <v>1750</v>
      </c>
      <c r="BN181" s="33" t="s">
        <v>2125</v>
      </c>
      <c r="BO181">
        <v>2</v>
      </c>
      <c r="BP181">
        <v>2</v>
      </c>
      <c r="BQ181">
        <v>3</v>
      </c>
      <c r="BR181" t="s">
        <v>72</v>
      </c>
      <c r="BS181" t="s">
        <v>2123</v>
      </c>
      <c r="BT181" t="s">
        <v>73</v>
      </c>
      <c r="BU181" s="23">
        <v>43703</v>
      </c>
      <c r="BV181">
        <v>26483</v>
      </c>
      <c r="BX181" t="s">
        <v>64</v>
      </c>
      <c r="BY181" t="s">
        <v>64</v>
      </c>
      <c r="CB181" t="s">
        <v>64</v>
      </c>
      <c r="CC181" t="s">
        <v>64</v>
      </c>
      <c r="CE181" t="s">
        <v>64</v>
      </c>
      <c r="CG181" t="s">
        <v>63</v>
      </c>
      <c r="CH181" t="s">
        <v>400</v>
      </c>
      <c r="CI181" t="s">
        <v>64</v>
      </c>
      <c r="DJ181" t="s">
        <v>76</v>
      </c>
      <c r="DK181" t="s">
        <v>2124</v>
      </c>
      <c r="DN181" t="s">
        <v>64</v>
      </c>
      <c r="DO181" t="s">
        <v>1399</v>
      </c>
      <c r="DP181" t="s">
        <v>64</v>
      </c>
      <c r="DQ181" t="s">
        <v>139</v>
      </c>
      <c r="DY181">
        <v>33.5</v>
      </c>
      <c r="EB181">
        <v>5</v>
      </c>
      <c r="EC181">
        <v>5</v>
      </c>
      <c r="EE181" t="s">
        <v>1398</v>
      </c>
      <c r="EF181">
        <v>5</v>
      </c>
      <c r="EH181" t="s">
        <v>80</v>
      </c>
      <c r="EL181" t="s">
        <v>80</v>
      </c>
      <c r="EP181" t="s">
        <v>80</v>
      </c>
      <c r="ET181" t="s">
        <v>80</v>
      </c>
      <c r="EV181">
        <v>1250</v>
      </c>
      <c r="EW181">
        <v>444</v>
      </c>
      <c r="EX181">
        <v>318</v>
      </c>
      <c r="EY181">
        <v>386</v>
      </c>
    </row>
    <row r="182" spans="1:155" x14ac:dyDescent="0.25">
      <c r="A182">
        <v>2020</v>
      </c>
      <c r="B182" t="s">
        <v>2134</v>
      </c>
      <c r="C182" s="20" t="s">
        <v>322</v>
      </c>
      <c r="D182" t="s">
        <v>1402</v>
      </c>
      <c r="E182" t="s">
        <v>324</v>
      </c>
      <c r="F182">
        <v>442</v>
      </c>
      <c r="G182" s="1">
        <v>2.2999999999999998</v>
      </c>
      <c r="H182">
        <v>4</v>
      </c>
      <c r="I182" t="s">
        <v>84</v>
      </c>
      <c r="J182">
        <v>20</v>
      </c>
      <c r="K182">
        <v>27</v>
      </c>
      <c r="L182">
        <v>23</v>
      </c>
      <c r="M182">
        <v>25.5</v>
      </c>
      <c r="N182">
        <v>38.700000000000003</v>
      </c>
      <c r="O182">
        <v>30.1236</v>
      </c>
      <c r="P182">
        <v>20.167300000000001</v>
      </c>
      <c r="Q182">
        <v>27.292100000000001</v>
      </c>
      <c r="R182">
        <v>22.851800000000001</v>
      </c>
      <c r="T182" t="s">
        <v>60</v>
      </c>
      <c r="U182" t="s">
        <v>71</v>
      </c>
      <c r="V182" t="s">
        <v>82</v>
      </c>
      <c r="W182" t="s">
        <v>83</v>
      </c>
      <c r="Y182">
        <v>6</v>
      </c>
      <c r="Z182" t="s">
        <v>64</v>
      </c>
      <c r="AA182" t="s">
        <v>64</v>
      </c>
      <c r="AB182" t="s">
        <v>65</v>
      </c>
      <c r="AC182" t="s">
        <v>66</v>
      </c>
      <c r="AD182">
        <v>15</v>
      </c>
      <c r="AG182" t="s">
        <v>243</v>
      </c>
      <c r="AH182" t="s">
        <v>244</v>
      </c>
      <c r="AI182" t="s">
        <v>68</v>
      </c>
      <c r="AJ182" t="s">
        <v>69</v>
      </c>
      <c r="AK182" t="s">
        <v>64</v>
      </c>
      <c r="AL182" t="s">
        <v>70</v>
      </c>
      <c r="AM182">
        <v>85</v>
      </c>
      <c r="AN182">
        <v>12</v>
      </c>
      <c r="AS182">
        <v>1750</v>
      </c>
      <c r="AT182">
        <v>1750</v>
      </c>
      <c r="BN182" s="33" t="s">
        <v>2125</v>
      </c>
      <c r="BO182">
        <v>2</v>
      </c>
      <c r="BP182">
        <v>2</v>
      </c>
      <c r="BQ182">
        <v>3</v>
      </c>
      <c r="BR182" t="s">
        <v>72</v>
      </c>
      <c r="BS182" t="s">
        <v>2123</v>
      </c>
      <c r="BT182" t="s">
        <v>73</v>
      </c>
      <c r="BU182" s="23">
        <v>43703</v>
      </c>
      <c r="BV182">
        <v>26436</v>
      </c>
      <c r="BX182" t="s">
        <v>63</v>
      </c>
      <c r="BY182" t="s">
        <v>64</v>
      </c>
      <c r="CB182" t="s">
        <v>64</v>
      </c>
      <c r="CC182" t="s">
        <v>64</v>
      </c>
      <c r="CE182" t="s">
        <v>64</v>
      </c>
      <c r="CG182" t="s">
        <v>63</v>
      </c>
      <c r="CH182" t="s">
        <v>400</v>
      </c>
      <c r="CI182" t="s">
        <v>64</v>
      </c>
      <c r="DJ182" t="s">
        <v>76</v>
      </c>
      <c r="DK182" t="s">
        <v>2124</v>
      </c>
      <c r="DN182" t="s">
        <v>64</v>
      </c>
      <c r="DO182" t="s">
        <v>1399</v>
      </c>
      <c r="DP182" t="s">
        <v>64</v>
      </c>
      <c r="DQ182" t="s">
        <v>139</v>
      </c>
      <c r="DY182">
        <v>30.3</v>
      </c>
      <c r="EB182">
        <v>5</v>
      </c>
      <c r="EC182">
        <v>5</v>
      </c>
      <c r="EE182" t="s">
        <v>1398</v>
      </c>
      <c r="EF182">
        <v>5</v>
      </c>
      <c r="EH182" t="s">
        <v>80</v>
      </c>
      <c r="EL182" t="s">
        <v>80</v>
      </c>
      <c r="EP182" t="s">
        <v>80</v>
      </c>
      <c r="ET182" t="s">
        <v>80</v>
      </c>
      <c r="EV182">
        <v>1250</v>
      </c>
      <c r="EW182">
        <v>441</v>
      </c>
      <c r="EX182">
        <v>326</v>
      </c>
      <c r="EY182">
        <v>389</v>
      </c>
    </row>
    <row r="183" spans="1:155" x14ac:dyDescent="0.25">
      <c r="A183">
        <v>2020</v>
      </c>
      <c r="B183" t="s">
        <v>2134</v>
      </c>
      <c r="C183" s="20" t="s">
        <v>322</v>
      </c>
      <c r="D183" t="s">
        <v>409</v>
      </c>
      <c r="E183" t="s">
        <v>324</v>
      </c>
      <c r="F183">
        <v>60</v>
      </c>
      <c r="G183" s="1">
        <v>5.2</v>
      </c>
      <c r="H183">
        <v>8</v>
      </c>
      <c r="I183" t="s">
        <v>84</v>
      </c>
      <c r="J183">
        <v>14</v>
      </c>
      <c r="K183">
        <v>21</v>
      </c>
      <c r="L183">
        <v>16</v>
      </c>
      <c r="M183">
        <v>16.899999999999999</v>
      </c>
      <c r="N183">
        <v>28.7</v>
      </c>
      <c r="O183">
        <v>20.736599999999999</v>
      </c>
      <c r="P183">
        <v>13.7484</v>
      </c>
      <c r="Q183">
        <v>20.7059</v>
      </c>
      <c r="R183">
        <v>16.197600000000001</v>
      </c>
      <c r="S183" t="s">
        <v>243</v>
      </c>
      <c r="T183" t="s">
        <v>142</v>
      </c>
      <c r="U183" t="s">
        <v>143</v>
      </c>
      <c r="V183" t="s">
        <v>82</v>
      </c>
      <c r="W183" t="s">
        <v>83</v>
      </c>
      <c r="Y183">
        <v>6</v>
      </c>
      <c r="Z183" t="s">
        <v>64</v>
      </c>
      <c r="AA183" t="s">
        <v>64</v>
      </c>
      <c r="AB183" t="s">
        <v>65</v>
      </c>
      <c r="AC183" t="s">
        <v>66</v>
      </c>
      <c r="AD183">
        <v>15</v>
      </c>
      <c r="AG183" t="s">
        <v>155</v>
      </c>
      <c r="AH183" t="s">
        <v>156</v>
      </c>
      <c r="AI183" t="s">
        <v>68</v>
      </c>
      <c r="AJ183" t="s">
        <v>69</v>
      </c>
      <c r="AK183" t="s">
        <v>64</v>
      </c>
      <c r="AL183" t="s">
        <v>70</v>
      </c>
      <c r="AM183">
        <v>82</v>
      </c>
      <c r="AN183">
        <v>12</v>
      </c>
      <c r="AS183">
        <v>3050</v>
      </c>
      <c r="AT183">
        <v>3050</v>
      </c>
      <c r="BO183">
        <v>2</v>
      </c>
      <c r="BP183">
        <v>2</v>
      </c>
      <c r="BQ183">
        <v>3</v>
      </c>
      <c r="BR183" t="s">
        <v>72</v>
      </c>
      <c r="BS183" t="s">
        <v>2123</v>
      </c>
      <c r="BT183" t="s">
        <v>73</v>
      </c>
      <c r="BU183" s="23">
        <v>43703</v>
      </c>
      <c r="BV183">
        <v>26502</v>
      </c>
      <c r="BX183" t="s">
        <v>64</v>
      </c>
      <c r="BY183" t="s">
        <v>64</v>
      </c>
      <c r="CB183" t="s">
        <v>64</v>
      </c>
      <c r="CC183" t="s">
        <v>64</v>
      </c>
      <c r="CD183" t="s">
        <v>410</v>
      </c>
      <c r="CE183" t="s">
        <v>64</v>
      </c>
      <c r="CG183" t="s">
        <v>63</v>
      </c>
      <c r="CH183" t="s">
        <v>346</v>
      </c>
      <c r="CI183" t="s">
        <v>64</v>
      </c>
      <c r="DJ183" t="s">
        <v>146</v>
      </c>
      <c r="DK183" t="s">
        <v>147</v>
      </c>
      <c r="DN183" t="s">
        <v>64</v>
      </c>
      <c r="DO183" t="s">
        <v>1406</v>
      </c>
      <c r="DP183" t="s">
        <v>64</v>
      </c>
      <c r="DQ183" t="s">
        <v>139</v>
      </c>
      <c r="DY183">
        <v>20.9</v>
      </c>
      <c r="EB183">
        <v>2</v>
      </c>
      <c r="EC183">
        <v>2</v>
      </c>
      <c r="EE183" t="s">
        <v>1405</v>
      </c>
      <c r="EF183">
        <v>3</v>
      </c>
      <c r="EH183" t="s">
        <v>80</v>
      </c>
      <c r="EL183" t="s">
        <v>80</v>
      </c>
      <c r="EP183" t="s">
        <v>80</v>
      </c>
      <c r="ET183" t="s">
        <v>80</v>
      </c>
      <c r="EV183">
        <v>7750</v>
      </c>
      <c r="EW183">
        <v>648</v>
      </c>
      <c r="EX183">
        <v>431</v>
      </c>
      <c r="EY183">
        <v>550</v>
      </c>
    </row>
    <row r="184" spans="1:155" x14ac:dyDescent="0.25">
      <c r="A184">
        <v>2020</v>
      </c>
      <c r="B184" t="s">
        <v>2134</v>
      </c>
      <c r="C184" s="20" t="s">
        <v>322</v>
      </c>
      <c r="D184" t="s">
        <v>1407</v>
      </c>
      <c r="E184" t="s">
        <v>324</v>
      </c>
      <c r="F184">
        <v>183</v>
      </c>
      <c r="G184" s="1">
        <v>5.2</v>
      </c>
      <c r="H184">
        <v>8</v>
      </c>
      <c r="I184" t="s">
        <v>385</v>
      </c>
      <c r="J184">
        <v>12</v>
      </c>
      <c r="K184">
        <v>18</v>
      </c>
      <c r="L184">
        <v>14</v>
      </c>
      <c r="M184">
        <v>14.3772</v>
      </c>
      <c r="N184">
        <v>25.166</v>
      </c>
      <c r="O184">
        <v>17.813800000000001</v>
      </c>
      <c r="P184">
        <v>11.7951</v>
      </c>
      <c r="Q184">
        <v>18.468299999999999</v>
      </c>
      <c r="R184">
        <v>14.0853</v>
      </c>
      <c r="S184" t="s">
        <v>243</v>
      </c>
      <c r="T184" t="s">
        <v>266</v>
      </c>
      <c r="U184" t="s">
        <v>267</v>
      </c>
      <c r="V184" t="s">
        <v>225</v>
      </c>
      <c r="W184" t="s">
        <v>226</v>
      </c>
      <c r="Y184">
        <v>7</v>
      </c>
      <c r="Z184" t="s">
        <v>64</v>
      </c>
      <c r="AA184" t="s">
        <v>64</v>
      </c>
      <c r="AB184" t="s">
        <v>65</v>
      </c>
      <c r="AC184" t="s">
        <v>66</v>
      </c>
      <c r="AD184">
        <v>15</v>
      </c>
      <c r="AG184" t="s">
        <v>155</v>
      </c>
      <c r="AH184" t="s">
        <v>156</v>
      </c>
      <c r="AI184" t="s">
        <v>68</v>
      </c>
      <c r="AJ184" t="s">
        <v>69</v>
      </c>
      <c r="AK184" t="s">
        <v>64</v>
      </c>
      <c r="AL184" t="s">
        <v>70</v>
      </c>
      <c r="AM184">
        <v>85</v>
      </c>
      <c r="AN184">
        <v>12</v>
      </c>
      <c r="AS184">
        <v>3500</v>
      </c>
      <c r="AT184">
        <v>3500</v>
      </c>
      <c r="BO184">
        <v>2</v>
      </c>
      <c r="BP184">
        <v>2</v>
      </c>
      <c r="BQ184">
        <v>3</v>
      </c>
      <c r="BR184" t="s">
        <v>72</v>
      </c>
      <c r="BS184" t="s">
        <v>2123</v>
      </c>
      <c r="BT184" t="s">
        <v>285</v>
      </c>
      <c r="BU184" s="23">
        <v>43745</v>
      </c>
      <c r="BV184">
        <v>26563</v>
      </c>
      <c r="BX184" t="s">
        <v>64</v>
      </c>
      <c r="BY184" t="s">
        <v>64</v>
      </c>
      <c r="CB184" t="s">
        <v>64</v>
      </c>
      <c r="CC184" t="s">
        <v>64</v>
      </c>
      <c r="CD184" t="s">
        <v>1409</v>
      </c>
      <c r="CE184" t="s">
        <v>64</v>
      </c>
      <c r="CG184" t="s">
        <v>63</v>
      </c>
      <c r="CH184" t="s">
        <v>346</v>
      </c>
      <c r="CI184" t="s">
        <v>64</v>
      </c>
      <c r="DJ184" t="s">
        <v>146</v>
      </c>
      <c r="DK184" t="s">
        <v>147</v>
      </c>
      <c r="DN184" t="s">
        <v>64</v>
      </c>
      <c r="DO184" t="s">
        <v>1406</v>
      </c>
      <c r="DP184" t="s">
        <v>64</v>
      </c>
      <c r="DQ184" t="s">
        <v>139</v>
      </c>
      <c r="DY184">
        <v>17.899999999999999</v>
      </c>
      <c r="EB184">
        <v>1</v>
      </c>
      <c r="EC184">
        <v>1</v>
      </c>
      <c r="EE184" t="s">
        <v>1408</v>
      </c>
      <c r="EF184">
        <v>3</v>
      </c>
      <c r="EH184" t="s">
        <v>80</v>
      </c>
      <c r="EL184" t="s">
        <v>80</v>
      </c>
      <c r="EP184" t="s">
        <v>80</v>
      </c>
      <c r="ET184" t="s">
        <v>80</v>
      </c>
      <c r="EV184">
        <v>10000</v>
      </c>
      <c r="EW184">
        <v>754</v>
      </c>
      <c r="EX184">
        <v>482</v>
      </c>
      <c r="EY184">
        <v>631</v>
      </c>
    </row>
    <row r="185" spans="1:155" x14ac:dyDescent="0.25">
      <c r="A185">
        <v>2020</v>
      </c>
      <c r="B185" t="s">
        <v>877</v>
      </c>
      <c r="C185" s="20" t="s">
        <v>878</v>
      </c>
      <c r="D185" t="s">
        <v>889</v>
      </c>
      <c r="E185" t="s">
        <v>534</v>
      </c>
      <c r="F185">
        <v>136</v>
      </c>
      <c r="G185" s="1">
        <v>3</v>
      </c>
      <c r="H185">
        <v>6</v>
      </c>
      <c r="I185" t="s">
        <v>882</v>
      </c>
      <c r="J185">
        <v>19</v>
      </c>
      <c r="K185">
        <v>28</v>
      </c>
      <c r="L185">
        <v>22</v>
      </c>
      <c r="M185">
        <v>24.349900000000002</v>
      </c>
      <c r="N185">
        <v>39.749899999999997</v>
      </c>
      <c r="O185">
        <v>29.491399999999999</v>
      </c>
      <c r="P185">
        <v>19.329699999999999</v>
      </c>
      <c r="Q185">
        <v>27.9665</v>
      </c>
      <c r="R185">
        <v>22.4496</v>
      </c>
      <c r="T185" t="s">
        <v>60</v>
      </c>
      <c r="U185" t="s">
        <v>71</v>
      </c>
      <c r="V185" t="s">
        <v>61</v>
      </c>
      <c r="W185" t="s">
        <v>62</v>
      </c>
      <c r="Y185">
        <v>7</v>
      </c>
      <c r="Z185" t="s">
        <v>63</v>
      </c>
      <c r="AA185" t="s">
        <v>64</v>
      </c>
      <c r="AB185" t="s">
        <v>65</v>
      </c>
      <c r="AC185" t="s">
        <v>66</v>
      </c>
      <c r="AD185">
        <v>15</v>
      </c>
      <c r="AG185" t="s">
        <v>155</v>
      </c>
      <c r="AH185" t="s">
        <v>156</v>
      </c>
      <c r="AI185" t="s">
        <v>68</v>
      </c>
      <c r="AJ185" t="s">
        <v>69</v>
      </c>
      <c r="AK185" t="s">
        <v>64</v>
      </c>
      <c r="AL185" t="s">
        <v>70</v>
      </c>
      <c r="AM185">
        <v>85</v>
      </c>
      <c r="AN185">
        <v>9</v>
      </c>
      <c r="AS185">
        <v>2200</v>
      </c>
      <c r="AT185">
        <v>2200</v>
      </c>
      <c r="BN185" s="33" t="s">
        <v>2125</v>
      </c>
      <c r="BO185">
        <v>2</v>
      </c>
      <c r="BP185">
        <v>2</v>
      </c>
      <c r="BQ185">
        <v>3</v>
      </c>
      <c r="BR185" t="s">
        <v>72</v>
      </c>
      <c r="BS185" t="s">
        <v>2123</v>
      </c>
      <c r="BT185" t="s">
        <v>73</v>
      </c>
      <c r="BU185" s="23">
        <v>43753</v>
      </c>
      <c r="BV185">
        <v>26494</v>
      </c>
      <c r="BX185" t="s">
        <v>64</v>
      </c>
      <c r="CB185" t="s">
        <v>64</v>
      </c>
      <c r="CC185" t="s">
        <v>64</v>
      </c>
      <c r="CD185" t="s">
        <v>890</v>
      </c>
      <c r="CE185" t="s">
        <v>64</v>
      </c>
      <c r="CF185" t="s">
        <v>880</v>
      </c>
      <c r="CG185" t="s">
        <v>63</v>
      </c>
      <c r="CH185" t="s">
        <v>884</v>
      </c>
      <c r="CI185" t="s">
        <v>64</v>
      </c>
      <c r="CJ185" t="s">
        <v>880</v>
      </c>
      <c r="DJ185" t="s">
        <v>76</v>
      </c>
      <c r="DK185" t="s">
        <v>2124</v>
      </c>
      <c r="DN185" t="s">
        <v>64</v>
      </c>
      <c r="DO185" t="s">
        <v>885</v>
      </c>
      <c r="DP185" t="s">
        <v>64</v>
      </c>
      <c r="DQ185" t="s">
        <v>139</v>
      </c>
      <c r="DY185">
        <v>29.7</v>
      </c>
      <c r="EB185">
        <v>4</v>
      </c>
      <c r="EC185">
        <v>4</v>
      </c>
      <c r="EE185" t="s">
        <v>1786</v>
      </c>
      <c r="EF185">
        <v>3</v>
      </c>
      <c r="EH185" t="s">
        <v>80</v>
      </c>
      <c r="EL185" t="s">
        <v>80</v>
      </c>
      <c r="EP185" t="s">
        <v>80</v>
      </c>
      <c r="ET185" t="s">
        <v>80</v>
      </c>
      <c r="EV185">
        <v>3500</v>
      </c>
      <c r="EW185">
        <v>461</v>
      </c>
      <c r="EX185">
        <v>318</v>
      </c>
      <c r="EY185">
        <v>397</v>
      </c>
    </row>
    <row r="186" spans="1:155" x14ac:dyDescent="0.25">
      <c r="A186">
        <v>2020</v>
      </c>
      <c r="B186" t="s">
        <v>877</v>
      </c>
      <c r="C186" s="20" t="s">
        <v>878</v>
      </c>
      <c r="D186" t="s">
        <v>891</v>
      </c>
      <c r="E186" t="s">
        <v>534</v>
      </c>
      <c r="F186">
        <v>233</v>
      </c>
      <c r="G186" s="1">
        <v>3</v>
      </c>
      <c r="H186">
        <v>6</v>
      </c>
      <c r="I186" t="s">
        <v>882</v>
      </c>
      <c r="J186">
        <v>19</v>
      </c>
      <c r="K186">
        <v>27</v>
      </c>
      <c r="L186">
        <v>22</v>
      </c>
      <c r="M186">
        <v>23.6</v>
      </c>
      <c r="N186">
        <v>38.299700000000001</v>
      </c>
      <c r="O186">
        <v>28.527000000000001</v>
      </c>
      <c r="P186">
        <v>18.780100000000001</v>
      </c>
      <c r="Q186">
        <v>27.034199999999998</v>
      </c>
      <c r="R186">
        <v>21.7714</v>
      </c>
      <c r="T186" t="s">
        <v>60</v>
      </c>
      <c r="U186" t="s">
        <v>71</v>
      </c>
      <c r="V186" t="s">
        <v>61</v>
      </c>
      <c r="W186" t="s">
        <v>62</v>
      </c>
      <c r="Y186">
        <v>7</v>
      </c>
      <c r="Z186" t="s">
        <v>63</v>
      </c>
      <c r="AA186" t="s">
        <v>64</v>
      </c>
      <c r="AB186" t="s">
        <v>86</v>
      </c>
      <c r="AC186" t="s">
        <v>87</v>
      </c>
      <c r="AD186">
        <v>15</v>
      </c>
      <c r="AG186" t="s">
        <v>155</v>
      </c>
      <c r="AH186" t="s">
        <v>156</v>
      </c>
      <c r="AI186" t="s">
        <v>68</v>
      </c>
      <c r="AJ186" t="s">
        <v>69</v>
      </c>
      <c r="AK186" t="s">
        <v>64</v>
      </c>
      <c r="AL186" t="s">
        <v>70</v>
      </c>
      <c r="AM186">
        <v>85</v>
      </c>
      <c r="AN186">
        <v>9</v>
      </c>
      <c r="AS186">
        <v>2200</v>
      </c>
      <c r="AT186">
        <v>2200</v>
      </c>
      <c r="BN186" s="33" t="s">
        <v>2125</v>
      </c>
      <c r="BO186">
        <v>2</v>
      </c>
      <c r="BP186">
        <v>2</v>
      </c>
      <c r="BQ186">
        <v>3</v>
      </c>
      <c r="BR186" t="s">
        <v>72</v>
      </c>
      <c r="BS186" t="s">
        <v>2123</v>
      </c>
      <c r="BT186" t="s">
        <v>73</v>
      </c>
      <c r="BU186" s="23">
        <v>43753</v>
      </c>
      <c r="BV186">
        <v>26495</v>
      </c>
      <c r="BX186" t="s">
        <v>64</v>
      </c>
      <c r="CB186" t="s">
        <v>64</v>
      </c>
      <c r="CC186" t="s">
        <v>64</v>
      </c>
      <c r="CD186" t="s">
        <v>890</v>
      </c>
      <c r="CE186" t="s">
        <v>64</v>
      </c>
      <c r="CF186" t="s">
        <v>880</v>
      </c>
      <c r="CG186" t="s">
        <v>63</v>
      </c>
      <c r="CH186" t="s">
        <v>884</v>
      </c>
      <c r="CI186" t="s">
        <v>64</v>
      </c>
      <c r="CJ186" t="s">
        <v>880</v>
      </c>
      <c r="DJ186" t="s">
        <v>76</v>
      </c>
      <c r="DK186" t="s">
        <v>2124</v>
      </c>
      <c r="DN186" t="s">
        <v>64</v>
      </c>
      <c r="DO186" t="s">
        <v>885</v>
      </c>
      <c r="DP186" t="s">
        <v>64</v>
      </c>
      <c r="DQ186" t="s">
        <v>139</v>
      </c>
      <c r="DY186">
        <v>28.7</v>
      </c>
      <c r="EB186">
        <v>4</v>
      </c>
      <c r="EC186">
        <v>4</v>
      </c>
      <c r="EE186" t="s">
        <v>1786</v>
      </c>
      <c r="EF186">
        <v>3</v>
      </c>
      <c r="EH186" t="s">
        <v>80</v>
      </c>
      <c r="EL186" t="s">
        <v>80</v>
      </c>
      <c r="EP186" t="s">
        <v>80</v>
      </c>
      <c r="ET186" t="s">
        <v>80</v>
      </c>
      <c r="EV186">
        <v>3500</v>
      </c>
      <c r="EW186">
        <v>475</v>
      </c>
      <c r="EX186">
        <v>329</v>
      </c>
      <c r="EY186">
        <v>409</v>
      </c>
    </row>
    <row r="187" spans="1:155" x14ac:dyDescent="0.25">
      <c r="A187">
        <v>2020</v>
      </c>
      <c r="B187" t="s">
        <v>877</v>
      </c>
      <c r="C187" s="20" t="s">
        <v>878</v>
      </c>
      <c r="D187" t="s">
        <v>892</v>
      </c>
      <c r="E187" t="s">
        <v>534</v>
      </c>
      <c r="F187">
        <v>230</v>
      </c>
      <c r="G187" s="1">
        <v>3</v>
      </c>
      <c r="H187">
        <v>6</v>
      </c>
      <c r="I187" t="s">
        <v>882</v>
      </c>
      <c r="J187">
        <v>19</v>
      </c>
      <c r="K187">
        <v>26</v>
      </c>
      <c r="L187">
        <v>21</v>
      </c>
      <c r="M187">
        <v>23.8474</v>
      </c>
      <c r="N187">
        <v>36.449399999999997</v>
      </c>
      <c r="O187">
        <v>28.241299999999999</v>
      </c>
      <c r="P187">
        <v>18.9617</v>
      </c>
      <c r="Q187">
        <v>25.835799999999999</v>
      </c>
      <c r="R187">
        <v>21</v>
      </c>
      <c r="T187" t="s">
        <v>60</v>
      </c>
      <c r="U187" t="s">
        <v>71</v>
      </c>
      <c r="V187" t="s">
        <v>61</v>
      </c>
      <c r="W187" t="s">
        <v>62</v>
      </c>
      <c r="Y187">
        <v>7</v>
      </c>
      <c r="Z187" t="s">
        <v>63</v>
      </c>
      <c r="AA187" t="s">
        <v>64</v>
      </c>
      <c r="AB187" t="s">
        <v>86</v>
      </c>
      <c r="AC187" t="s">
        <v>87</v>
      </c>
      <c r="AD187">
        <v>15</v>
      </c>
      <c r="AG187" t="s">
        <v>155</v>
      </c>
      <c r="AH187" t="s">
        <v>156</v>
      </c>
      <c r="AI187" t="s">
        <v>68</v>
      </c>
      <c r="AJ187" t="s">
        <v>69</v>
      </c>
      <c r="AK187" t="s">
        <v>64</v>
      </c>
      <c r="AL187" t="s">
        <v>70</v>
      </c>
      <c r="AM187">
        <v>85</v>
      </c>
      <c r="AN187">
        <v>9</v>
      </c>
      <c r="AS187">
        <v>2300</v>
      </c>
      <c r="AT187">
        <v>2300</v>
      </c>
      <c r="BN187" s="33" t="s">
        <v>2125</v>
      </c>
      <c r="BO187">
        <v>2</v>
      </c>
      <c r="BP187">
        <v>2</v>
      </c>
      <c r="BQ187">
        <v>3</v>
      </c>
      <c r="BR187" t="s">
        <v>72</v>
      </c>
      <c r="BS187" t="s">
        <v>2123</v>
      </c>
      <c r="BT187" t="s">
        <v>73</v>
      </c>
      <c r="BU187" s="23">
        <v>43753</v>
      </c>
      <c r="BV187">
        <v>26497</v>
      </c>
      <c r="BX187" t="s">
        <v>63</v>
      </c>
      <c r="CB187" t="s">
        <v>64</v>
      </c>
      <c r="CC187" t="s">
        <v>64</v>
      </c>
      <c r="CD187" t="s">
        <v>883</v>
      </c>
      <c r="CE187" t="s">
        <v>64</v>
      </c>
      <c r="CF187" t="s">
        <v>880</v>
      </c>
      <c r="CG187" t="s">
        <v>63</v>
      </c>
      <c r="CH187" t="s">
        <v>884</v>
      </c>
      <c r="CI187" t="s">
        <v>64</v>
      </c>
      <c r="CJ187" t="s">
        <v>880</v>
      </c>
      <c r="DJ187" t="s">
        <v>76</v>
      </c>
      <c r="DK187" t="s">
        <v>2124</v>
      </c>
      <c r="DN187" t="s">
        <v>64</v>
      </c>
      <c r="DO187" t="s">
        <v>885</v>
      </c>
      <c r="DP187" t="s">
        <v>64</v>
      </c>
      <c r="DQ187" t="s">
        <v>139</v>
      </c>
      <c r="DY187">
        <v>28.4</v>
      </c>
      <c r="EB187">
        <v>4</v>
      </c>
      <c r="EC187">
        <v>4</v>
      </c>
      <c r="EE187" t="s">
        <v>1786</v>
      </c>
      <c r="EF187">
        <v>3</v>
      </c>
      <c r="EH187" t="s">
        <v>80</v>
      </c>
      <c r="EL187" t="s">
        <v>80</v>
      </c>
      <c r="EP187" t="s">
        <v>80</v>
      </c>
      <c r="ET187" t="s">
        <v>80</v>
      </c>
      <c r="EV187">
        <v>4000</v>
      </c>
      <c r="EW187">
        <v>470</v>
      </c>
      <c r="EX187">
        <v>344</v>
      </c>
      <c r="EY187">
        <v>424</v>
      </c>
    </row>
    <row r="188" spans="1:155" x14ac:dyDescent="0.25">
      <c r="A188">
        <v>2020</v>
      </c>
      <c r="B188" t="s">
        <v>877</v>
      </c>
      <c r="C188" s="20" t="s">
        <v>878</v>
      </c>
      <c r="D188" t="s">
        <v>893</v>
      </c>
      <c r="E188" t="s">
        <v>534</v>
      </c>
      <c r="F188">
        <v>138</v>
      </c>
      <c r="G188" s="1">
        <v>3</v>
      </c>
      <c r="H188">
        <v>6</v>
      </c>
      <c r="I188" t="s">
        <v>882</v>
      </c>
      <c r="J188">
        <v>20</v>
      </c>
      <c r="K188">
        <v>27</v>
      </c>
      <c r="L188">
        <v>22</v>
      </c>
      <c r="M188">
        <v>25.047499999999999</v>
      </c>
      <c r="N188">
        <v>39.499699999999997</v>
      </c>
      <c r="O188">
        <v>29.984300000000001</v>
      </c>
      <c r="P188">
        <v>19.8385</v>
      </c>
      <c r="Q188">
        <v>27</v>
      </c>
      <c r="R188">
        <v>22</v>
      </c>
      <c r="T188" t="s">
        <v>60</v>
      </c>
      <c r="U188" t="s">
        <v>71</v>
      </c>
      <c r="V188" t="s">
        <v>61</v>
      </c>
      <c r="W188" t="s">
        <v>62</v>
      </c>
      <c r="Y188">
        <v>7</v>
      </c>
      <c r="Z188" t="s">
        <v>63</v>
      </c>
      <c r="AA188" t="s">
        <v>64</v>
      </c>
      <c r="AB188" t="s">
        <v>65</v>
      </c>
      <c r="AC188" t="s">
        <v>66</v>
      </c>
      <c r="AD188">
        <v>15</v>
      </c>
      <c r="AG188" t="s">
        <v>155</v>
      </c>
      <c r="AH188" t="s">
        <v>156</v>
      </c>
      <c r="AI188" t="s">
        <v>68</v>
      </c>
      <c r="AJ188" t="s">
        <v>69</v>
      </c>
      <c r="AK188" t="s">
        <v>64</v>
      </c>
      <c r="AL188" t="s">
        <v>70</v>
      </c>
      <c r="AM188">
        <v>85</v>
      </c>
      <c r="AN188">
        <v>9</v>
      </c>
      <c r="AS188">
        <v>2200</v>
      </c>
      <c r="AT188">
        <v>2200</v>
      </c>
      <c r="BN188" s="33" t="s">
        <v>2125</v>
      </c>
      <c r="BO188">
        <v>2</v>
      </c>
      <c r="BP188">
        <v>2</v>
      </c>
      <c r="BQ188">
        <v>3</v>
      </c>
      <c r="BR188" t="s">
        <v>72</v>
      </c>
      <c r="BS188" t="s">
        <v>2123</v>
      </c>
      <c r="BT188" t="s">
        <v>73</v>
      </c>
      <c r="BU188" s="23">
        <v>43753</v>
      </c>
      <c r="BV188">
        <v>26496</v>
      </c>
      <c r="BX188" t="s">
        <v>63</v>
      </c>
      <c r="CB188" t="s">
        <v>64</v>
      </c>
      <c r="CC188" t="s">
        <v>64</v>
      </c>
      <c r="CD188" t="s">
        <v>883</v>
      </c>
      <c r="CE188" t="s">
        <v>64</v>
      </c>
      <c r="CF188" t="s">
        <v>880</v>
      </c>
      <c r="CG188" t="s">
        <v>63</v>
      </c>
      <c r="CH188" t="s">
        <v>884</v>
      </c>
      <c r="CI188" t="s">
        <v>64</v>
      </c>
      <c r="CJ188" t="s">
        <v>880</v>
      </c>
      <c r="DJ188" t="s">
        <v>76</v>
      </c>
      <c r="DK188" t="s">
        <v>2124</v>
      </c>
      <c r="DN188" t="s">
        <v>64</v>
      </c>
      <c r="DO188" t="s">
        <v>885</v>
      </c>
      <c r="DP188" t="s">
        <v>64</v>
      </c>
      <c r="DQ188" t="s">
        <v>139</v>
      </c>
      <c r="DY188">
        <v>30.2</v>
      </c>
      <c r="EB188">
        <v>4</v>
      </c>
      <c r="EC188">
        <v>4</v>
      </c>
      <c r="EE188" t="s">
        <v>1786</v>
      </c>
      <c r="EF188">
        <v>3</v>
      </c>
      <c r="EH188" t="s">
        <v>80</v>
      </c>
      <c r="EL188" t="s">
        <v>80</v>
      </c>
      <c r="EP188" t="s">
        <v>80</v>
      </c>
      <c r="ET188" t="s">
        <v>80</v>
      </c>
      <c r="EV188">
        <v>3500</v>
      </c>
      <c r="EW188">
        <v>449</v>
      </c>
      <c r="EX188">
        <v>330</v>
      </c>
      <c r="EY188">
        <v>405</v>
      </c>
    </row>
    <row r="189" spans="1:155" x14ac:dyDescent="0.25">
      <c r="A189">
        <v>2020</v>
      </c>
      <c r="B189" t="s">
        <v>1021</v>
      </c>
      <c r="C189" s="20" t="s">
        <v>1022</v>
      </c>
      <c r="D189" t="s">
        <v>1044</v>
      </c>
      <c r="E189" t="s">
        <v>1024</v>
      </c>
      <c r="F189">
        <v>50</v>
      </c>
      <c r="G189" s="1">
        <v>5</v>
      </c>
      <c r="H189">
        <v>8</v>
      </c>
      <c r="I189" t="s">
        <v>348</v>
      </c>
      <c r="J189">
        <v>16</v>
      </c>
      <c r="K189">
        <v>25</v>
      </c>
      <c r="L189">
        <v>19</v>
      </c>
      <c r="M189">
        <v>19.3</v>
      </c>
      <c r="N189">
        <v>34.508299999999998</v>
      </c>
      <c r="O189">
        <v>24.0745</v>
      </c>
      <c r="P189">
        <v>15.5764</v>
      </c>
      <c r="Q189">
        <v>24.567799999999998</v>
      </c>
      <c r="R189">
        <v>18.647500000000001</v>
      </c>
      <c r="T189" t="s">
        <v>142</v>
      </c>
      <c r="U189" t="s">
        <v>143</v>
      </c>
      <c r="V189" t="s">
        <v>61</v>
      </c>
      <c r="W189" t="s">
        <v>62</v>
      </c>
      <c r="Y189">
        <v>10</v>
      </c>
      <c r="Z189" t="s">
        <v>63</v>
      </c>
      <c r="AA189" t="s">
        <v>64</v>
      </c>
      <c r="AB189" t="s">
        <v>65</v>
      </c>
      <c r="AC189" t="s">
        <v>66</v>
      </c>
      <c r="AD189">
        <v>15</v>
      </c>
      <c r="AG189" t="s">
        <v>155</v>
      </c>
      <c r="AH189" t="s">
        <v>156</v>
      </c>
      <c r="AI189" t="s">
        <v>68</v>
      </c>
      <c r="AJ189" t="s">
        <v>69</v>
      </c>
      <c r="AK189" t="s">
        <v>64</v>
      </c>
      <c r="AL189" t="s">
        <v>70</v>
      </c>
      <c r="AM189">
        <v>86</v>
      </c>
      <c r="AN189">
        <v>5</v>
      </c>
      <c r="AS189">
        <v>2550</v>
      </c>
      <c r="AT189">
        <v>2550</v>
      </c>
      <c r="BN189" s="33" t="s">
        <v>2136</v>
      </c>
      <c r="BO189">
        <v>2</v>
      </c>
      <c r="BP189">
        <v>2</v>
      </c>
      <c r="BQ189">
        <v>3</v>
      </c>
      <c r="BR189" t="s">
        <v>72</v>
      </c>
      <c r="BS189" t="s">
        <v>2123</v>
      </c>
      <c r="BT189" t="s">
        <v>73</v>
      </c>
      <c r="BU189" s="23">
        <v>43644</v>
      </c>
      <c r="BV189">
        <v>25652</v>
      </c>
      <c r="BX189" t="s">
        <v>64</v>
      </c>
      <c r="BY189" t="s">
        <v>64</v>
      </c>
      <c r="CB189" t="s">
        <v>64</v>
      </c>
      <c r="CC189" t="s">
        <v>64</v>
      </c>
      <c r="CD189" t="s">
        <v>1045</v>
      </c>
      <c r="CE189" t="s">
        <v>64</v>
      </c>
      <c r="CG189" t="s">
        <v>63</v>
      </c>
      <c r="CH189" t="s">
        <v>1025</v>
      </c>
      <c r="CI189" t="s">
        <v>64</v>
      </c>
      <c r="DJ189" t="s">
        <v>355</v>
      </c>
      <c r="DK189" t="s">
        <v>356</v>
      </c>
      <c r="DN189" t="s">
        <v>64</v>
      </c>
      <c r="DO189" t="s">
        <v>1037</v>
      </c>
      <c r="DP189" t="s">
        <v>64</v>
      </c>
      <c r="DQ189" t="s">
        <v>139</v>
      </c>
      <c r="DY189">
        <v>24.3</v>
      </c>
      <c r="EB189">
        <v>3</v>
      </c>
      <c r="EC189">
        <v>3</v>
      </c>
      <c r="EE189" t="s">
        <v>1864</v>
      </c>
      <c r="EF189">
        <v>5</v>
      </c>
      <c r="EH189" t="s">
        <v>80</v>
      </c>
      <c r="EL189" t="s">
        <v>80</v>
      </c>
      <c r="EP189" t="s">
        <v>80</v>
      </c>
      <c r="ET189" t="s">
        <v>80</v>
      </c>
      <c r="EV189">
        <v>5250</v>
      </c>
      <c r="EW189">
        <v>567</v>
      </c>
      <c r="EX189">
        <v>360</v>
      </c>
      <c r="EY189">
        <v>473</v>
      </c>
    </row>
    <row r="190" spans="1:155" x14ac:dyDescent="0.25">
      <c r="A190">
        <v>2020</v>
      </c>
      <c r="B190" t="s">
        <v>1021</v>
      </c>
      <c r="C190" s="20" t="s">
        <v>1022</v>
      </c>
      <c r="D190" t="s">
        <v>1046</v>
      </c>
      <c r="E190" t="s">
        <v>1024</v>
      </c>
      <c r="F190">
        <v>62</v>
      </c>
      <c r="G190" s="1">
        <v>3.5</v>
      </c>
      <c r="H190">
        <v>6</v>
      </c>
      <c r="I190" t="s">
        <v>1047</v>
      </c>
      <c r="J190">
        <v>27</v>
      </c>
      <c r="K190">
        <v>35</v>
      </c>
      <c r="L190">
        <v>30</v>
      </c>
      <c r="M190">
        <v>36.700000000000003</v>
      </c>
      <c r="N190">
        <v>47.3</v>
      </c>
      <c r="O190">
        <v>40.816099999999999</v>
      </c>
      <c r="P190">
        <v>26.507100000000001</v>
      </c>
      <c r="Q190">
        <v>34.578099999999999</v>
      </c>
      <c r="R190">
        <v>29.618099999999998</v>
      </c>
      <c r="T190" t="s">
        <v>142</v>
      </c>
      <c r="U190" t="s">
        <v>143</v>
      </c>
      <c r="V190" t="s">
        <v>549</v>
      </c>
      <c r="W190" t="s">
        <v>550</v>
      </c>
      <c r="Y190">
        <v>10</v>
      </c>
      <c r="Z190" t="s">
        <v>64</v>
      </c>
      <c r="AA190" t="s">
        <v>64</v>
      </c>
      <c r="AB190" t="s">
        <v>65</v>
      </c>
      <c r="AC190" t="s">
        <v>66</v>
      </c>
      <c r="AD190">
        <v>15</v>
      </c>
      <c r="AG190" t="s">
        <v>155</v>
      </c>
      <c r="AH190" t="s">
        <v>156</v>
      </c>
      <c r="AI190" t="s">
        <v>68</v>
      </c>
      <c r="AJ190" t="s">
        <v>69</v>
      </c>
      <c r="AK190" t="s">
        <v>64</v>
      </c>
      <c r="AL190" t="s">
        <v>70</v>
      </c>
      <c r="AM190">
        <v>86</v>
      </c>
      <c r="AN190">
        <v>5</v>
      </c>
      <c r="AS190">
        <v>1600</v>
      </c>
      <c r="AT190">
        <v>1600</v>
      </c>
      <c r="BN190" s="33" t="s">
        <v>2138</v>
      </c>
      <c r="BO190">
        <v>2</v>
      </c>
      <c r="BP190">
        <v>2</v>
      </c>
      <c r="BQ190">
        <v>3</v>
      </c>
      <c r="BR190" t="s">
        <v>72</v>
      </c>
      <c r="BS190" t="s">
        <v>2123</v>
      </c>
      <c r="BT190" t="s">
        <v>227</v>
      </c>
      <c r="BU190" s="23">
        <v>43647</v>
      </c>
      <c r="BV190">
        <v>25649</v>
      </c>
      <c r="BX190" t="s">
        <v>64</v>
      </c>
      <c r="BY190" t="s">
        <v>64</v>
      </c>
      <c r="CB190" t="s">
        <v>64</v>
      </c>
      <c r="CC190" t="s">
        <v>64</v>
      </c>
      <c r="CE190" t="s">
        <v>64</v>
      </c>
      <c r="CG190" t="s">
        <v>63</v>
      </c>
      <c r="CH190" t="s">
        <v>1025</v>
      </c>
      <c r="CI190" t="s">
        <v>64</v>
      </c>
      <c r="CK190" t="s">
        <v>112</v>
      </c>
      <c r="CM190">
        <v>1</v>
      </c>
      <c r="CN190" t="s">
        <v>113</v>
      </c>
      <c r="CP190">
        <v>311</v>
      </c>
      <c r="CQ190">
        <v>3.6</v>
      </c>
      <c r="CR190">
        <v>65.3</v>
      </c>
      <c r="CS190" t="s">
        <v>114</v>
      </c>
      <c r="CV190" t="s">
        <v>115</v>
      </c>
      <c r="CX190" t="s">
        <v>137</v>
      </c>
      <c r="CY190" t="s">
        <v>64</v>
      </c>
      <c r="DC190" t="s">
        <v>1869</v>
      </c>
      <c r="DD190">
        <v>1</v>
      </c>
      <c r="DE190" t="s">
        <v>476</v>
      </c>
      <c r="DF190" t="s">
        <v>1027</v>
      </c>
      <c r="DG190">
        <v>132</v>
      </c>
      <c r="DJ190" t="s">
        <v>355</v>
      </c>
      <c r="DK190" t="s">
        <v>356</v>
      </c>
      <c r="DL190" t="s">
        <v>64</v>
      </c>
      <c r="DM190" t="s">
        <v>64</v>
      </c>
      <c r="DN190" t="s">
        <v>64</v>
      </c>
      <c r="DO190" t="s">
        <v>193</v>
      </c>
      <c r="DP190" t="s">
        <v>63</v>
      </c>
      <c r="DQ190" t="s">
        <v>78</v>
      </c>
      <c r="DR190" t="s">
        <v>1029</v>
      </c>
      <c r="DY190">
        <v>41.3</v>
      </c>
      <c r="EB190">
        <v>7</v>
      </c>
      <c r="EC190">
        <v>7</v>
      </c>
      <c r="EE190" t="s">
        <v>1868</v>
      </c>
      <c r="EF190">
        <v>7</v>
      </c>
      <c r="EH190" t="s">
        <v>80</v>
      </c>
      <c r="EL190" t="s">
        <v>80</v>
      </c>
      <c r="EP190" t="s">
        <v>80</v>
      </c>
      <c r="ET190" t="s">
        <v>80</v>
      </c>
      <c r="EV190">
        <v>500</v>
      </c>
      <c r="EW190">
        <v>333</v>
      </c>
      <c r="EX190">
        <v>255</v>
      </c>
      <c r="EY190">
        <v>298</v>
      </c>
    </row>
    <row r="191" spans="1:155" x14ac:dyDescent="0.25">
      <c r="A191">
        <v>2020</v>
      </c>
      <c r="B191" t="s">
        <v>1021</v>
      </c>
      <c r="C191" s="20" t="s">
        <v>1022</v>
      </c>
      <c r="D191" t="s">
        <v>1058</v>
      </c>
      <c r="E191" t="s">
        <v>1024</v>
      </c>
      <c r="F191">
        <v>81</v>
      </c>
      <c r="G191" s="1">
        <v>2</v>
      </c>
      <c r="H191">
        <v>4</v>
      </c>
      <c r="I191" t="s">
        <v>79</v>
      </c>
      <c r="J191">
        <v>21</v>
      </c>
      <c r="K191">
        <v>30</v>
      </c>
      <c r="L191">
        <v>24</v>
      </c>
      <c r="M191">
        <v>26.628599999999999</v>
      </c>
      <c r="N191">
        <v>43.109099999999998</v>
      </c>
      <c r="O191">
        <v>32.161499999999997</v>
      </c>
      <c r="P191">
        <v>20.9833</v>
      </c>
      <c r="Q191">
        <v>30.102799999999998</v>
      </c>
      <c r="R191">
        <v>24.295400000000001</v>
      </c>
      <c r="T191" t="s">
        <v>60</v>
      </c>
      <c r="U191" t="s">
        <v>71</v>
      </c>
      <c r="V191" t="s">
        <v>61</v>
      </c>
      <c r="W191" t="s">
        <v>62</v>
      </c>
      <c r="Y191">
        <v>8</v>
      </c>
      <c r="Z191" t="s">
        <v>63</v>
      </c>
      <c r="AA191" t="s">
        <v>64</v>
      </c>
      <c r="AB191" t="s">
        <v>65</v>
      </c>
      <c r="AC191" t="s">
        <v>66</v>
      </c>
      <c r="AD191">
        <v>15</v>
      </c>
      <c r="AG191" t="s">
        <v>155</v>
      </c>
      <c r="AH191" t="s">
        <v>156</v>
      </c>
      <c r="AI191" t="s">
        <v>68</v>
      </c>
      <c r="AJ191" t="s">
        <v>69</v>
      </c>
      <c r="AK191" t="s">
        <v>64</v>
      </c>
      <c r="AL191" t="s">
        <v>70</v>
      </c>
      <c r="AM191">
        <v>84</v>
      </c>
      <c r="AN191">
        <v>10</v>
      </c>
      <c r="AS191">
        <v>2050</v>
      </c>
      <c r="AT191">
        <v>2050</v>
      </c>
      <c r="BN191" s="33" t="s">
        <v>2136</v>
      </c>
      <c r="BO191">
        <v>2</v>
      </c>
      <c r="BP191">
        <v>2</v>
      </c>
      <c r="BQ191">
        <v>3</v>
      </c>
      <c r="BR191" t="s">
        <v>72</v>
      </c>
      <c r="BS191" t="s">
        <v>2123</v>
      </c>
      <c r="BT191" t="s">
        <v>73</v>
      </c>
      <c r="BU191" s="23">
        <v>43794</v>
      </c>
      <c r="BV191">
        <v>26395</v>
      </c>
      <c r="BX191" t="s">
        <v>64</v>
      </c>
      <c r="BY191" t="s">
        <v>64</v>
      </c>
      <c r="CB191" t="s">
        <v>64</v>
      </c>
      <c r="CC191" t="s">
        <v>64</v>
      </c>
      <c r="CE191" t="s">
        <v>64</v>
      </c>
      <c r="CG191" t="s">
        <v>63</v>
      </c>
      <c r="CH191" t="s">
        <v>1025</v>
      </c>
      <c r="CI191" t="s">
        <v>64</v>
      </c>
      <c r="DJ191" t="s">
        <v>355</v>
      </c>
      <c r="DK191" t="s">
        <v>356</v>
      </c>
      <c r="DN191" t="s">
        <v>64</v>
      </c>
      <c r="DO191" t="s">
        <v>193</v>
      </c>
      <c r="DP191" t="s">
        <v>64</v>
      </c>
      <c r="DQ191" t="s">
        <v>139</v>
      </c>
      <c r="DY191">
        <v>32.5</v>
      </c>
      <c r="EB191">
        <v>5</v>
      </c>
      <c r="EC191">
        <v>5</v>
      </c>
      <c r="EE191" t="s">
        <v>1867</v>
      </c>
      <c r="EF191">
        <v>5</v>
      </c>
      <c r="EH191" t="s">
        <v>80</v>
      </c>
      <c r="EL191" t="s">
        <v>80</v>
      </c>
      <c r="EP191" t="s">
        <v>80</v>
      </c>
      <c r="ET191" t="s">
        <v>80</v>
      </c>
      <c r="EV191">
        <v>2750</v>
      </c>
      <c r="EW191">
        <v>421</v>
      </c>
      <c r="EX191">
        <v>293</v>
      </c>
      <c r="EY191">
        <v>363</v>
      </c>
    </row>
    <row r="192" spans="1:155" x14ac:dyDescent="0.25">
      <c r="A192">
        <v>2020</v>
      </c>
      <c r="B192" t="s">
        <v>1021</v>
      </c>
      <c r="C192" s="20" t="s">
        <v>1022</v>
      </c>
      <c r="D192" t="s">
        <v>1059</v>
      </c>
      <c r="E192" t="s">
        <v>1024</v>
      </c>
      <c r="F192">
        <v>78</v>
      </c>
      <c r="G192" s="1">
        <v>3.5</v>
      </c>
      <c r="H192">
        <v>6</v>
      </c>
      <c r="I192" t="s">
        <v>201</v>
      </c>
      <c r="J192">
        <v>18</v>
      </c>
      <c r="K192">
        <v>24</v>
      </c>
      <c r="L192">
        <v>21</v>
      </c>
      <c r="M192">
        <v>24.043099999999999</v>
      </c>
      <c r="N192">
        <v>36.278500000000001</v>
      </c>
      <c r="O192">
        <v>28.344899999999999</v>
      </c>
      <c r="P192">
        <v>18</v>
      </c>
      <c r="Q192">
        <v>24</v>
      </c>
      <c r="R192">
        <v>21</v>
      </c>
      <c r="T192" t="s">
        <v>142</v>
      </c>
      <c r="U192" t="s">
        <v>143</v>
      </c>
      <c r="V192" t="s">
        <v>61</v>
      </c>
      <c r="W192" t="s">
        <v>62</v>
      </c>
      <c r="Y192">
        <v>6</v>
      </c>
      <c r="Z192" t="s">
        <v>63</v>
      </c>
      <c r="AA192" t="s">
        <v>64</v>
      </c>
      <c r="AB192" t="s">
        <v>86</v>
      </c>
      <c r="AC192" t="s">
        <v>87</v>
      </c>
      <c r="AD192">
        <v>15</v>
      </c>
      <c r="AG192" t="s">
        <v>155</v>
      </c>
      <c r="AH192" t="s">
        <v>156</v>
      </c>
      <c r="AI192" t="s">
        <v>68</v>
      </c>
      <c r="AJ192" t="s">
        <v>69</v>
      </c>
      <c r="AK192" t="s">
        <v>64</v>
      </c>
      <c r="AL192" t="s">
        <v>70</v>
      </c>
      <c r="AM192">
        <v>84</v>
      </c>
      <c r="AN192">
        <v>10</v>
      </c>
      <c r="AS192">
        <v>2300</v>
      </c>
      <c r="AT192">
        <v>2300</v>
      </c>
      <c r="BN192" s="33" t="s">
        <v>2136</v>
      </c>
      <c r="BO192">
        <v>2</v>
      </c>
      <c r="BP192">
        <v>2</v>
      </c>
      <c r="BQ192">
        <v>3</v>
      </c>
      <c r="BR192" t="s">
        <v>72</v>
      </c>
      <c r="BS192" t="s">
        <v>2123</v>
      </c>
      <c r="BT192" t="s">
        <v>73</v>
      </c>
      <c r="BU192" s="23">
        <v>43794</v>
      </c>
      <c r="BV192">
        <v>26453</v>
      </c>
      <c r="BX192" t="s">
        <v>64</v>
      </c>
      <c r="BY192" t="s">
        <v>64</v>
      </c>
      <c r="CB192" t="s">
        <v>64</v>
      </c>
      <c r="CC192" t="s">
        <v>64</v>
      </c>
      <c r="CD192" t="s">
        <v>1041</v>
      </c>
      <c r="CE192" t="s">
        <v>64</v>
      </c>
      <c r="CG192" t="s">
        <v>63</v>
      </c>
      <c r="CH192" t="s">
        <v>1025</v>
      </c>
      <c r="CI192" t="s">
        <v>64</v>
      </c>
      <c r="DJ192" t="s">
        <v>355</v>
      </c>
      <c r="DK192" t="s">
        <v>356</v>
      </c>
      <c r="DN192" t="s">
        <v>64</v>
      </c>
      <c r="DO192" t="s">
        <v>193</v>
      </c>
      <c r="DP192" t="s">
        <v>64</v>
      </c>
      <c r="DQ192" t="s">
        <v>139</v>
      </c>
      <c r="DY192">
        <v>28.7</v>
      </c>
      <c r="EB192">
        <v>4</v>
      </c>
      <c r="EC192">
        <v>4</v>
      </c>
      <c r="EE192" t="s">
        <v>1863</v>
      </c>
      <c r="EF192">
        <v>5</v>
      </c>
      <c r="EH192" t="s">
        <v>80</v>
      </c>
      <c r="EL192" t="s">
        <v>80</v>
      </c>
      <c r="EP192" t="s">
        <v>80</v>
      </c>
      <c r="ET192" t="s">
        <v>80</v>
      </c>
      <c r="EV192">
        <v>4000</v>
      </c>
      <c r="EW192">
        <v>492</v>
      </c>
      <c r="EX192">
        <v>369</v>
      </c>
      <c r="EY192">
        <v>422</v>
      </c>
    </row>
    <row r="193" spans="1:155" x14ac:dyDescent="0.25">
      <c r="A193">
        <v>2020</v>
      </c>
      <c r="B193" t="s">
        <v>1021</v>
      </c>
      <c r="C193" s="20" t="s">
        <v>1022</v>
      </c>
      <c r="D193" t="s">
        <v>1060</v>
      </c>
      <c r="E193" t="s">
        <v>1024</v>
      </c>
      <c r="F193">
        <v>79</v>
      </c>
      <c r="G193" s="1">
        <v>3.5</v>
      </c>
      <c r="H193">
        <v>6</v>
      </c>
      <c r="I193" t="s">
        <v>79</v>
      </c>
      <c r="J193">
        <v>20</v>
      </c>
      <c r="K193">
        <v>28</v>
      </c>
      <c r="L193">
        <v>23</v>
      </c>
      <c r="M193">
        <v>25.180399999999999</v>
      </c>
      <c r="N193">
        <v>39.373699999999999</v>
      </c>
      <c r="O193">
        <v>30.055900000000001</v>
      </c>
      <c r="P193">
        <v>19.935199999999998</v>
      </c>
      <c r="Q193">
        <v>27.725200000000001</v>
      </c>
      <c r="R193">
        <v>22.820599999999999</v>
      </c>
      <c r="T193" t="s">
        <v>142</v>
      </c>
      <c r="U193" t="s">
        <v>143</v>
      </c>
      <c r="V193" t="s">
        <v>61</v>
      </c>
      <c r="W193" t="s">
        <v>62</v>
      </c>
      <c r="Y193">
        <v>8</v>
      </c>
      <c r="Z193" t="s">
        <v>63</v>
      </c>
      <c r="AA193" t="s">
        <v>64</v>
      </c>
      <c r="AB193" t="s">
        <v>65</v>
      </c>
      <c r="AC193" t="s">
        <v>66</v>
      </c>
      <c r="AD193">
        <v>15</v>
      </c>
      <c r="AG193" t="s">
        <v>155</v>
      </c>
      <c r="AH193" t="s">
        <v>156</v>
      </c>
      <c r="AI193" t="s">
        <v>68</v>
      </c>
      <c r="AJ193" t="s">
        <v>69</v>
      </c>
      <c r="AK193" t="s">
        <v>64</v>
      </c>
      <c r="AL193" t="s">
        <v>70</v>
      </c>
      <c r="AM193">
        <v>84</v>
      </c>
      <c r="AN193">
        <v>10</v>
      </c>
      <c r="AS193">
        <v>2100</v>
      </c>
      <c r="AT193">
        <v>2100</v>
      </c>
      <c r="BN193" s="33" t="s">
        <v>2136</v>
      </c>
      <c r="BO193">
        <v>2</v>
      </c>
      <c r="BP193">
        <v>2</v>
      </c>
      <c r="BQ193">
        <v>3</v>
      </c>
      <c r="BR193" t="s">
        <v>72</v>
      </c>
      <c r="BS193" t="s">
        <v>2123</v>
      </c>
      <c r="BT193" t="s">
        <v>73</v>
      </c>
      <c r="BU193" s="23">
        <v>43794</v>
      </c>
      <c r="BV193">
        <v>26305</v>
      </c>
      <c r="BX193" t="s">
        <v>64</v>
      </c>
      <c r="BY193" t="s">
        <v>64</v>
      </c>
      <c r="CB193" t="s">
        <v>64</v>
      </c>
      <c r="CC193" t="s">
        <v>64</v>
      </c>
      <c r="CD193" t="s">
        <v>1033</v>
      </c>
      <c r="CE193" t="s">
        <v>64</v>
      </c>
      <c r="CG193" t="s">
        <v>63</v>
      </c>
      <c r="CH193" t="s">
        <v>1025</v>
      </c>
      <c r="CI193" t="s">
        <v>64</v>
      </c>
      <c r="DJ193" t="s">
        <v>355</v>
      </c>
      <c r="DK193" t="s">
        <v>356</v>
      </c>
      <c r="DN193" t="s">
        <v>64</v>
      </c>
      <c r="DO193" t="s">
        <v>193</v>
      </c>
      <c r="DP193" t="s">
        <v>64</v>
      </c>
      <c r="DQ193" t="s">
        <v>139</v>
      </c>
      <c r="DY193">
        <v>30.4</v>
      </c>
      <c r="EB193">
        <v>5</v>
      </c>
      <c r="EC193">
        <v>5</v>
      </c>
      <c r="EE193" t="s">
        <v>1863</v>
      </c>
      <c r="EF193">
        <v>5</v>
      </c>
      <c r="EH193" t="s">
        <v>80</v>
      </c>
      <c r="EL193" t="s">
        <v>80</v>
      </c>
      <c r="EP193" t="s">
        <v>80</v>
      </c>
      <c r="ET193" t="s">
        <v>80</v>
      </c>
      <c r="EV193">
        <v>3000</v>
      </c>
      <c r="EW193">
        <v>444</v>
      </c>
      <c r="EX193">
        <v>319</v>
      </c>
      <c r="EY193">
        <v>388</v>
      </c>
    </row>
    <row r="194" spans="1:155" x14ac:dyDescent="0.25">
      <c r="A194">
        <v>2020</v>
      </c>
      <c r="B194" t="s">
        <v>1021</v>
      </c>
      <c r="C194" s="20" t="s">
        <v>1022</v>
      </c>
      <c r="D194" t="s">
        <v>1061</v>
      </c>
      <c r="E194" t="s">
        <v>1024</v>
      </c>
      <c r="F194">
        <v>80</v>
      </c>
      <c r="G194" s="1">
        <v>3.5</v>
      </c>
      <c r="H194">
        <v>6</v>
      </c>
      <c r="I194" t="s">
        <v>201</v>
      </c>
      <c r="J194">
        <v>19</v>
      </c>
      <c r="K194">
        <v>26</v>
      </c>
      <c r="L194">
        <v>21</v>
      </c>
      <c r="M194">
        <v>24.043099999999999</v>
      </c>
      <c r="N194">
        <v>36.278500000000001</v>
      </c>
      <c r="O194">
        <v>28.344899999999999</v>
      </c>
      <c r="P194">
        <v>19.1052</v>
      </c>
      <c r="Q194">
        <v>25.724599999999999</v>
      </c>
      <c r="R194">
        <v>21</v>
      </c>
      <c r="T194" t="s">
        <v>142</v>
      </c>
      <c r="U194" t="s">
        <v>143</v>
      </c>
      <c r="V194" t="s">
        <v>61</v>
      </c>
      <c r="W194" t="s">
        <v>62</v>
      </c>
      <c r="Y194">
        <v>6</v>
      </c>
      <c r="Z194" t="s">
        <v>63</v>
      </c>
      <c r="AA194" t="s">
        <v>64</v>
      </c>
      <c r="AB194" t="s">
        <v>86</v>
      </c>
      <c r="AC194" t="s">
        <v>87</v>
      </c>
      <c r="AD194">
        <v>15</v>
      </c>
      <c r="AG194" t="s">
        <v>155</v>
      </c>
      <c r="AH194" t="s">
        <v>156</v>
      </c>
      <c r="AI194" t="s">
        <v>68</v>
      </c>
      <c r="AJ194" t="s">
        <v>69</v>
      </c>
      <c r="AK194" t="s">
        <v>64</v>
      </c>
      <c r="AL194" t="s">
        <v>70</v>
      </c>
      <c r="AM194">
        <v>84</v>
      </c>
      <c r="AN194">
        <v>10</v>
      </c>
      <c r="AS194">
        <v>2300</v>
      </c>
      <c r="AT194">
        <v>2300</v>
      </c>
      <c r="BN194" s="33" t="s">
        <v>2136</v>
      </c>
      <c r="BO194">
        <v>2</v>
      </c>
      <c r="BP194">
        <v>2</v>
      </c>
      <c r="BQ194">
        <v>3</v>
      </c>
      <c r="BR194" t="s">
        <v>72</v>
      </c>
      <c r="BS194" t="s">
        <v>2123</v>
      </c>
      <c r="BT194" t="s">
        <v>73</v>
      </c>
      <c r="BU194" s="23">
        <v>43794</v>
      </c>
      <c r="BV194">
        <v>26288</v>
      </c>
      <c r="BX194" t="s">
        <v>64</v>
      </c>
      <c r="BY194" t="s">
        <v>64</v>
      </c>
      <c r="CB194" t="s">
        <v>64</v>
      </c>
      <c r="CC194" t="s">
        <v>64</v>
      </c>
      <c r="CD194" t="s">
        <v>1033</v>
      </c>
      <c r="CE194" t="s">
        <v>64</v>
      </c>
      <c r="CG194" t="s">
        <v>63</v>
      </c>
      <c r="CH194" t="s">
        <v>1025</v>
      </c>
      <c r="CI194" t="s">
        <v>64</v>
      </c>
      <c r="DJ194" t="s">
        <v>355</v>
      </c>
      <c r="DK194" t="s">
        <v>356</v>
      </c>
      <c r="DN194" t="s">
        <v>64</v>
      </c>
      <c r="DO194" t="s">
        <v>193</v>
      </c>
      <c r="DP194" t="s">
        <v>64</v>
      </c>
      <c r="DQ194" t="s">
        <v>139</v>
      </c>
      <c r="DY194">
        <v>28.7</v>
      </c>
      <c r="EB194">
        <v>4</v>
      </c>
      <c r="EC194">
        <v>4</v>
      </c>
      <c r="EE194" t="s">
        <v>1863</v>
      </c>
      <c r="EF194">
        <v>5</v>
      </c>
      <c r="EH194" t="s">
        <v>80</v>
      </c>
      <c r="EL194" t="s">
        <v>80</v>
      </c>
      <c r="EP194" t="s">
        <v>80</v>
      </c>
      <c r="ET194" t="s">
        <v>80</v>
      </c>
      <c r="EV194">
        <v>4000</v>
      </c>
      <c r="EW194">
        <v>464</v>
      </c>
      <c r="EX194">
        <v>344</v>
      </c>
      <c r="EY194">
        <v>422</v>
      </c>
    </row>
    <row r="195" spans="1:155" x14ac:dyDescent="0.25">
      <c r="A195">
        <v>2020</v>
      </c>
      <c r="B195" t="s">
        <v>1021</v>
      </c>
      <c r="C195" s="20" t="s">
        <v>1022</v>
      </c>
      <c r="D195" t="s">
        <v>1062</v>
      </c>
      <c r="E195" t="s">
        <v>1024</v>
      </c>
      <c r="F195">
        <v>8</v>
      </c>
      <c r="G195" s="1">
        <v>5</v>
      </c>
      <c r="H195">
        <v>8</v>
      </c>
      <c r="I195" t="s">
        <v>79</v>
      </c>
      <c r="J195">
        <v>16</v>
      </c>
      <c r="K195">
        <v>24</v>
      </c>
      <c r="L195">
        <v>19</v>
      </c>
      <c r="M195">
        <v>20.399999999999999</v>
      </c>
      <c r="N195">
        <v>33.299999999999997</v>
      </c>
      <c r="O195">
        <v>24.707000000000001</v>
      </c>
      <c r="P195">
        <v>16.3887</v>
      </c>
      <c r="Q195">
        <v>24.428899999999999</v>
      </c>
      <c r="R195">
        <v>19.238</v>
      </c>
      <c r="T195" t="s">
        <v>142</v>
      </c>
      <c r="U195" t="s">
        <v>143</v>
      </c>
      <c r="V195" t="s">
        <v>61</v>
      </c>
      <c r="W195" t="s">
        <v>62</v>
      </c>
      <c r="Y195">
        <v>8</v>
      </c>
      <c r="Z195" t="s">
        <v>63</v>
      </c>
      <c r="AA195" t="s">
        <v>64</v>
      </c>
      <c r="AB195" t="s">
        <v>65</v>
      </c>
      <c r="AC195" t="s">
        <v>66</v>
      </c>
      <c r="AD195">
        <v>15</v>
      </c>
      <c r="AG195" t="s">
        <v>155</v>
      </c>
      <c r="AH195" t="s">
        <v>156</v>
      </c>
      <c r="AI195" t="s">
        <v>68</v>
      </c>
      <c r="AJ195" t="s">
        <v>69</v>
      </c>
      <c r="AK195" t="s">
        <v>64</v>
      </c>
      <c r="AL195" t="s">
        <v>70</v>
      </c>
      <c r="AM195">
        <v>79</v>
      </c>
      <c r="AN195">
        <v>10</v>
      </c>
      <c r="AS195">
        <v>2550</v>
      </c>
      <c r="AT195">
        <v>2550</v>
      </c>
      <c r="BN195" s="33" t="s">
        <v>2136</v>
      </c>
      <c r="BO195">
        <v>2</v>
      </c>
      <c r="BP195">
        <v>2</v>
      </c>
      <c r="BQ195">
        <v>3</v>
      </c>
      <c r="BR195" t="s">
        <v>72</v>
      </c>
      <c r="BS195" t="s">
        <v>2123</v>
      </c>
      <c r="BT195" t="s">
        <v>227</v>
      </c>
      <c r="BU195" s="23">
        <v>43551</v>
      </c>
      <c r="BV195">
        <v>25653</v>
      </c>
      <c r="BX195" t="s">
        <v>64</v>
      </c>
      <c r="BY195" t="s">
        <v>64</v>
      </c>
      <c r="CB195" t="s">
        <v>64</v>
      </c>
      <c r="CC195" t="s">
        <v>64</v>
      </c>
      <c r="CD195" t="s">
        <v>1874</v>
      </c>
      <c r="CE195" t="s">
        <v>64</v>
      </c>
      <c r="CG195" t="s">
        <v>63</v>
      </c>
      <c r="CH195" t="s">
        <v>1025</v>
      </c>
      <c r="CI195" t="s">
        <v>64</v>
      </c>
      <c r="DJ195" t="s">
        <v>355</v>
      </c>
      <c r="DK195" t="s">
        <v>356</v>
      </c>
      <c r="DN195" t="s">
        <v>64</v>
      </c>
      <c r="DO195" t="s">
        <v>1037</v>
      </c>
      <c r="DP195" t="s">
        <v>64</v>
      </c>
      <c r="DQ195" t="s">
        <v>139</v>
      </c>
      <c r="DY195">
        <v>25</v>
      </c>
      <c r="EB195">
        <v>3</v>
      </c>
      <c r="EC195">
        <v>3</v>
      </c>
      <c r="EE195" t="s">
        <v>1864</v>
      </c>
      <c r="EF195">
        <v>5</v>
      </c>
      <c r="EH195" t="s">
        <v>80</v>
      </c>
      <c r="EL195" t="s">
        <v>80</v>
      </c>
      <c r="EP195" t="s">
        <v>80</v>
      </c>
      <c r="ET195" t="s">
        <v>80</v>
      </c>
      <c r="EV195">
        <v>5250</v>
      </c>
      <c r="EW195">
        <v>538</v>
      </c>
      <c r="EX195">
        <v>361</v>
      </c>
      <c r="EY195">
        <v>459</v>
      </c>
    </row>
    <row r="196" spans="1:155" x14ac:dyDescent="0.25">
      <c r="A196">
        <v>2020</v>
      </c>
      <c r="B196" t="s">
        <v>757</v>
      </c>
      <c r="C196" s="20" t="s">
        <v>757</v>
      </c>
      <c r="D196" t="s">
        <v>758</v>
      </c>
      <c r="E196" t="s">
        <v>759</v>
      </c>
      <c r="F196">
        <v>162</v>
      </c>
      <c r="G196" s="1">
        <v>2</v>
      </c>
      <c r="H196">
        <v>4</v>
      </c>
      <c r="I196" t="s">
        <v>752</v>
      </c>
      <c r="J196">
        <v>24</v>
      </c>
      <c r="K196">
        <v>35</v>
      </c>
      <c r="L196">
        <v>28</v>
      </c>
      <c r="M196">
        <v>31.5</v>
      </c>
      <c r="N196">
        <v>51.4</v>
      </c>
      <c r="O196">
        <v>38.145800000000001</v>
      </c>
      <c r="P196">
        <v>24.438199999999998</v>
      </c>
      <c r="Q196">
        <v>35.241300000000003</v>
      </c>
      <c r="R196">
        <v>28.348800000000001</v>
      </c>
      <c r="T196" t="s">
        <v>60</v>
      </c>
      <c r="U196" t="s">
        <v>71</v>
      </c>
      <c r="V196" t="s">
        <v>86</v>
      </c>
      <c r="W196" t="s">
        <v>136</v>
      </c>
      <c r="Y196">
        <v>7</v>
      </c>
      <c r="Z196" t="s">
        <v>63</v>
      </c>
      <c r="AA196" t="s">
        <v>64</v>
      </c>
      <c r="AB196" t="s">
        <v>150</v>
      </c>
      <c r="AC196" t="s">
        <v>178</v>
      </c>
      <c r="AD196">
        <v>10</v>
      </c>
      <c r="AG196" t="s">
        <v>155</v>
      </c>
      <c r="AH196" t="s">
        <v>156</v>
      </c>
      <c r="AI196" t="s">
        <v>68</v>
      </c>
      <c r="AJ196" t="s">
        <v>69</v>
      </c>
      <c r="AK196" t="s">
        <v>64</v>
      </c>
      <c r="AL196" t="s">
        <v>70</v>
      </c>
      <c r="AO196">
        <v>91</v>
      </c>
      <c r="AP196">
        <v>9</v>
      </c>
      <c r="AS196">
        <v>1750</v>
      </c>
      <c r="AT196">
        <v>1750</v>
      </c>
      <c r="BN196" s="33" t="s">
        <v>2125</v>
      </c>
      <c r="BO196">
        <v>2</v>
      </c>
      <c r="BP196">
        <v>2</v>
      </c>
      <c r="BQ196">
        <v>3</v>
      </c>
      <c r="BR196" t="s">
        <v>72</v>
      </c>
      <c r="BS196" t="s">
        <v>2123</v>
      </c>
      <c r="BT196" t="s">
        <v>73</v>
      </c>
      <c r="BU196" s="23">
        <v>43738</v>
      </c>
      <c r="BV196">
        <v>26147</v>
      </c>
      <c r="BY196" t="s">
        <v>64</v>
      </c>
      <c r="CB196" t="s">
        <v>64</v>
      </c>
      <c r="CC196" t="s">
        <v>64</v>
      </c>
      <c r="CD196" t="s">
        <v>760</v>
      </c>
      <c r="CE196" t="s">
        <v>64</v>
      </c>
      <c r="CG196" t="s">
        <v>63</v>
      </c>
      <c r="CH196" t="s">
        <v>761</v>
      </c>
      <c r="CI196" t="s">
        <v>63</v>
      </c>
      <c r="CJ196" t="s">
        <v>762</v>
      </c>
      <c r="DJ196" t="s">
        <v>76</v>
      </c>
      <c r="DK196" t="s">
        <v>2124</v>
      </c>
      <c r="DN196" t="s">
        <v>64</v>
      </c>
      <c r="DO196" t="s">
        <v>132</v>
      </c>
      <c r="DP196" t="s">
        <v>63</v>
      </c>
      <c r="DQ196" t="s">
        <v>78</v>
      </c>
      <c r="DR196" t="s">
        <v>758</v>
      </c>
      <c r="DY196">
        <v>38.4</v>
      </c>
      <c r="EB196">
        <v>6</v>
      </c>
      <c r="EC196">
        <v>6</v>
      </c>
      <c r="EE196" t="s">
        <v>1697</v>
      </c>
      <c r="EF196">
        <v>5</v>
      </c>
      <c r="EH196" t="s">
        <v>80</v>
      </c>
      <c r="EL196" t="s">
        <v>80</v>
      </c>
      <c r="EP196" t="s">
        <v>80</v>
      </c>
      <c r="ET196" t="s">
        <v>80</v>
      </c>
      <c r="EV196">
        <v>1250</v>
      </c>
      <c r="EW196">
        <v>364</v>
      </c>
      <c r="EX196">
        <v>252</v>
      </c>
      <c r="EY196">
        <v>313</v>
      </c>
    </row>
    <row r="197" spans="1:155" x14ac:dyDescent="0.25">
      <c r="A197">
        <v>2020</v>
      </c>
      <c r="B197" t="s">
        <v>757</v>
      </c>
      <c r="C197" s="20" t="s">
        <v>757</v>
      </c>
      <c r="D197" t="s">
        <v>763</v>
      </c>
      <c r="E197" t="s">
        <v>759</v>
      </c>
      <c r="F197">
        <v>160</v>
      </c>
      <c r="G197" s="1">
        <v>2</v>
      </c>
      <c r="H197">
        <v>4</v>
      </c>
      <c r="I197" t="s">
        <v>752</v>
      </c>
      <c r="J197">
        <v>24</v>
      </c>
      <c r="K197">
        <v>34</v>
      </c>
      <c r="L197">
        <v>28</v>
      </c>
      <c r="M197">
        <v>30.8</v>
      </c>
      <c r="N197">
        <v>48.7</v>
      </c>
      <c r="O197">
        <v>36.9039</v>
      </c>
      <c r="P197">
        <v>23.9483</v>
      </c>
      <c r="Q197">
        <v>33.588500000000003</v>
      </c>
      <c r="R197">
        <v>27.5</v>
      </c>
      <c r="T197" t="s">
        <v>60</v>
      </c>
      <c r="U197" t="s">
        <v>71</v>
      </c>
      <c r="V197" t="s">
        <v>86</v>
      </c>
      <c r="W197" t="s">
        <v>136</v>
      </c>
      <c r="Y197">
        <v>7</v>
      </c>
      <c r="Z197" t="s">
        <v>63</v>
      </c>
      <c r="AA197" t="s">
        <v>64</v>
      </c>
      <c r="AB197">
        <v>4</v>
      </c>
      <c r="AC197" t="s">
        <v>294</v>
      </c>
      <c r="AD197">
        <v>10</v>
      </c>
      <c r="AG197" t="s">
        <v>155</v>
      </c>
      <c r="AH197" t="s">
        <v>156</v>
      </c>
      <c r="AI197" t="s">
        <v>68</v>
      </c>
      <c r="AJ197" t="s">
        <v>69</v>
      </c>
      <c r="AK197" t="s">
        <v>64</v>
      </c>
      <c r="AL197" t="s">
        <v>70</v>
      </c>
      <c r="AO197">
        <v>91</v>
      </c>
      <c r="AP197">
        <v>9</v>
      </c>
      <c r="AS197">
        <v>1750</v>
      </c>
      <c r="AT197">
        <v>1750</v>
      </c>
      <c r="BN197" s="33" t="s">
        <v>2125</v>
      </c>
      <c r="BO197">
        <v>2</v>
      </c>
      <c r="BP197">
        <v>2</v>
      </c>
      <c r="BQ197">
        <v>3</v>
      </c>
      <c r="BR197" t="s">
        <v>72</v>
      </c>
      <c r="BS197" t="s">
        <v>2123</v>
      </c>
      <c r="BT197" t="s">
        <v>73</v>
      </c>
      <c r="BU197" s="23">
        <v>43738</v>
      </c>
      <c r="BV197">
        <v>26146</v>
      </c>
      <c r="CB197" t="s">
        <v>64</v>
      </c>
      <c r="CC197" t="s">
        <v>64</v>
      </c>
      <c r="CD197" t="s">
        <v>760</v>
      </c>
      <c r="CE197" t="s">
        <v>64</v>
      </c>
      <c r="CG197" t="s">
        <v>63</v>
      </c>
      <c r="CH197" t="s">
        <v>761</v>
      </c>
      <c r="CI197" t="s">
        <v>63</v>
      </c>
      <c r="CJ197" t="s">
        <v>762</v>
      </c>
      <c r="DJ197" t="s">
        <v>76</v>
      </c>
      <c r="DK197" t="s">
        <v>2124</v>
      </c>
      <c r="DN197" t="s">
        <v>64</v>
      </c>
      <c r="DO197" t="s">
        <v>132</v>
      </c>
      <c r="DP197" t="s">
        <v>63</v>
      </c>
      <c r="DQ197" t="s">
        <v>78</v>
      </c>
      <c r="DR197" t="s">
        <v>763</v>
      </c>
      <c r="DY197">
        <v>37.200000000000003</v>
      </c>
      <c r="EB197">
        <v>6</v>
      </c>
      <c r="EC197">
        <v>6</v>
      </c>
      <c r="EE197" t="s">
        <v>1697</v>
      </c>
      <c r="EF197">
        <v>5</v>
      </c>
      <c r="EH197" t="s">
        <v>80</v>
      </c>
      <c r="EL197" t="s">
        <v>80</v>
      </c>
      <c r="EP197" t="s">
        <v>80</v>
      </c>
      <c r="ET197" t="s">
        <v>80</v>
      </c>
      <c r="EV197">
        <v>1250</v>
      </c>
      <c r="EW197">
        <v>372</v>
      </c>
      <c r="EX197">
        <v>265</v>
      </c>
      <c r="EY197">
        <v>324</v>
      </c>
    </row>
    <row r="198" spans="1:155" x14ac:dyDescent="0.25">
      <c r="A198">
        <v>2020</v>
      </c>
      <c r="B198" t="s">
        <v>757</v>
      </c>
      <c r="C198" s="20" t="s">
        <v>757</v>
      </c>
      <c r="D198" t="s">
        <v>1698</v>
      </c>
      <c r="E198" t="s">
        <v>759</v>
      </c>
      <c r="F198">
        <v>180</v>
      </c>
      <c r="G198" s="1">
        <v>2</v>
      </c>
      <c r="H198">
        <v>4</v>
      </c>
      <c r="I198" t="s">
        <v>385</v>
      </c>
      <c r="J198">
        <v>24</v>
      </c>
      <c r="K198">
        <v>31</v>
      </c>
      <c r="L198">
        <v>27</v>
      </c>
      <c r="M198">
        <v>30.4</v>
      </c>
      <c r="N198">
        <v>44.9</v>
      </c>
      <c r="O198">
        <v>35.569000000000003</v>
      </c>
      <c r="P198">
        <v>23.667400000000001</v>
      </c>
      <c r="Q198">
        <v>31.2288</v>
      </c>
      <c r="R198">
        <v>26.561499999999999</v>
      </c>
      <c r="T198" t="s">
        <v>60</v>
      </c>
      <c r="U198" t="s">
        <v>71</v>
      </c>
      <c r="V198" t="s">
        <v>225</v>
      </c>
      <c r="W198" t="s">
        <v>226</v>
      </c>
      <c r="Y198">
        <v>7</v>
      </c>
      <c r="Z198" t="s">
        <v>63</v>
      </c>
      <c r="AA198" t="s">
        <v>64</v>
      </c>
      <c r="AB198">
        <v>4</v>
      </c>
      <c r="AC198" t="s">
        <v>294</v>
      </c>
      <c r="AD198">
        <v>10</v>
      </c>
      <c r="AG198" t="s">
        <v>155</v>
      </c>
      <c r="AH198" t="s">
        <v>156</v>
      </c>
      <c r="AI198" t="s">
        <v>68</v>
      </c>
      <c r="AJ198" t="s">
        <v>69</v>
      </c>
      <c r="AK198" t="s">
        <v>64</v>
      </c>
      <c r="AL198" t="s">
        <v>70</v>
      </c>
      <c r="AO198">
        <v>91</v>
      </c>
      <c r="AP198">
        <v>9</v>
      </c>
      <c r="AS198">
        <v>1800</v>
      </c>
      <c r="AT198">
        <v>1800</v>
      </c>
      <c r="BN198" s="33" t="s">
        <v>2125</v>
      </c>
      <c r="BO198">
        <v>2</v>
      </c>
      <c r="BP198">
        <v>2</v>
      </c>
      <c r="BQ198">
        <v>3</v>
      </c>
      <c r="BR198" t="s">
        <v>72</v>
      </c>
      <c r="BS198" t="s">
        <v>2123</v>
      </c>
      <c r="BT198" t="s">
        <v>73</v>
      </c>
      <c r="BU198" s="23">
        <v>43859</v>
      </c>
      <c r="BV198">
        <v>27000</v>
      </c>
      <c r="BY198" t="s">
        <v>64</v>
      </c>
      <c r="CB198" t="s">
        <v>64</v>
      </c>
      <c r="CC198" t="s">
        <v>64</v>
      </c>
      <c r="CD198" t="s">
        <v>1700</v>
      </c>
      <c r="CE198" t="s">
        <v>64</v>
      </c>
      <c r="CG198" t="s">
        <v>63</v>
      </c>
      <c r="CH198" t="s">
        <v>761</v>
      </c>
      <c r="CI198" t="s">
        <v>63</v>
      </c>
      <c r="CJ198" t="s">
        <v>762</v>
      </c>
      <c r="DJ198" t="s">
        <v>76</v>
      </c>
      <c r="DK198" t="s">
        <v>2124</v>
      </c>
      <c r="DN198" t="s">
        <v>64</v>
      </c>
      <c r="DO198" t="s">
        <v>435</v>
      </c>
      <c r="DP198" t="s">
        <v>63</v>
      </c>
      <c r="DQ198" t="s">
        <v>78</v>
      </c>
      <c r="DY198">
        <v>35.799999999999997</v>
      </c>
      <c r="EB198">
        <v>6</v>
      </c>
      <c r="EC198">
        <v>6</v>
      </c>
      <c r="EE198" t="s">
        <v>1699</v>
      </c>
      <c r="EF198">
        <v>5</v>
      </c>
      <c r="EH198" t="s">
        <v>80</v>
      </c>
      <c r="EL198" t="s">
        <v>80</v>
      </c>
      <c r="EP198" t="s">
        <v>80</v>
      </c>
      <c r="ET198" t="s">
        <v>80</v>
      </c>
      <c r="EV198">
        <v>1500</v>
      </c>
      <c r="EW198">
        <v>375</v>
      </c>
      <c r="EX198">
        <v>283</v>
      </c>
      <c r="EY198">
        <v>334</v>
      </c>
    </row>
    <row r="199" spans="1:155" x14ac:dyDescent="0.25">
      <c r="A199">
        <v>2020</v>
      </c>
      <c r="B199" t="s">
        <v>757</v>
      </c>
      <c r="C199" s="20" t="s">
        <v>757</v>
      </c>
      <c r="D199" t="s">
        <v>765</v>
      </c>
      <c r="E199" t="s">
        <v>759</v>
      </c>
      <c r="F199">
        <v>314</v>
      </c>
      <c r="G199" s="1">
        <v>3</v>
      </c>
      <c r="H199">
        <v>6</v>
      </c>
      <c r="I199" t="s">
        <v>256</v>
      </c>
      <c r="J199">
        <v>18</v>
      </c>
      <c r="K199">
        <v>25</v>
      </c>
      <c r="L199">
        <v>21</v>
      </c>
      <c r="M199">
        <v>23.2</v>
      </c>
      <c r="N199">
        <v>35.799999999999997</v>
      </c>
      <c r="O199">
        <v>27.565899999999999</v>
      </c>
      <c r="P199">
        <v>18.485900000000001</v>
      </c>
      <c r="Q199">
        <v>25.412800000000001</v>
      </c>
      <c r="R199">
        <v>21.070399999999999</v>
      </c>
      <c r="T199" t="s">
        <v>60</v>
      </c>
      <c r="U199" t="s">
        <v>71</v>
      </c>
      <c r="V199" t="s">
        <v>86</v>
      </c>
      <c r="W199" t="s">
        <v>136</v>
      </c>
      <c r="Y199">
        <v>9</v>
      </c>
      <c r="Z199" t="s">
        <v>63</v>
      </c>
      <c r="AA199" t="s">
        <v>64</v>
      </c>
      <c r="AB199">
        <v>4</v>
      </c>
      <c r="AC199" t="s">
        <v>294</v>
      </c>
      <c r="AD199">
        <v>10</v>
      </c>
      <c r="AG199" t="s">
        <v>155</v>
      </c>
      <c r="AH199" t="s">
        <v>156</v>
      </c>
      <c r="AI199" t="s">
        <v>68</v>
      </c>
      <c r="AJ199" t="s">
        <v>69</v>
      </c>
      <c r="AK199" t="s">
        <v>64</v>
      </c>
      <c r="AL199" t="s">
        <v>70</v>
      </c>
      <c r="AM199">
        <v>81</v>
      </c>
      <c r="AN199">
        <v>9</v>
      </c>
      <c r="AS199">
        <v>2300</v>
      </c>
      <c r="AT199">
        <v>2300</v>
      </c>
      <c r="BN199" s="33" t="s">
        <v>2125</v>
      </c>
      <c r="BO199">
        <v>2</v>
      </c>
      <c r="BP199">
        <v>2</v>
      </c>
      <c r="BQ199">
        <v>3</v>
      </c>
      <c r="BR199" t="s">
        <v>72</v>
      </c>
      <c r="BS199" t="s">
        <v>2123</v>
      </c>
      <c r="BT199" t="s">
        <v>73</v>
      </c>
      <c r="BU199" s="23">
        <v>43766</v>
      </c>
      <c r="BV199">
        <v>26714</v>
      </c>
      <c r="BY199" t="s">
        <v>64</v>
      </c>
      <c r="CB199" t="s">
        <v>64</v>
      </c>
      <c r="CC199" t="s">
        <v>64</v>
      </c>
      <c r="CD199" t="s">
        <v>1702</v>
      </c>
      <c r="CE199" t="s">
        <v>64</v>
      </c>
      <c r="CG199" t="s">
        <v>63</v>
      </c>
      <c r="CH199" t="s">
        <v>761</v>
      </c>
      <c r="CI199" t="s">
        <v>64</v>
      </c>
      <c r="DJ199" t="s">
        <v>76</v>
      </c>
      <c r="DK199" t="s">
        <v>2124</v>
      </c>
      <c r="DN199" t="s">
        <v>64</v>
      </c>
      <c r="DO199" t="s">
        <v>132</v>
      </c>
      <c r="DP199" t="s">
        <v>63</v>
      </c>
      <c r="DQ199" t="s">
        <v>78</v>
      </c>
      <c r="DY199">
        <v>27.8</v>
      </c>
      <c r="EB199">
        <v>4</v>
      </c>
      <c r="EC199">
        <v>4</v>
      </c>
      <c r="EE199" t="s">
        <v>1701</v>
      </c>
      <c r="EF199">
        <v>5</v>
      </c>
      <c r="EH199" t="s">
        <v>80</v>
      </c>
      <c r="EL199" t="s">
        <v>80</v>
      </c>
      <c r="EP199" t="s">
        <v>80</v>
      </c>
      <c r="ET199" t="s">
        <v>80</v>
      </c>
      <c r="EV199">
        <v>4000</v>
      </c>
      <c r="EW199">
        <v>483</v>
      </c>
      <c r="EX199">
        <v>351</v>
      </c>
      <c r="EY199">
        <v>423</v>
      </c>
    </row>
    <row r="200" spans="1:155" x14ac:dyDescent="0.25">
      <c r="A200">
        <v>2020</v>
      </c>
      <c r="B200" t="s">
        <v>757</v>
      </c>
      <c r="C200" s="20" t="s">
        <v>757</v>
      </c>
      <c r="D200" t="s">
        <v>766</v>
      </c>
      <c r="E200" t="s">
        <v>759</v>
      </c>
      <c r="F200">
        <v>313</v>
      </c>
      <c r="G200" s="1">
        <v>3</v>
      </c>
      <c r="H200">
        <v>6</v>
      </c>
      <c r="I200" t="s">
        <v>256</v>
      </c>
      <c r="J200">
        <v>19</v>
      </c>
      <c r="K200">
        <v>27</v>
      </c>
      <c r="L200">
        <v>22</v>
      </c>
      <c r="M200">
        <v>23.6</v>
      </c>
      <c r="N200">
        <v>38</v>
      </c>
      <c r="O200">
        <v>28.451799999999999</v>
      </c>
      <c r="P200">
        <v>18.780100000000001</v>
      </c>
      <c r="Q200">
        <v>26.840699999999998</v>
      </c>
      <c r="R200">
        <v>21.714600000000001</v>
      </c>
      <c r="T200" t="s">
        <v>60</v>
      </c>
      <c r="U200" t="s">
        <v>71</v>
      </c>
      <c r="V200" t="s">
        <v>86</v>
      </c>
      <c r="W200" t="s">
        <v>136</v>
      </c>
      <c r="Y200">
        <v>9</v>
      </c>
      <c r="Z200" t="s">
        <v>63</v>
      </c>
      <c r="AA200" t="s">
        <v>64</v>
      </c>
      <c r="AB200">
        <v>4</v>
      </c>
      <c r="AC200" t="s">
        <v>294</v>
      </c>
      <c r="AD200">
        <v>10</v>
      </c>
      <c r="AG200" t="s">
        <v>155</v>
      </c>
      <c r="AH200" t="s">
        <v>156</v>
      </c>
      <c r="AI200" t="s">
        <v>68</v>
      </c>
      <c r="AJ200" t="s">
        <v>69</v>
      </c>
      <c r="AK200" t="s">
        <v>64</v>
      </c>
      <c r="AL200" t="s">
        <v>70</v>
      </c>
      <c r="AM200">
        <v>79</v>
      </c>
      <c r="AN200">
        <v>10</v>
      </c>
      <c r="AS200">
        <v>2200</v>
      </c>
      <c r="AT200">
        <v>2200</v>
      </c>
      <c r="BN200" s="33" t="s">
        <v>2125</v>
      </c>
      <c r="BO200">
        <v>2</v>
      </c>
      <c r="BP200">
        <v>2</v>
      </c>
      <c r="BQ200">
        <v>3</v>
      </c>
      <c r="BR200" t="s">
        <v>72</v>
      </c>
      <c r="BS200" t="s">
        <v>2123</v>
      </c>
      <c r="BT200" t="s">
        <v>73</v>
      </c>
      <c r="BU200" s="23">
        <v>43766</v>
      </c>
      <c r="BV200">
        <v>26715</v>
      </c>
      <c r="BY200" t="s">
        <v>64</v>
      </c>
      <c r="CB200" t="s">
        <v>64</v>
      </c>
      <c r="CC200" t="s">
        <v>64</v>
      </c>
      <c r="CD200" t="s">
        <v>1702</v>
      </c>
      <c r="CE200" t="s">
        <v>64</v>
      </c>
      <c r="CG200" t="s">
        <v>63</v>
      </c>
      <c r="CH200" t="s">
        <v>761</v>
      </c>
      <c r="CI200" t="s">
        <v>64</v>
      </c>
      <c r="DJ200" t="s">
        <v>76</v>
      </c>
      <c r="DK200" t="s">
        <v>2124</v>
      </c>
      <c r="DN200" t="s">
        <v>64</v>
      </c>
      <c r="DO200" t="s">
        <v>132</v>
      </c>
      <c r="DP200" t="s">
        <v>63</v>
      </c>
      <c r="DQ200" t="s">
        <v>78</v>
      </c>
      <c r="DY200">
        <v>28.7</v>
      </c>
      <c r="EB200">
        <v>4</v>
      </c>
      <c r="EC200">
        <v>4</v>
      </c>
      <c r="EE200" t="s">
        <v>1701</v>
      </c>
      <c r="EF200">
        <v>5</v>
      </c>
      <c r="EH200" t="s">
        <v>80</v>
      </c>
      <c r="EL200" t="s">
        <v>80</v>
      </c>
      <c r="EP200" t="s">
        <v>80</v>
      </c>
      <c r="ET200" t="s">
        <v>80</v>
      </c>
      <c r="EV200">
        <v>3500</v>
      </c>
      <c r="EW200">
        <v>475</v>
      </c>
      <c r="EX200">
        <v>333</v>
      </c>
      <c r="EY200">
        <v>411</v>
      </c>
    </row>
    <row r="201" spans="1:155" x14ac:dyDescent="0.25">
      <c r="A201">
        <v>2020</v>
      </c>
      <c r="B201" t="s">
        <v>757</v>
      </c>
      <c r="C201" s="20" t="s">
        <v>757</v>
      </c>
      <c r="D201" t="s">
        <v>769</v>
      </c>
      <c r="E201" t="s">
        <v>759</v>
      </c>
      <c r="F201">
        <v>115</v>
      </c>
      <c r="G201" s="1">
        <v>4</v>
      </c>
      <c r="H201">
        <v>8</v>
      </c>
      <c r="I201" t="s">
        <v>256</v>
      </c>
      <c r="J201">
        <v>17</v>
      </c>
      <c r="K201">
        <v>24</v>
      </c>
      <c r="L201">
        <v>20</v>
      </c>
      <c r="M201">
        <v>21.2</v>
      </c>
      <c r="N201">
        <v>34.299999999999997</v>
      </c>
      <c r="O201">
        <v>25.599699999999999</v>
      </c>
      <c r="P201">
        <v>17.0031</v>
      </c>
      <c r="Q201">
        <v>24.431000000000001</v>
      </c>
      <c r="R201">
        <v>19.6981</v>
      </c>
      <c r="T201" t="s">
        <v>60</v>
      </c>
      <c r="U201" t="s">
        <v>71</v>
      </c>
      <c r="V201" t="s">
        <v>86</v>
      </c>
      <c r="W201" t="s">
        <v>136</v>
      </c>
      <c r="Y201">
        <v>9</v>
      </c>
      <c r="Z201" t="s">
        <v>63</v>
      </c>
      <c r="AA201" t="s">
        <v>64</v>
      </c>
      <c r="AB201" t="s">
        <v>65</v>
      </c>
      <c r="AC201" t="s">
        <v>66</v>
      </c>
      <c r="AD201">
        <v>10</v>
      </c>
      <c r="AG201" t="s">
        <v>155</v>
      </c>
      <c r="AH201" t="s">
        <v>156</v>
      </c>
      <c r="AI201" t="s">
        <v>68</v>
      </c>
      <c r="AJ201" t="s">
        <v>69</v>
      </c>
      <c r="AK201" t="s">
        <v>64</v>
      </c>
      <c r="AL201" t="s">
        <v>70</v>
      </c>
      <c r="AM201">
        <v>81</v>
      </c>
      <c r="AN201">
        <v>9</v>
      </c>
      <c r="AS201">
        <v>2450</v>
      </c>
      <c r="AT201">
        <v>2450</v>
      </c>
      <c r="BN201" s="33" t="s">
        <v>2125</v>
      </c>
      <c r="BO201">
        <v>2</v>
      </c>
      <c r="BP201">
        <v>2</v>
      </c>
      <c r="BQ201">
        <v>3</v>
      </c>
      <c r="BR201" t="s">
        <v>72</v>
      </c>
      <c r="BS201" t="s">
        <v>2123</v>
      </c>
      <c r="BT201" t="s">
        <v>73</v>
      </c>
      <c r="BU201" s="23">
        <v>43763</v>
      </c>
      <c r="BV201">
        <v>26737</v>
      </c>
      <c r="BY201" t="s">
        <v>64</v>
      </c>
      <c r="CB201" t="s">
        <v>64</v>
      </c>
      <c r="CC201" t="s">
        <v>64</v>
      </c>
      <c r="CD201" t="s">
        <v>1704</v>
      </c>
      <c r="CE201" t="s">
        <v>64</v>
      </c>
      <c r="CG201" t="s">
        <v>63</v>
      </c>
      <c r="CH201" t="s">
        <v>770</v>
      </c>
      <c r="CI201" t="s">
        <v>64</v>
      </c>
      <c r="DJ201" t="s">
        <v>76</v>
      </c>
      <c r="DK201" t="s">
        <v>2124</v>
      </c>
      <c r="DN201" t="s">
        <v>64</v>
      </c>
      <c r="DO201" t="s">
        <v>435</v>
      </c>
      <c r="DP201" t="s">
        <v>63</v>
      </c>
      <c r="DQ201" t="s">
        <v>78</v>
      </c>
      <c r="DR201" t="s">
        <v>769</v>
      </c>
      <c r="DY201">
        <v>25.8</v>
      </c>
      <c r="EB201">
        <v>4</v>
      </c>
      <c r="EC201">
        <v>4</v>
      </c>
      <c r="EE201" t="s">
        <v>1703</v>
      </c>
      <c r="EF201">
        <v>3</v>
      </c>
      <c r="EH201" t="s">
        <v>80</v>
      </c>
      <c r="EL201" t="s">
        <v>80</v>
      </c>
      <c r="EP201" t="s">
        <v>80</v>
      </c>
      <c r="ET201" t="s">
        <v>80</v>
      </c>
      <c r="EV201">
        <v>4750</v>
      </c>
      <c r="EW201">
        <v>522</v>
      </c>
      <c r="EX201">
        <v>365</v>
      </c>
      <c r="EY201">
        <v>452</v>
      </c>
    </row>
    <row r="202" spans="1:155" x14ac:dyDescent="0.25">
      <c r="A202">
        <v>2020</v>
      </c>
      <c r="B202" t="s">
        <v>757</v>
      </c>
      <c r="C202" s="20" t="s">
        <v>757</v>
      </c>
      <c r="D202" t="s">
        <v>771</v>
      </c>
      <c r="E202" t="s">
        <v>759</v>
      </c>
      <c r="F202">
        <v>117</v>
      </c>
      <c r="G202" s="1">
        <v>4</v>
      </c>
      <c r="H202">
        <v>8</v>
      </c>
      <c r="I202" t="s">
        <v>256</v>
      </c>
      <c r="J202">
        <v>17</v>
      </c>
      <c r="K202">
        <v>26</v>
      </c>
      <c r="L202">
        <v>20</v>
      </c>
      <c r="M202">
        <v>21.2</v>
      </c>
      <c r="N202">
        <v>36.200000000000003</v>
      </c>
      <c r="O202">
        <v>26.059100000000001</v>
      </c>
      <c r="P202">
        <v>17.0031</v>
      </c>
      <c r="Q202">
        <v>25.673500000000001</v>
      </c>
      <c r="R202">
        <v>20.0502</v>
      </c>
      <c r="T202" t="s">
        <v>60</v>
      </c>
      <c r="U202" t="s">
        <v>71</v>
      </c>
      <c r="V202" t="s">
        <v>86</v>
      </c>
      <c r="W202" t="s">
        <v>136</v>
      </c>
      <c r="Y202">
        <v>9</v>
      </c>
      <c r="Z202" t="s">
        <v>63</v>
      </c>
      <c r="AA202" t="s">
        <v>64</v>
      </c>
      <c r="AB202" t="s">
        <v>65</v>
      </c>
      <c r="AC202" t="s">
        <v>66</v>
      </c>
      <c r="AD202">
        <v>10</v>
      </c>
      <c r="AG202" t="s">
        <v>155</v>
      </c>
      <c r="AH202" t="s">
        <v>156</v>
      </c>
      <c r="AI202" t="s">
        <v>68</v>
      </c>
      <c r="AJ202" t="s">
        <v>69</v>
      </c>
      <c r="AK202" t="s">
        <v>64</v>
      </c>
      <c r="AL202" t="s">
        <v>70</v>
      </c>
      <c r="AM202">
        <v>79</v>
      </c>
      <c r="AN202">
        <v>11</v>
      </c>
      <c r="AS202">
        <v>2450</v>
      </c>
      <c r="AT202">
        <v>2450</v>
      </c>
      <c r="BN202" s="33" t="s">
        <v>2125</v>
      </c>
      <c r="BO202">
        <v>2</v>
      </c>
      <c r="BP202">
        <v>2</v>
      </c>
      <c r="BQ202">
        <v>3</v>
      </c>
      <c r="BR202" t="s">
        <v>72</v>
      </c>
      <c r="BS202" t="s">
        <v>2123</v>
      </c>
      <c r="BT202" t="s">
        <v>73</v>
      </c>
      <c r="BU202" s="23">
        <v>43763</v>
      </c>
      <c r="BV202">
        <v>26738</v>
      </c>
      <c r="BY202" t="s">
        <v>64</v>
      </c>
      <c r="CB202" t="s">
        <v>64</v>
      </c>
      <c r="CC202" t="s">
        <v>64</v>
      </c>
      <c r="CD202" t="s">
        <v>1704</v>
      </c>
      <c r="CE202" t="s">
        <v>64</v>
      </c>
      <c r="CG202" t="s">
        <v>63</v>
      </c>
      <c r="CH202" t="s">
        <v>770</v>
      </c>
      <c r="CI202" t="s">
        <v>64</v>
      </c>
      <c r="DJ202" t="s">
        <v>76</v>
      </c>
      <c r="DK202" t="s">
        <v>2124</v>
      </c>
      <c r="DN202" t="s">
        <v>64</v>
      </c>
      <c r="DO202" t="s">
        <v>435</v>
      </c>
      <c r="DP202" t="s">
        <v>63</v>
      </c>
      <c r="DQ202" t="s">
        <v>78</v>
      </c>
      <c r="DR202" t="s">
        <v>771</v>
      </c>
      <c r="DY202">
        <v>26.2</v>
      </c>
      <c r="EB202">
        <v>4</v>
      </c>
      <c r="EC202">
        <v>4</v>
      </c>
      <c r="EE202" t="s">
        <v>1703</v>
      </c>
      <c r="EF202">
        <v>3</v>
      </c>
      <c r="EH202" t="s">
        <v>80</v>
      </c>
      <c r="EL202" t="s">
        <v>80</v>
      </c>
      <c r="EP202" t="s">
        <v>80</v>
      </c>
      <c r="ET202" t="s">
        <v>80</v>
      </c>
      <c r="EV202">
        <v>4750</v>
      </c>
      <c r="EW202">
        <v>524</v>
      </c>
      <c r="EX202">
        <v>347</v>
      </c>
      <c r="EY202">
        <v>444</v>
      </c>
    </row>
    <row r="203" spans="1:155" x14ac:dyDescent="0.25">
      <c r="A203">
        <v>2020</v>
      </c>
      <c r="B203" t="s">
        <v>757</v>
      </c>
      <c r="C203" s="20" t="s">
        <v>757</v>
      </c>
      <c r="D203" t="s">
        <v>773</v>
      </c>
      <c r="E203" t="s">
        <v>759</v>
      </c>
      <c r="F203">
        <v>114</v>
      </c>
      <c r="G203" s="1">
        <v>4</v>
      </c>
      <c r="H203">
        <v>8</v>
      </c>
      <c r="I203" t="s">
        <v>256</v>
      </c>
      <c r="J203">
        <v>17</v>
      </c>
      <c r="K203">
        <v>24</v>
      </c>
      <c r="L203">
        <v>20</v>
      </c>
      <c r="M203">
        <v>21.2</v>
      </c>
      <c r="N203">
        <v>34.299999999999997</v>
      </c>
      <c r="O203">
        <v>25.599699999999999</v>
      </c>
      <c r="P203">
        <v>17.0031</v>
      </c>
      <c r="Q203">
        <v>24.431000000000001</v>
      </c>
      <c r="R203">
        <v>19.6981</v>
      </c>
      <c r="T203" t="s">
        <v>60</v>
      </c>
      <c r="U203" t="s">
        <v>71</v>
      </c>
      <c r="V203" t="s">
        <v>86</v>
      </c>
      <c r="W203" t="s">
        <v>136</v>
      </c>
      <c r="Y203">
        <v>9</v>
      </c>
      <c r="Z203" t="s">
        <v>63</v>
      </c>
      <c r="AA203" t="s">
        <v>64</v>
      </c>
      <c r="AB203" t="s">
        <v>65</v>
      </c>
      <c r="AC203" t="s">
        <v>66</v>
      </c>
      <c r="AD203">
        <v>10</v>
      </c>
      <c r="AG203" t="s">
        <v>155</v>
      </c>
      <c r="AH203" t="s">
        <v>156</v>
      </c>
      <c r="AI203" t="s">
        <v>68</v>
      </c>
      <c r="AJ203" t="s">
        <v>69</v>
      </c>
      <c r="AK203" t="s">
        <v>64</v>
      </c>
      <c r="AL203" t="s">
        <v>70</v>
      </c>
      <c r="AM203">
        <v>81</v>
      </c>
      <c r="AN203">
        <v>9</v>
      </c>
      <c r="AS203">
        <v>2450</v>
      </c>
      <c r="AT203">
        <v>2450</v>
      </c>
      <c r="BN203" s="33" t="s">
        <v>2125</v>
      </c>
      <c r="BO203">
        <v>2</v>
      </c>
      <c r="BP203">
        <v>2</v>
      </c>
      <c r="BQ203">
        <v>3</v>
      </c>
      <c r="BR203" t="s">
        <v>72</v>
      </c>
      <c r="BS203" t="s">
        <v>2123</v>
      </c>
      <c r="BT203" t="s">
        <v>73</v>
      </c>
      <c r="BU203" s="23">
        <v>43763</v>
      </c>
      <c r="BV203">
        <v>26734</v>
      </c>
      <c r="BY203" t="s">
        <v>64</v>
      </c>
      <c r="CB203" t="s">
        <v>64</v>
      </c>
      <c r="CC203" t="s">
        <v>64</v>
      </c>
      <c r="CD203" t="s">
        <v>1705</v>
      </c>
      <c r="CE203" t="s">
        <v>64</v>
      </c>
      <c r="CG203" t="s">
        <v>63</v>
      </c>
      <c r="CH203" t="s">
        <v>770</v>
      </c>
      <c r="CI203" t="s">
        <v>64</v>
      </c>
      <c r="DJ203" t="s">
        <v>76</v>
      </c>
      <c r="DK203" t="s">
        <v>2124</v>
      </c>
      <c r="DN203" t="s">
        <v>64</v>
      </c>
      <c r="DO203" t="s">
        <v>435</v>
      </c>
      <c r="DP203" t="s">
        <v>63</v>
      </c>
      <c r="DQ203" t="s">
        <v>78</v>
      </c>
      <c r="DR203" t="s">
        <v>773</v>
      </c>
      <c r="DY203">
        <v>25.8</v>
      </c>
      <c r="EB203">
        <v>4</v>
      </c>
      <c r="EC203">
        <v>4</v>
      </c>
      <c r="EE203" t="s">
        <v>1703</v>
      </c>
      <c r="EF203">
        <v>3</v>
      </c>
      <c r="EH203" t="s">
        <v>80</v>
      </c>
      <c r="EL203" t="s">
        <v>80</v>
      </c>
      <c r="EP203" t="s">
        <v>80</v>
      </c>
      <c r="ET203" t="s">
        <v>80</v>
      </c>
      <c r="EV203">
        <v>4750</v>
      </c>
      <c r="EW203">
        <v>522</v>
      </c>
      <c r="EX203">
        <v>365</v>
      </c>
      <c r="EY203">
        <v>452</v>
      </c>
    </row>
    <row r="204" spans="1:155" x14ac:dyDescent="0.25">
      <c r="A204">
        <v>2020</v>
      </c>
      <c r="B204" t="s">
        <v>757</v>
      </c>
      <c r="C204" s="20" t="s">
        <v>757</v>
      </c>
      <c r="D204" t="s">
        <v>774</v>
      </c>
      <c r="E204" t="s">
        <v>759</v>
      </c>
      <c r="F204">
        <v>116</v>
      </c>
      <c r="G204" s="1">
        <v>4</v>
      </c>
      <c r="H204">
        <v>8</v>
      </c>
      <c r="I204" t="s">
        <v>256</v>
      </c>
      <c r="J204">
        <v>17</v>
      </c>
      <c r="K204">
        <v>26</v>
      </c>
      <c r="L204">
        <v>20</v>
      </c>
      <c r="M204">
        <v>21.2</v>
      </c>
      <c r="N204">
        <v>36.200000000000003</v>
      </c>
      <c r="O204">
        <v>26.059100000000001</v>
      </c>
      <c r="P204">
        <v>17.0031</v>
      </c>
      <c r="Q204">
        <v>25.673500000000001</v>
      </c>
      <c r="R204">
        <v>20.0502</v>
      </c>
      <c r="T204" t="s">
        <v>60</v>
      </c>
      <c r="U204" t="s">
        <v>71</v>
      </c>
      <c r="V204" t="s">
        <v>86</v>
      </c>
      <c r="W204" t="s">
        <v>136</v>
      </c>
      <c r="Y204">
        <v>9</v>
      </c>
      <c r="Z204" t="s">
        <v>63</v>
      </c>
      <c r="AA204" t="s">
        <v>64</v>
      </c>
      <c r="AB204" t="s">
        <v>65</v>
      </c>
      <c r="AC204" t="s">
        <v>66</v>
      </c>
      <c r="AD204">
        <v>10</v>
      </c>
      <c r="AG204" t="s">
        <v>155</v>
      </c>
      <c r="AH204" t="s">
        <v>156</v>
      </c>
      <c r="AI204" t="s">
        <v>68</v>
      </c>
      <c r="AJ204" t="s">
        <v>69</v>
      </c>
      <c r="AK204" t="s">
        <v>64</v>
      </c>
      <c r="AL204" t="s">
        <v>70</v>
      </c>
      <c r="AM204">
        <v>79</v>
      </c>
      <c r="AN204">
        <v>11</v>
      </c>
      <c r="AS204">
        <v>2450</v>
      </c>
      <c r="AT204">
        <v>2450</v>
      </c>
      <c r="BN204" s="33" t="s">
        <v>2125</v>
      </c>
      <c r="BO204">
        <v>2</v>
      </c>
      <c r="BP204">
        <v>2</v>
      </c>
      <c r="BQ204">
        <v>3</v>
      </c>
      <c r="BR204" t="s">
        <v>72</v>
      </c>
      <c r="BS204" t="s">
        <v>2123</v>
      </c>
      <c r="BT204" t="s">
        <v>73</v>
      </c>
      <c r="BU204" s="23">
        <v>43763</v>
      </c>
      <c r="BV204">
        <v>26736</v>
      </c>
      <c r="BY204" t="s">
        <v>64</v>
      </c>
      <c r="CB204" t="s">
        <v>64</v>
      </c>
      <c r="CC204" t="s">
        <v>64</v>
      </c>
      <c r="CD204" t="s">
        <v>1705</v>
      </c>
      <c r="CE204" t="s">
        <v>64</v>
      </c>
      <c r="CG204" t="s">
        <v>63</v>
      </c>
      <c r="CH204" t="s">
        <v>770</v>
      </c>
      <c r="CI204" t="s">
        <v>64</v>
      </c>
      <c r="DJ204" t="s">
        <v>76</v>
      </c>
      <c r="DK204" t="s">
        <v>2124</v>
      </c>
      <c r="DN204" t="s">
        <v>64</v>
      </c>
      <c r="DO204" t="s">
        <v>435</v>
      </c>
      <c r="DP204" t="s">
        <v>63</v>
      </c>
      <c r="DQ204" t="s">
        <v>78</v>
      </c>
      <c r="DR204" t="s">
        <v>774</v>
      </c>
      <c r="DY204">
        <v>26.2</v>
      </c>
      <c r="EB204">
        <v>4</v>
      </c>
      <c r="EC204">
        <v>4</v>
      </c>
      <c r="EE204" t="s">
        <v>1703</v>
      </c>
      <c r="EF204">
        <v>3</v>
      </c>
      <c r="EH204" t="s">
        <v>80</v>
      </c>
      <c r="EL204" t="s">
        <v>80</v>
      </c>
      <c r="EP204" t="s">
        <v>80</v>
      </c>
      <c r="ET204" t="s">
        <v>80</v>
      </c>
      <c r="EV204">
        <v>4750</v>
      </c>
      <c r="EW204">
        <v>524</v>
      </c>
      <c r="EX204">
        <v>347</v>
      </c>
      <c r="EY204">
        <v>444</v>
      </c>
    </row>
    <row r="205" spans="1:155" x14ac:dyDescent="0.25">
      <c r="A205">
        <v>2020</v>
      </c>
      <c r="B205" t="s">
        <v>757</v>
      </c>
      <c r="C205" s="20" t="s">
        <v>757</v>
      </c>
      <c r="D205" t="s">
        <v>1714</v>
      </c>
      <c r="E205" t="s">
        <v>759</v>
      </c>
      <c r="F205">
        <v>141</v>
      </c>
      <c r="G205" s="1">
        <v>3</v>
      </c>
      <c r="H205">
        <v>6</v>
      </c>
      <c r="I205" t="s">
        <v>256</v>
      </c>
      <c r="J205">
        <v>20</v>
      </c>
      <c r="K205">
        <v>26</v>
      </c>
      <c r="L205">
        <v>23</v>
      </c>
      <c r="M205">
        <v>25.7</v>
      </c>
      <c r="N205">
        <v>36.799999999999997</v>
      </c>
      <c r="O205">
        <v>29.7362</v>
      </c>
      <c r="P205">
        <v>20.3124</v>
      </c>
      <c r="Q205">
        <v>26.063600000000001</v>
      </c>
      <c r="R205">
        <v>22.5517</v>
      </c>
      <c r="T205" t="s">
        <v>475</v>
      </c>
      <c r="U205" t="s">
        <v>476</v>
      </c>
      <c r="V205" t="s">
        <v>86</v>
      </c>
      <c r="W205" t="s">
        <v>136</v>
      </c>
      <c r="Y205">
        <v>9</v>
      </c>
      <c r="Z205" t="s">
        <v>63</v>
      </c>
      <c r="AA205" t="s">
        <v>64</v>
      </c>
      <c r="AB205">
        <v>4</v>
      </c>
      <c r="AC205" t="s">
        <v>294</v>
      </c>
      <c r="AD205">
        <v>10</v>
      </c>
      <c r="AG205" t="s">
        <v>155</v>
      </c>
      <c r="AH205" t="s">
        <v>156</v>
      </c>
      <c r="AI205" t="s">
        <v>68</v>
      </c>
      <c r="AJ205" t="s">
        <v>69</v>
      </c>
      <c r="AK205" t="s">
        <v>64</v>
      </c>
      <c r="AL205" t="s">
        <v>70</v>
      </c>
      <c r="AM205">
        <v>87</v>
      </c>
      <c r="AN205">
        <v>9</v>
      </c>
      <c r="AS205">
        <v>2100</v>
      </c>
      <c r="AT205">
        <v>2100</v>
      </c>
      <c r="BN205" s="33" t="s">
        <v>2128</v>
      </c>
      <c r="BO205">
        <v>2</v>
      </c>
      <c r="BP205">
        <v>2</v>
      </c>
      <c r="BQ205">
        <v>3</v>
      </c>
      <c r="BR205" t="s">
        <v>72</v>
      </c>
      <c r="BS205" t="s">
        <v>2123</v>
      </c>
      <c r="BT205" t="s">
        <v>73</v>
      </c>
      <c r="BU205" s="23">
        <v>43675</v>
      </c>
      <c r="BV205">
        <v>26172</v>
      </c>
      <c r="BY205" t="s">
        <v>64</v>
      </c>
      <c r="CB205" t="s">
        <v>64</v>
      </c>
      <c r="CC205" t="s">
        <v>64</v>
      </c>
      <c r="CD205" t="s">
        <v>776</v>
      </c>
      <c r="CE205" t="s">
        <v>64</v>
      </c>
      <c r="CG205" t="s">
        <v>63</v>
      </c>
      <c r="CH205" t="s">
        <v>761</v>
      </c>
      <c r="CI205" t="s">
        <v>63</v>
      </c>
      <c r="CJ205" t="s">
        <v>777</v>
      </c>
      <c r="CK205" t="s">
        <v>112</v>
      </c>
      <c r="CM205">
        <v>1</v>
      </c>
      <c r="CN205" t="s">
        <v>113</v>
      </c>
      <c r="CP205">
        <v>48</v>
      </c>
      <c r="CQ205">
        <v>20</v>
      </c>
      <c r="CR205">
        <v>80</v>
      </c>
      <c r="CS205" t="s">
        <v>114</v>
      </c>
      <c r="CV205" t="s">
        <v>115</v>
      </c>
      <c r="CX205" t="s">
        <v>116</v>
      </c>
      <c r="CY205" t="s">
        <v>64</v>
      </c>
      <c r="DD205">
        <v>1</v>
      </c>
      <c r="DE205" t="s">
        <v>476</v>
      </c>
      <c r="DF205" t="s">
        <v>778</v>
      </c>
      <c r="DG205">
        <v>16</v>
      </c>
      <c r="DJ205" t="s">
        <v>76</v>
      </c>
      <c r="DK205" t="s">
        <v>2124</v>
      </c>
      <c r="DL205" t="s">
        <v>64</v>
      </c>
      <c r="DM205" t="s">
        <v>64</v>
      </c>
      <c r="DN205" t="s">
        <v>64</v>
      </c>
      <c r="DO205" t="s">
        <v>77</v>
      </c>
      <c r="DP205" t="s">
        <v>63</v>
      </c>
      <c r="DQ205" t="s">
        <v>78</v>
      </c>
      <c r="DY205">
        <v>29.9</v>
      </c>
      <c r="EB205">
        <v>5</v>
      </c>
      <c r="EC205">
        <v>5</v>
      </c>
      <c r="EE205" t="s">
        <v>1712</v>
      </c>
      <c r="EF205">
        <v>6</v>
      </c>
      <c r="EH205" t="s">
        <v>80</v>
      </c>
      <c r="EL205" t="s">
        <v>80</v>
      </c>
      <c r="EP205" t="s">
        <v>80</v>
      </c>
      <c r="ET205" t="s">
        <v>80</v>
      </c>
      <c r="EV205">
        <v>3000</v>
      </c>
      <c r="EW205">
        <v>438</v>
      </c>
      <c r="EX205">
        <v>342</v>
      </c>
      <c r="EY205">
        <v>394</v>
      </c>
    </row>
    <row r="206" spans="1:155" x14ac:dyDescent="0.25">
      <c r="A206">
        <v>2020</v>
      </c>
      <c r="B206" t="s">
        <v>757</v>
      </c>
      <c r="C206" s="20" t="s">
        <v>757</v>
      </c>
      <c r="D206" t="s">
        <v>1715</v>
      </c>
      <c r="E206" t="s">
        <v>759</v>
      </c>
      <c r="F206">
        <v>133</v>
      </c>
      <c r="G206" s="1">
        <v>3</v>
      </c>
      <c r="H206">
        <v>6</v>
      </c>
      <c r="I206" t="s">
        <v>256</v>
      </c>
      <c r="J206">
        <v>21</v>
      </c>
      <c r="K206">
        <v>28</v>
      </c>
      <c r="L206">
        <v>23</v>
      </c>
      <c r="M206">
        <v>26.3</v>
      </c>
      <c r="N206">
        <v>39.200000000000003</v>
      </c>
      <c r="O206">
        <v>30.871700000000001</v>
      </c>
      <c r="P206">
        <v>20.746300000000002</v>
      </c>
      <c r="Q206">
        <v>27.613700000000001</v>
      </c>
      <c r="R206">
        <v>23.360700000000001</v>
      </c>
      <c r="T206" t="s">
        <v>475</v>
      </c>
      <c r="U206" t="s">
        <v>476</v>
      </c>
      <c r="V206" t="s">
        <v>86</v>
      </c>
      <c r="W206" t="s">
        <v>136</v>
      </c>
      <c r="Y206">
        <v>9</v>
      </c>
      <c r="Z206" t="s">
        <v>63</v>
      </c>
      <c r="AA206" t="s">
        <v>64</v>
      </c>
      <c r="AB206">
        <v>4</v>
      </c>
      <c r="AC206" t="s">
        <v>294</v>
      </c>
      <c r="AD206">
        <v>10</v>
      </c>
      <c r="AG206" t="s">
        <v>155</v>
      </c>
      <c r="AH206" t="s">
        <v>156</v>
      </c>
      <c r="AI206" t="s">
        <v>68</v>
      </c>
      <c r="AJ206" t="s">
        <v>69</v>
      </c>
      <c r="AK206" t="s">
        <v>64</v>
      </c>
      <c r="AL206" t="s">
        <v>70</v>
      </c>
      <c r="AM206">
        <v>89</v>
      </c>
      <c r="AN206">
        <v>10</v>
      </c>
      <c r="AS206">
        <v>2100</v>
      </c>
      <c r="AT206">
        <v>2100</v>
      </c>
      <c r="BN206" s="33" t="s">
        <v>2128</v>
      </c>
      <c r="BO206">
        <v>2</v>
      </c>
      <c r="BP206">
        <v>2</v>
      </c>
      <c r="BQ206">
        <v>3</v>
      </c>
      <c r="BR206" t="s">
        <v>72</v>
      </c>
      <c r="BS206" t="s">
        <v>2123</v>
      </c>
      <c r="BT206" t="s">
        <v>73</v>
      </c>
      <c r="BU206" s="23">
        <v>43675</v>
      </c>
      <c r="BV206">
        <v>26173</v>
      </c>
      <c r="CB206" t="s">
        <v>64</v>
      </c>
      <c r="CC206" t="s">
        <v>64</v>
      </c>
      <c r="CD206" t="s">
        <v>776</v>
      </c>
      <c r="CE206" t="s">
        <v>64</v>
      </c>
      <c r="CG206" t="s">
        <v>63</v>
      </c>
      <c r="CH206" t="s">
        <v>761</v>
      </c>
      <c r="CI206" t="s">
        <v>63</v>
      </c>
      <c r="CJ206" t="s">
        <v>777</v>
      </c>
      <c r="CK206" t="s">
        <v>112</v>
      </c>
      <c r="CM206">
        <v>1</v>
      </c>
      <c r="CN206" t="s">
        <v>113</v>
      </c>
      <c r="CP206">
        <v>48</v>
      </c>
      <c r="CQ206">
        <v>20</v>
      </c>
      <c r="CR206">
        <v>80</v>
      </c>
      <c r="CS206" t="s">
        <v>114</v>
      </c>
      <c r="CV206" t="s">
        <v>115</v>
      </c>
      <c r="CX206" t="s">
        <v>116</v>
      </c>
      <c r="CY206" t="s">
        <v>64</v>
      </c>
      <c r="DD206">
        <v>1</v>
      </c>
      <c r="DE206" t="s">
        <v>476</v>
      </c>
      <c r="DF206" t="s">
        <v>778</v>
      </c>
      <c r="DG206">
        <v>16</v>
      </c>
      <c r="DJ206" t="s">
        <v>76</v>
      </c>
      <c r="DK206" t="s">
        <v>2124</v>
      </c>
      <c r="DL206" t="s">
        <v>64</v>
      </c>
      <c r="DM206" t="s">
        <v>64</v>
      </c>
      <c r="DN206" t="s">
        <v>64</v>
      </c>
      <c r="DO206" t="s">
        <v>77</v>
      </c>
      <c r="DP206" t="s">
        <v>63</v>
      </c>
      <c r="DQ206" t="s">
        <v>78</v>
      </c>
      <c r="DY206">
        <v>31.1</v>
      </c>
      <c r="EB206">
        <v>5</v>
      </c>
      <c r="EC206">
        <v>5</v>
      </c>
      <c r="EE206" t="s">
        <v>1712</v>
      </c>
      <c r="EF206">
        <v>6</v>
      </c>
      <c r="EH206" t="s">
        <v>80</v>
      </c>
      <c r="EL206" t="s">
        <v>80</v>
      </c>
      <c r="EP206" t="s">
        <v>80</v>
      </c>
      <c r="ET206" t="s">
        <v>80</v>
      </c>
      <c r="EV206">
        <v>3000</v>
      </c>
      <c r="EW206">
        <v>428</v>
      </c>
      <c r="EX206">
        <v>322</v>
      </c>
      <c r="EY206">
        <v>381</v>
      </c>
    </row>
    <row r="207" spans="1:155" x14ac:dyDescent="0.25">
      <c r="A207">
        <v>2020</v>
      </c>
      <c r="B207" t="s">
        <v>757</v>
      </c>
      <c r="C207" s="20" t="s">
        <v>757</v>
      </c>
      <c r="D207" t="s">
        <v>1730</v>
      </c>
      <c r="E207" t="s">
        <v>759</v>
      </c>
      <c r="F207">
        <v>325</v>
      </c>
      <c r="G207" s="1">
        <v>4</v>
      </c>
      <c r="H207">
        <v>8</v>
      </c>
      <c r="I207" t="s">
        <v>256</v>
      </c>
      <c r="J207">
        <v>15</v>
      </c>
      <c r="K207">
        <v>24</v>
      </c>
      <c r="L207">
        <v>18</v>
      </c>
      <c r="M207">
        <v>18.399999999999999</v>
      </c>
      <c r="N207">
        <v>33.799999999999997</v>
      </c>
      <c r="O207">
        <v>23.145499999999998</v>
      </c>
      <c r="P207">
        <v>14.894299999999999</v>
      </c>
      <c r="Q207">
        <v>24.1023</v>
      </c>
      <c r="R207">
        <v>17.986499999999999</v>
      </c>
      <c r="T207" t="s">
        <v>60</v>
      </c>
      <c r="U207" t="s">
        <v>71</v>
      </c>
      <c r="V207" t="s">
        <v>86</v>
      </c>
      <c r="W207" t="s">
        <v>136</v>
      </c>
      <c r="Y207">
        <v>9</v>
      </c>
      <c r="Z207" t="s">
        <v>63</v>
      </c>
      <c r="AA207" t="s">
        <v>64</v>
      </c>
      <c r="AB207">
        <v>4</v>
      </c>
      <c r="AC207" t="s">
        <v>294</v>
      </c>
      <c r="AD207">
        <v>10</v>
      </c>
      <c r="AG207" t="s">
        <v>155</v>
      </c>
      <c r="AH207" t="s">
        <v>156</v>
      </c>
      <c r="AI207" t="s">
        <v>68</v>
      </c>
      <c r="AJ207" t="s">
        <v>69</v>
      </c>
      <c r="AK207" t="s">
        <v>64</v>
      </c>
      <c r="AL207" t="s">
        <v>70</v>
      </c>
      <c r="AM207">
        <v>88</v>
      </c>
      <c r="AN207">
        <v>7</v>
      </c>
      <c r="AS207">
        <v>2700</v>
      </c>
      <c r="AT207">
        <v>2700</v>
      </c>
      <c r="BN207" s="33" t="s">
        <v>2125</v>
      </c>
      <c r="BO207">
        <v>2</v>
      </c>
      <c r="BP207">
        <v>2</v>
      </c>
      <c r="BQ207">
        <v>3</v>
      </c>
      <c r="BR207" t="s">
        <v>72</v>
      </c>
      <c r="BS207" t="s">
        <v>2123</v>
      </c>
      <c r="BT207" t="s">
        <v>73</v>
      </c>
      <c r="BU207" s="23">
        <v>43754</v>
      </c>
      <c r="BV207">
        <v>26692</v>
      </c>
      <c r="BY207" t="s">
        <v>64</v>
      </c>
      <c r="CB207" t="s">
        <v>64</v>
      </c>
      <c r="CC207" t="s">
        <v>64</v>
      </c>
      <c r="CE207" t="s">
        <v>63</v>
      </c>
      <c r="CF207" t="s">
        <v>797</v>
      </c>
      <c r="CG207" t="s">
        <v>63</v>
      </c>
      <c r="CH207" t="s">
        <v>768</v>
      </c>
      <c r="CI207" t="s">
        <v>64</v>
      </c>
      <c r="DJ207" t="s">
        <v>76</v>
      </c>
      <c r="DK207" t="s">
        <v>2124</v>
      </c>
      <c r="DN207" t="s">
        <v>64</v>
      </c>
      <c r="DO207" t="s">
        <v>435</v>
      </c>
      <c r="DP207" t="s">
        <v>63</v>
      </c>
      <c r="DQ207" t="s">
        <v>78</v>
      </c>
      <c r="DR207" t="s">
        <v>798</v>
      </c>
      <c r="DY207">
        <v>23.3</v>
      </c>
      <c r="EB207">
        <v>3</v>
      </c>
      <c r="EC207">
        <v>3</v>
      </c>
      <c r="EE207" t="s">
        <v>1721</v>
      </c>
      <c r="EF207">
        <v>5</v>
      </c>
      <c r="EH207" t="s">
        <v>80</v>
      </c>
      <c r="EL207" t="s">
        <v>80</v>
      </c>
      <c r="EP207" t="s">
        <v>80</v>
      </c>
      <c r="ET207" t="s">
        <v>80</v>
      </c>
      <c r="EV207">
        <v>6000</v>
      </c>
      <c r="EW207">
        <v>596</v>
      </c>
      <c r="EX207">
        <v>368</v>
      </c>
      <c r="EY207">
        <v>493</v>
      </c>
    </row>
    <row r="208" spans="1:155" x14ac:dyDescent="0.25">
      <c r="A208">
        <v>2020</v>
      </c>
      <c r="B208" t="s">
        <v>757</v>
      </c>
      <c r="C208" s="20" t="s">
        <v>757</v>
      </c>
      <c r="D208" t="s">
        <v>809</v>
      </c>
      <c r="E208" t="s">
        <v>759</v>
      </c>
      <c r="F208">
        <v>128</v>
      </c>
      <c r="G208" s="1">
        <v>2</v>
      </c>
      <c r="H208">
        <v>4</v>
      </c>
      <c r="I208" t="s">
        <v>256</v>
      </c>
      <c r="J208">
        <v>21</v>
      </c>
      <c r="K208">
        <v>29</v>
      </c>
      <c r="L208">
        <v>24</v>
      </c>
      <c r="M208">
        <v>26.599599999999999</v>
      </c>
      <c r="N208">
        <v>40.948500000000003</v>
      </c>
      <c r="O208">
        <v>31.5792</v>
      </c>
      <c r="P208">
        <v>20.962399999999999</v>
      </c>
      <c r="Q208">
        <v>28.732399999999998</v>
      </c>
      <c r="R208">
        <v>23.866800000000001</v>
      </c>
      <c r="T208" t="s">
        <v>60</v>
      </c>
      <c r="U208" t="s">
        <v>71</v>
      </c>
      <c r="V208" t="s">
        <v>86</v>
      </c>
      <c r="W208" t="s">
        <v>136</v>
      </c>
      <c r="Y208">
        <v>9</v>
      </c>
      <c r="Z208" t="s">
        <v>63</v>
      </c>
      <c r="AA208" t="s">
        <v>64</v>
      </c>
      <c r="AB208" t="s">
        <v>65</v>
      </c>
      <c r="AC208" t="s">
        <v>66</v>
      </c>
      <c r="AD208">
        <v>10</v>
      </c>
      <c r="AG208" t="s">
        <v>155</v>
      </c>
      <c r="AH208" t="s">
        <v>156</v>
      </c>
      <c r="AI208" t="s">
        <v>68</v>
      </c>
      <c r="AJ208" t="s">
        <v>69</v>
      </c>
      <c r="AK208" t="s">
        <v>64</v>
      </c>
      <c r="AL208" t="s">
        <v>70</v>
      </c>
      <c r="AM208">
        <v>81</v>
      </c>
      <c r="AN208">
        <v>9</v>
      </c>
      <c r="AS208">
        <v>2050</v>
      </c>
      <c r="AT208">
        <v>2050</v>
      </c>
      <c r="BN208" s="33" t="s">
        <v>2125</v>
      </c>
      <c r="BO208">
        <v>2</v>
      </c>
      <c r="BP208">
        <v>2</v>
      </c>
      <c r="BQ208">
        <v>3</v>
      </c>
      <c r="BR208" t="s">
        <v>72</v>
      </c>
      <c r="BS208" t="s">
        <v>2123</v>
      </c>
      <c r="BT208" t="s">
        <v>73</v>
      </c>
      <c r="BU208" s="23">
        <v>43692</v>
      </c>
      <c r="BV208">
        <v>26406</v>
      </c>
      <c r="BY208" t="s">
        <v>64</v>
      </c>
      <c r="CB208" t="s">
        <v>64</v>
      </c>
      <c r="CC208" t="s">
        <v>64</v>
      </c>
      <c r="CD208" t="s">
        <v>1735</v>
      </c>
      <c r="CE208" t="s">
        <v>64</v>
      </c>
      <c r="CG208" t="s">
        <v>63</v>
      </c>
      <c r="CH208" t="s">
        <v>761</v>
      </c>
      <c r="CI208" t="s">
        <v>64</v>
      </c>
      <c r="DJ208" t="s">
        <v>76</v>
      </c>
      <c r="DK208" t="s">
        <v>2124</v>
      </c>
      <c r="DN208" t="s">
        <v>64</v>
      </c>
      <c r="DO208" t="s">
        <v>821</v>
      </c>
      <c r="DP208" t="s">
        <v>63</v>
      </c>
      <c r="DQ208" t="s">
        <v>78</v>
      </c>
      <c r="DR208" t="s">
        <v>809</v>
      </c>
      <c r="DY208">
        <v>31.8</v>
      </c>
      <c r="EB208">
        <v>5</v>
      </c>
      <c r="EC208">
        <v>5</v>
      </c>
      <c r="EE208" t="s">
        <v>1734</v>
      </c>
      <c r="EF208">
        <v>6</v>
      </c>
      <c r="EH208" t="s">
        <v>80</v>
      </c>
      <c r="EL208" t="s">
        <v>80</v>
      </c>
      <c r="EP208" t="s">
        <v>80</v>
      </c>
      <c r="ET208" t="s">
        <v>80</v>
      </c>
      <c r="EV208">
        <v>2750</v>
      </c>
      <c r="EW208">
        <v>424</v>
      </c>
      <c r="EX208">
        <v>310</v>
      </c>
      <c r="EY208">
        <v>373</v>
      </c>
    </row>
    <row r="209" spans="1:155" x14ac:dyDescent="0.25">
      <c r="A209">
        <v>2020</v>
      </c>
      <c r="B209" t="s">
        <v>757</v>
      </c>
      <c r="C209" s="20" t="s">
        <v>757</v>
      </c>
      <c r="D209" t="s">
        <v>807</v>
      </c>
      <c r="E209" t="s">
        <v>759</v>
      </c>
      <c r="F209">
        <v>118</v>
      </c>
      <c r="G209" s="1">
        <v>2</v>
      </c>
      <c r="H209">
        <v>4</v>
      </c>
      <c r="I209" t="s">
        <v>256</v>
      </c>
      <c r="J209">
        <v>22</v>
      </c>
      <c r="K209">
        <v>31</v>
      </c>
      <c r="L209">
        <v>25</v>
      </c>
      <c r="M209">
        <v>27.7</v>
      </c>
      <c r="N209">
        <v>44.6</v>
      </c>
      <c r="O209">
        <v>33.394199999999998</v>
      </c>
      <c r="P209">
        <v>21.752400000000002</v>
      </c>
      <c r="Q209">
        <v>31.040800000000001</v>
      </c>
      <c r="R209">
        <v>25.1372</v>
      </c>
      <c r="T209" t="s">
        <v>60</v>
      </c>
      <c r="U209" t="s">
        <v>71</v>
      </c>
      <c r="V209" t="s">
        <v>86</v>
      </c>
      <c r="W209" t="s">
        <v>136</v>
      </c>
      <c r="Y209">
        <v>9</v>
      </c>
      <c r="Z209" t="s">
        <v>63</v>
      </c>
      <c r="AA209" t="s">
        <v>64</v>
      </c>
      <c r="AB209" t="s">
        <v>65</v>
      </c>
      <c r="AC209" t="s">
        <v>66</v>
      </c>
      <c r="AD209">
        <v>10</v>
      </c>
      <c r="AG209" t="s">
        <v>155</v>
      </c>
      <c r="AH209" t="s">
        <v>156</v>
      </c>
      <c r="AI209" t="s">
        <v>68</v>
      </c>
      <c r="AJ209" t="s">
        <v>69</v>
      </c>
      <c r="AK209" t="s">
        <v>64</v>
      </c>
      <c r="AL209" t="s">
        <v>70</v>
      </c>
      <c r="AM209">
        <v>79</v>
      </c>
      <c r="AN209">
        <v>10</v>
      </c>
      <c r="AS209">
        <v>1950</v>
      </c>
      <c r="AT209">
        <v>1950</v>
      </c>
      <c r="BN209" s="33" t="s">
        <v>2125</v>
      </c>
      <c r="BO209">
        <v>2</v>
      </c>
      <c r="BP209">
        <v>2</v>
      </c>
      <c r="BQ209">
        <v>3</v>
      </c>
      <c r="BR209" t="s">
        <v>72</v>
      </c>
      <c r="BS209" t="s">
        <v>2123</v>
      </c>
      <c r="BT209" t="s">
        <v>73</v>
      </c>
      <c r="BU209" s="23">
        <v>43697</v>
      </c>
      <c r="BV209">
        <v>26407</v>
      </c>
      <c r="BY209" t="s">
        <v>64</v>
      </c>
      <c r="CB209" t="s">
        <v>64</v>
      </c>
      <c r="CC209" t="s">
        <v>64</v>
      </c>
      <c r="CD209" t="s">
        <v>1735</v>
      </c>
      <c r="CE209" t="s">
        <v>64</v>
      </c>
      <c r="CG209" t="s">
        <v>63</v>
      </c>
      <c r="CH209" t="s">
        <v>761</v>
      </c>
      <c r="CI209" t="s">
        <v>64</v>
      </c>
      <c r="DJ209" t="s">
        <v>76</v>
      </c>
      <c r="DK209" t="s">
        <v>2124</v>
      </c>
      <c r="DN209" t="s">
        <v>64</v>
      </c>
      <c r="DO209" t="s">
        <v>821</v>
      </c>
      <c r="DP209" t="s">
        <v>63</v>
      </c>
      <c r="DQ209" t="s">
        <v>78</v>
      </c>
      <c r="DR209" t="s">
        <v>808</v>
      </c>
      <c r="DY209">
        <v>33.6</v>
      </c>
      <c r="EB209">
        <v>5</v>
      </c>
      <c r="EC209">
        <v>5</v>
      </c>
      <c r="EE209" t="s">
        <v>1734</v>
      </c>
      <c r="EF209">
        <v>6</v>
      </c>
      <c r="EH209" t="s">
        <v>80</v>
      </c>
      <c r="EL209" t="s">
        <v>80</v>
      </c>
      <c r="EP209" t="s">
        <v>80</v>
      </c>
      <c r="ET209" t="s">
        <v>80</v>
      </c>
      <c r="EV209">
        <v>2250</v>
      </c>
      <c r="EW209">
        <v>405</v>
      </c>
      <c r="EX209">
        <v>285</v>
      </c>
      <c r="EY209">
        <v>351</v>
      </c>
    </row>
    <row r="210" spans="1:155" x14ac:dyDescent="0.25">
      <c r="A210">
        <v>2020</v>
      </c>
      <c r="B210" t="s">
        <v>757</v>
      </c>
      <c r="C210" s="20" t="s">
        <v>757</v>
      </c>
      <c r="D210" t="s">
        <v>813</v>
      </c>
      <c r="E210" t="s">
        <v>759</v>
      </c>
      <c r="F210">
        <v>127</v>
      </c>
      <c r="G210" s="1">
        <v>2</v>
      </c>
      <c r="H210">
        <v>4</v>
      </c>
      <c r="I210" t="s">
        <v>256</v>
      </c>
      <c r="J210">
        <v>21</v>
      </c>
      <c r="K210">
        <v>29</v>
      </c>
      <c r="L210">
        <v>24</v>
      </c>
      <c r="M210">
        <v>26.1996</v>
      </c>
      <c r="N210">
        <v>41.548499999999997</v>
      </c>
      <c r="O210">
        <v>31.423400000000001</v>
      </c>
      <c r="P210">
        <v>20.6738</v>
      </c>
      <c r="Q210">
        <v>29.1143</v>
      </c>
      <c r="R210">
        <v>23.775500000000001</v>
      </c>
      <c r="T210" t="s">
        <v>60</v>
      </c>
      <c r="U210" t="s">
        <v>71</v>
      </c>
      <c r="V210" t="s">
        <v>86</v>
      </c>
      <c r="W210" t="s">
        <v>136</v>
      </c>
      <c r="Y210">
        <v>9</v>
      </c>
      <c r="Z210" t="s">
        <v>63</v>
      </c>
      <c r="AA210" t="s">
        <v>64</v>
      </c>
      <c r="AB210">
        <v>4</v>
      </c>
      <c r="AC210" t="s">
        <v>294</v>
      </c>
      <c r="AD210">
        <v>10</v>
      </c>
      <c r="AG210" t="s">
        <v>155</v>
      </c>
      <c r="AH210" t="s">
        <v>156</v>
      </c>
      <c r="AI210" t="s">
        <v>68</v>
      </c>
      <c r="AJ210" t="s">
        <v>69</v>
      </c>
      <c r="AK210" t="s">
        <v>64</v>
      </c>
      <c r="AL210" t="s">
        <v>70</v>
      </c>
      <c r="AM210">
        <v>81</v>
      </c>
      <c r="AN210">
        <v>9</v>
      </c>
      <c r="AS210">
        <v>2050</v>
      </c>
      <c r="AT210">
        <v>2050</v>
      </c>
      <c r="BN210" s="33" t="s">
        <v>2125</v>
      </c>
      <c r="BO210">
        <v>2</v>
      </c>
      <c r="BP210">
        <v>2</v>
      </c>
      <c r="BQ210">
        <v>3</v>
      </c>
      <c r="BR210" t="s">
        <v>72</v>
      </c>
      <c r="BS210" t="s">
        <v>2123</v>
      </c>
      <c r="BT210" t="s">
        <v>73</v>
      </c>
      <c r="BU210" s="23">
        <v>43692</v>
      </c>
      <c r="BV210">
        <v>26377</v>
      </c>
      <c r="BY210" t="s">
        <v>64</v>
      </c>
      <c r="CB210" t="s">
        <v>64</v>
      </c>
      <c r="CC210" t="s">
        <v>64</v>
      </c>
      <c r="CD210" t="s">
        <v>1735</v>
      </c>
      <c r="CE210" t="s">
        <v>64</v>
      </c>
      <c r="CG210" t="s">
        <v>63</v>
      </c>
      <c r="CH210" t="s">
        <v>761</v>
      </c>
      <c r="CI210" t="s">
        <v>64</v>
      </c>
      <c r="DJ210" t="s">
        <v>76</v>
      </c>
      <c r="DK210" t="s">
        <v>2124</v>
      </c>
      <c r="DN210" t="s">
        <v>64</v>
      </c>
      <c r="DO210" t="s">
        <v>821</v>
      </c>
      <c r="DP210" t="s">
        <v>63</v>
      </c>
      <c r="DQ210" t="s">
        <v>78</v>
      </c>
      <c r="DR210" t="s">
        <v>813</v>
      </c>
      <c r="DY210">
        <v>31.6</v>
      </c>
      <c r="EB210">
        <v>5</v>
      </c>
      <c r="EC210">
        <v>5</v>
      </c>
      <c r="EE210" t="s">
        <v>1734</v>
      </c>
      <c r="EF210">
        <v>6</v>
      </c>
      <c r="EH210" t="s">
        <v>80</v>
      </c>
      <c r="EL210" t="s">
        <v>80</v>
      </c>
      <c r="EP210" t="s">
        <v>80</v>
      </c>
      <c r="ET210" t="s">
        <v>80</v>
      </c>
      <c r="EV210">
        <v>2750</v>
      </c>
      <c r="EW210">
        <v>430</v>
      </c>
      <c r="EX210">
        <v>306</v>
      </c>
      <c r="EY210">
        <v>374</v>
      </c>
    </row>
    <row r="211" spans="1:155" x14ac:dyDescent="0.25">
      <c r="A211">
        <v>2020</v>
      </c>
      <c r="B211" t="s">
        <v>757</v>
      </c>
      <c r="C211" s="20" t="s">
        <v>757</v>
      </c>
      <c r="D211" t="s">
        <v>811</v>
      </c>
      <c r="E211" t="s">
        <v>759</v>
      </c>
      <c r="F211">
        <v>119</v>
      </c>
      <c r="G211" s="1">
        <v>2</v>
      </c>
      <c r="H211">
        <v>4</v>
      </c>
      <c r="I211" t="s">
        <v>256</v>
      </c>
      <c r="J211">
        <v>21</v>
      </c>
      <c r="K211">
        <v>30</v>
      </c>
      <c r="L211">
        <v>25</v>
      </c>
      <c r="M211">
        <v>27.1477</v>
      </c>
      <c r="N211">
        <v>43.649500000000003</v>
      </c>
      <c r="O211">
        <v>32.712899999999998</v>
      </c>
      <c r="P211">
        <v>21.3566</v>
      </c>
      <c r="Q211">
        <v>30.4435</v>
      </c>
      <c r="R211">
        <v>24.670300000000001</v>
      </c>
      <c r="T211" t="s">
        <v>60</v>
      </c>
      <c r="U211" t="s">
        <v>71</v>
      </c>
      <c r="V211" t="s">
        <v>86</v>
      </c>
      <c r="W211" t="s">
        <v>136</v>
      </c>
      <c r="Y211">
        <v>9</v>
      </c>
      <c r="Z211" t="s">
        <v>63</v>
      </c>
      <c r="AA211" t="s">
        <v>64</v>
      </c>
      <c r="AB211">
        <v>4</v>
      </c>
      <c r="AC211" t="s">
        <v>294</v>
      </c>
      <c r="AD211">
        <v>10</v>
      </c>
      <c r="AG211" t="s">
        <v>155</v>
      </c>
      <c r="AH211" t="s">
        <v>156</v>
      </c>
      <c r="AI211" t="s">
        <v>68</v>
      </c>
      <c r="AJ211" t="s">
        <v>69</v>
      </c>
      <c r="AK211" t="s">
        <v>64</v>
      </c>
      <c r="AL211" t="s">
        <v>70</v>
      </c>
      <c r="AM211">
        <v>79</v>
      </c>
      <c r="AN211">
        <v>10</v>
      </c>
      <c r="AS211">
        <v>1950</v>
      </c>
      <c r="AT211">
        <v>1950</v>
      </c>
      <c r="BN211" s="33" t="s">
        <v>2125</v>
      </c>
      <c r="BO211">
        <v>2</v>
      </c>
      <c r="BP211">
        <v>2</v>
      </c>
      <c r="BQ211">
        <v>3</v>
      </c>
      <c r="BR211" t="s">
        <v>72</v>
      </c>
      <c r="BS211" t="s">
        <v>2123</v>
      </c>
      <c r="BT211" t="s">
        <v>73</v>
      </c>
      <c r="BU211" s="23">
        <v>43692</v>
      </c>
      <c r="BV211">
        <v>26376</v>
      </c>
      <c r="BY211" t="s">
        <v>64</v>
      </c>
      <c r="CB211" t="s">
        <v>64</v>
      </c>
      <c r="CC211" t="s">
        <v>64</v>
      </c>
      <c r="CD211" t="s">
        <v>1735</v>
      </c>
      <c r="CE211" t="s">
        <v>64</v>
      </c>
      <c r="CG211" t="s">
        <v>63</v>
      </c>
      <c r="CH211" t="s">
        <v>761</v>
      </c>
      <c r="CI211" t="s">
        <v>64</v>
      </c>
      <c r="DJ211" t="s">
        <v>76</v>
      </c>
      <c r="DK211" t="s">
        <v>2124</v>
      </c>
      <c r="DN211" t="s">
        <v>64</v>
      </c>
      <c r="DO211" t="s">
        <v>821</v>
      </c>
      <c r="DP211" t="s">
        <v>63</v>
      </c>
      <c r="DQ211" t="s">
        <v>78</v>
      </c>
      <c r="DR211" t="s">
        <v>812</v>
      </c>
      <c r="DY211">
        <v>32.9</v>
      </c>
      <c r="EB211">
        <v>5</v>
      </c>
      <c r="EC211">
        <v>5</v>
      </c>
      <c r="EE211" t="s">
        <v>1734</v>
      </c>
      <c r="EF211">
        <v>6</v>
      </c>
      <c r="EH211" t="s">
        <v>80</v>
      </c>
      <c r="EL211" t="s">
        <v>80</v>
      </c>
      <c r="EP211" t="s">
        <v>80</v>
      </c>
      <c r="ET211" t="s">
        <v>80</v>
      </c>
      <c r="EV211">
        <v>2250</v>
      </c>
      <c r="EW211">
        <v>415</v>
      </c>
      <c r="EX211">
        <v>292</v>
      </c>
      <c r="EY211">
        <v>360</v>
      </c>
    </row>
    <row r="212" spans="1:155" x14ac:dyDescent="0.25">
      <c r="A212">
        <v>2020</v>
      </c>
      <c r="B212" t="s">
        <v>757</v>
      </c>
      <c r="C212" s="20" t="s">
        <v>757</v>
      </c>
      <c r="D212" t="s">
        <v>822</v>
      </c>
      <c r="E212" t="s">
        <v>759</v>
      </c>
      <c r="F212">
        <v>143</v>
      </c>
      <c r="G212" s="1">
        <v>3</v>
      </c>
      <c r="H212">
        <v>6</v>
      </c>
      <c r="I212" t="s">
        <v>256</v>
      </c>
      <c r="J212">
        <v>20</v>
      </c>
      <c r="K212">
        <v>27</v>
      </c>
      <c r="L212">
        <v>23</v>
      </c>
      <c r="M212">
        <v>25.1</v>
      </c>
      <c r="N212">
        <v>38.9</v>
      </c>
      <c r="O212">
        <v>29.868200000000002</v>
      </c>
      <c r="P212">
        <v>19.8767</v>
      </c>
      <c r="Q212">
        <v>27.4208</v>
      </c>
      <c r="R212">
        <v>22.685300000000002</v>
      </c>
      <c r="T212" t="s">
        <v>60</v>
      </c>
      <c r="U212" t="s">
        <v>71</v>
      </c>
      <c r="V212" t="s">
        <v>86</v>
      </c>
      <c r="W212" t="s">
        <v>136</v>
      </c>
      <c r="Y212">
        <v>9</v>
      </c>
      <c r="Z212" t="s">
        <v>63</v>
      </c>
      <c r="AA212" t="s">
        <v>64</v>
      </c>
      <c r="AB212" t="s">
        <v>65</v>
      </c>
      <c r="AC212" t="s">
        <v>66</v>
      </c>
      <c r="AD212">
        <v>10</v>
      </c>
      <c r="AG212" t="s">
        <v>155</v>
      </c>
      <c r="AH212" t="s">
        <v>156</v>
      </c>
      <c r="AI212" t="s">
        <v>68</v>
      </c>
      <c r="AJ212" t="s">
        <v>69</v>
      </c>
      <c r="AK212" t="s">
        <v>64</v>
      </c>
      <c r="AL212" t="s">
        <v>70</v>
      </c>
      <c r="AM212">
        <v>87</v>
      </c>
      <c r="AN212">
        <v>9</v>
      </c>
      <c r="AS212">
        <v>2100</v>
      </c>
      <c r="AT212">
        <v>2100</v>
      </c>
      <c r="BN212" s="33" t="s">
        <v>2125</v>
      </c>
      <c r="BO212">
        <v>2</v>
      </c>
      <c r="BP212">
        <v>2</v>
      </c>
      <c r="BQ212">
        <v>3</v>
      </c>
      <c r="BR212" t="s">
        <v>72</v>
      </c>
      <c r="BS212" t="s">
        <v>2123</v>
      </c>
      <c r="BT212" t="s">
        <v>73</v>
      </c>
      <c r="BU212" s="23">
        <v>43683</v>
      </c>
      <c r="BV212">
        <v>26214</v>
      </c>
      <c r="BY212" t="s">
        <v>64</v>
      </c>
      <c r="CB212" t="s">
        <v>64</v>
      </c>
      <c r="CC212" t="s">
        <v>64</v>
      </c>
      <c r="CD212" t="s">
        <v>823</v>
      </c>
      <c r="CE212" t="s">
        <v>64</v>
      </c>
      <c r="CG212" t="s">
        <v>63</v>
      </c>
      <c r="CH212" t="s">
        <v>761</v>
      </c>
      <c r="CI212" t="s">
        <v>64</v>
      </c>
      <c r="DJ212" t="s">
        <v>76</v>
      </c>
      <c r="DK212" t="s">
        <v>2124</v>
      </c>
      <c r="DN212" t="s">
        <v>64</v>
      </c>
      <c r="DO212" t="s">
        <v>132</v>
      </c>
      <c r="DP212" t="s">
        <v>63</v>
      </c>
      <c r="DQ212" t="s">
        <v>78</v>
      </c>
      <c r="DY212">
        <v>30.1</v>
      </c>
      <c r="EB212">
        <v>5</v>
      </c>
      <c r="EC212">
        <v>5</v>
      </c>
      <c r="EE212" t="s">
        <v>1701</v>
      </c>
      <c r="EF212">
        <v>5</v>
      </c>
      <c r="EH212" t="s">
        <v>80</v>
      </c>
      <c r="EL212" t="s">
        <v>80</v>
      </c>
      <c r="EP212" t="s">
        <v>80</v>
      </c>
      <c r="ET212" t="s">
        <v>80</v>
      </c>
      <c r="EV212">
        <v>3000</v>
      </c>
      <c r="EW212">
        <v>448</v>
      </c>
      <c r="EX212">
        <v>325</v>
      </c>
      <c r="EY212">
        <v>393</v>
      </c>
    </row>
    <row r="213" spans="1:155" x14ac:dyDescent="0.25">
      <c r="A213">
        <v>2020</v>
      </c>
      <c r="B213" t="s">
        <v>757</v>
      </c>
      <c r="C213" s="20" t="s">
        <v>757</v>
      </c>
      <c r="D213" t="s">
        <v>824</v>
      </c>
      <c r="E213" t="s">
        <v>759</v>
      </c>
      <c r="F213">
        <v>134</v>
      </c>
      <c r="G213" s="1">
        <v>3</v>
      </c>
      <c r="H213">
        <v>6</v>
      </c>
      <c r="I213" t="s">
        <v>256</v>
      </c>
      <c r="J213">
        <v>20</v>
      </c>
      <c r="K213">
        <v>28</v>
      </c>
      <c r="L213">
        <v>23</v>
      </c>
      <c r="M213">
        <v>25.1</v>
      </c>
      <c r="N213">
        <v>40.1</v>
      </c>
      <c r="O213">
        <v>30.180199999999999</v>
      </c>
      <c r="P213">
        <v>19.8767</v>
      </c>
      <c r="Q213">
        <v>28.1906</v>
      </c>
      <c r="R213">
        <v>22.918199999999999</v>
      </c>
      <c r="T213" t="s">
        <v>60</v>
      </c>
      <c r="U213" t="s">
        <v>71</v>
      </c>
      <c r="V213" t="s">
        <v>86</v>
      </c>
      <c r="W213" t="s">
        <v>136</v>
      </c>
      <c r="Y213">
        <v>9</v>
      </c>
      <c r="Z213" t="s">
        <v>63</v>
      </c>
      <c r="AA213" t="s">
        <v>64</v>
      </c>
      <c r="AB213" t="s">
        <v>65</v>
      </c>
      <c r="AC213" t="s">
        <v>66</v>
      </c>
      <c r="AD213">
        <v>10</v>
      </c>
      <c r="AG213" t="s">
        <v>155</v>
      </c>
      <c r="AH213" t="s">
        <v>156</v>
      </c>
      <c r="AI213" t="s">
        <v>68</v>
      </c>
      <c r="AJ213" t="s">
        <v>69</v>
      </c>
      <c r="AK213" t="s">
        <v>64</v>
      </c>
      <c r="AL213" t="s">
        <v>70</v>
      </c>
      <c r="AM213">
        <v>89</v>
      </c>
      <c r="AN213">
        <v>10</v>
      </c>
      <c r="AS213">
        <v>2100</v>
      </c>
      <c r="AT213">
        <v>2100</v>
      </c>
      <c r="BN213" s="33" t="s">
        <v>2125</v>
      </c>
      <c r="BO213">
        <v>2</v>
      </c>
      <c r="BP213">
        <v>2</v>
      </c>
      <c r="BQ213">
        <v>3</v>
      </c>
      <c r="BR213" t="s">
        <v>72</v>
      </c>
      <c r="BS213" t="s">
        <v>2123</v>
      </c>
      <c r="BT213" t="s">
        <v>73</v>
      </c>
      <c r="BU213" s="23">
        <v>43683</v>
      </c>
      <c r="BV213">
        <v>26219</v>
      </c>
      <c r="BY213" t="s">
        <v>64</v>
      </c>
      <c r="CB213" t="s">
        <v>64</v>
      </c>
      <c r="CC213" t="s">
        <v>64</v>
      </c>
      <c r="CD213" t="s">
        <v>823</v>
      </c>
      <c r="CE213" t="s">
        <v>64</v>
      </c>
      <c r="CG213" t="s">
        <v>63</v>
      </c>
      <c r="CH213" t="s">
        <v>761</v>
      </c>
      <c r="CI213" t="s">
        <v>64</v>
      </c>
      <c r="DJ213" t="s">
        <v>76</v>
      </c>
      <c r="DK213" t="s">
        <v>2124</v>
      </c>
      <c r="DN213" t="s">
        <v>64</v>
      </c>
      <c r="DO213" t="s">
        <v>132</v>
      </c>
      <c r="DP213" t="s">
        <v>63</v>
      </c>
      <c r="DQ213" t="s">
        <v>78</v>
      </c>
      <c r="DY213">
        <v>30.4</v>
      </c>
      <c r="EB213">
        <v>5</v>
      </c>
      <c r="EC213">
        <v>5</v>
      </c>
      <c r="EE213" t="s">
        <v>1701</v>
      </c>
      <c r="EF213">
        <v>5</v>
      </c>
      <c r="EH213" t="s">
        <v>80</v>
      </c>
      <c r="EL213" t="s">
        <v>80</v>
      </c>
      <c r="EP213" t="s">
        <v>80</v>
      </c>
      <c r="ET213" t="s">
        <v>80</v>
      </c>
      <c r="EV213">
        <v>3000</v>
      </c>
      <c r="EW213">
        <v>447</v>
      </c>
      <c r="EX213">
        <v>316</v>
      </c>
      <c r="EY213">
        <v>388</v>
      </c>
    </row>
    <row r="214" spans="1:155" x14ac:dyDescent="0.25">
      <c r="A214">
        <v>2020</v>
      </c>
      <c r="B214" t="s">
        <v>757</v>
      </c>
      <c r="C214" s="20" t="s">
        <v>757</v>
      </c>
      <c r="D214" t="s">
        <v>826</v>
      </c>
      <c r="E214" t="s">
        <v>759</v>
      </c>
      <c r="F214">
        <v>144</v>
      </c>
      <c r="G214" s="1">
        <v>3</v>
      </c>
      <c r="H214">
        <v>6</v>
      </c>
      <c r="I214" t="s">
        <v>256</v>
      </c>
      <c r="J214">
        <v>19</v>
      </c>
      <c r="K214">
        <v>26</v>
      </c>
      <c r="L214">
        <v>22</v>
      </c>
      <c r="M214">
        <v>24.1</v>
      </c>
      <c r="N214">
        <v>37.1</v>
      </c>
      <c r="O214">
        <v>28.611499999999999</v>
      </c>
      <c r="P214">
        <v>19.146799999999999</v>
      </c>
      <c r="Q214">
        <v>26.258299999999998</v>
      </c>
      <c r="R214">
        <v>21.804099999999998</v>
      </c>
      <c r="T214" t="s">
        <v>60</v>
      </c>
      <c r="U214" t="s">
        <v>71</v>
      </c>
      <c r="V214" t="s">
        <v>86</v>
      </c>
      <c r="W214" t="s">
        <v>136</v>
      </c>
      <c r="Y214">
        <v>9</v>
      </c>
      <c r="Z214" t="s">
        <v>63</v>
      </c>
      <c r="AA214" t="s">
        <v>64</v>
      </c>
      <c r="AB214">
        <v>4</v>
      </c>
      <c r="AC214" t="s">
        <v>294</v>
      </c>
      <c r="AD214">
        <v>10</v>
      </c>
      <c r="AG214" t="s">
        <v>155</v>
      </c>
      <c r="AH214" t="s">
        <v>156</v>
      </c>
      <c r="AI214" t="s">
        <v>68</v>
      </c>
      <c r="AJ214" t="s">
        <v>69</v>
      </c>
      <c r="AK214" t="s">
        <v>64</v>
      </c>
      <c r="AL214" t="s">
        <v>70</v>
      </c>
      <c r="AM214">
        <v>87</v>
      </c>
      <c r="AN214">
        <v>9</v>
      </c>
      <c r="AS214">
        <v>2200</v>
      </c>
      <c r="AT214">
        <v>2200</v>
      </c>
      <c r="BN214" s="33" t="s">
        <v>2125</v>
      </c>
      <c r="BO214">
        <v>2</v>
      </c>
      <c r="BP214">
        <v>2</v>
      </c>
      <c r="BQ214">
        <v>3</v>
      </c>
      <c r="BR214" t="s">
        <v>72</v>
      </c>
      <c r="BS214" t="s">
        <v>2123</v>
      </c>
      <c r="BT214" t="s">
        <v>73</v>
      </c>
      <c r="BU214" s="23">
        <v>43683</v>
      </c>
      <c r="BV214">
        <v>26215</v>
      </c>
      <c r="BY214" t="s">
        <v>64</v>
      </c>
      <c r="CB214" t="s">
        <v>64</v>
      </c>
      <c r="CC214" t="s">
        <v>64</v>
      </c>
      <c r="CD214" t="s">
        <v>823</v>
      </c>
      <c r="CE214" t="s">
        <v>64</v>
      </c>
      <c r="CG214" t="s">
        <v>63</v>
      </c>
      <c r="CH214" t="s">
        <v>761</v>
      </c>
      <c r="CI214" t="s">
        <v>64</v>
      </c>
      <c r="DJ214" t="s">
        <v>76</v>
      </c>
      <c r="DK214" t="s">
        <v>2124</v>
      </c>
      <c r="DN214" t="s">
        <v>64</v>
      </c>
      <c r="DO214" t="s">
        <v>132</v>
      </c>
      <c r="DP214" t="s">
        <v>63</v>
      </c>
      <c r="DQ214" t="s">
        <v>78</v>
      </c>
      <c r="DY214">
        <v>28.8</v>
      </c>
      <c r="EB214">
        <v>4</v>
      </c>
      <c r="EC214">
        <v>4</v>
      </c>
      <c r="EE214" t="s">
        <v>1701</v>
      </c>
      <c r="EF214">
        <v>5</v>
      </c>
      <c r="EH214" t="s">
        <v>80</v>
      </c>
      <c r="EL214" t="s">
        <v>80</v>
      </c>
      <c r="EP214" t="s">
        <v>80</v>
      </c>
      <c r="ET214" t="s">
        <v>80</v>
      </c>
      <c r="EV214">
        <v>3500</v>
      </c>
      <c r="EW214">
        <v>464</v>
      </c>
      <c r="EX214">
        <v>339</v>
      </c>
      <c r="EY214">
        <v>408</v>
      </c>
    </row>
    <row r="215" spans="1:155" x14ac:dyDescent="0.25">
      <c r="A215">
        <v>2020</v>
      </c>
      <c r="B215" t="s">
        <v>757</v>
      </c>
      <c r="C215" s="20" t="s">
        <v>757</v>
      </c>
      <c r="D215" t="s">
        <v>827</v>
      </c>
      <c r="E215" t="s">
        <v>759</v>
      </c>
      <c r="F215">
        <v>135</v>
      </c>
      <c r="G215" s="1">
        <v>3</v>
      </c>
      <c r="H215">
        <v>6</v>
      </c>
      <c r="I215" t="s">
        <v>256</v>
      </c>
      <c r="J215">
        <v>19</v>
      </c>
      <c r="K215">
        <v>26</v>
      </c>
      <c r="L215">
        <v>22</v>
      </c>
      <c r="M215">
        <v>23.9</v>
      </c>
      <c r="N215">
        <v>37.299999999999997</v>
      </c>
      <c r="O215">
        <v>28.508800000000001</v>
      </c>
      <c r="P215">
        <v>19.000299999999999</v>
      </c>
      <c r="Q215">
        <v>26.387899999999998</v>
      </c>
      <c r="R215">
        <v>21.739000000000001</v>
      </c>
      <c r="T215" t="s">
        <v>60</v>
      </c>
      <c r="U215" t="s">
        <v>71</v>
      </c>
      <c r="V215" t="s">
        <v>86</v>
      </c>
      <c r="W215" t="s">
        <v>136</v>
      </c>
      <c r="Y215">
        <v>9</v>
      </c>
      <c r="Z215" t="s">
        <v>63</v>
      </c>
      <c r="AA215" t="s">
        <v>64</v>
      </c>
      <c r="AB215">
        <v>4</v>
      </c>
      <c r="AC215" t="s">
        <v>294</v>
      </c>
      <c r="AD215">
        <v>10</v>
      </c>
      <c r="AG215" t="s">
        <v>155</v>
      </c>
      <c r="AH215" t="s">
        <v>156</v>
      </c>
      <c r="AI215" t="s">
        <v>68</v>
      </c>
      <c r="AJ215" t="s">
        <v>69</v>
      </c>
      <c r="AK215" t="s">
        <v>64</v>
      </c>
      <c r="AL215" t="s">
        <v>70</v>
      </c>
      <c r="AM215">
        <v>89</v>
      </c>
      <c r="AN215">
        <v>10</v>
      </c>
      <c r="AS215">
        <v>2200</v>
      </c>
      <c r="AT215">
        <v>2200</v>
      </c>
      <c r="BN215" s="33" t="s">
        <v>2125</v>
      </c>
      <c r="BO215">
        <v>2</v>
      </c>
      <c r="BP215">
        <v>2</v>
      </c>
      <c r="BQ215">
        <v>3</v>
      </c>
      <c r="BR215" t="s">
        <v>72</v>
      </c>
      <c r="BS215" t="s">
        <v>2123</v>
      </c>
      <c r="BT215" t="s">
        <v>73</v>
      </c>
      <c r="BU215" s="23">
        <v>43683</v>
      </c>
      <c r="BV215">
        <v>26222</v>
      </c>
      <c r="BY215" t="s">
        <v>64</v>
      </c>
      <c r="CB215" t="s">
        <v>64</v>
      </c>
      <c r="CC215" t="s">
        <v>64</v>
      </c>
      <c r="CD215" t="s">
        <v>823</v>
      </c>
      <c r="CE215" t="s">
        <v>64</v>
      </c>
      <c r="CG215" t="s">
        <v>63</v>
      </c>
      <c r="CH215" t="s">
        <v>761</v>
      </c>
      <c r="CI215" t="s">
        <v>64</v>
      </c>
      <c r="DJ215" t="s">
        <v>76</v>
      </c>
      <c r="DK215" t="s">
        <v>2124</v>
      </c>
      <c r="DN215" t="s">
        <v>64</v>
      </c>
      <c r="DO215" t="s">
        <v>132</v>
      </c>
      <c r="DP215" t="s">
        <v>63</v>
      </c>
      <c r="DQ215" t="s">
        <v>78</v>
      </c>
      <c r="DY215">
        <v>28.7</v>
      </c>
      <c r="EB215">
        <v>4</v>
      </c>
      <c r="EC215">
        <v>4</v>
      </c>
      <c r="EE215" t="s">
        <v>1701</v>
      </c>
      <c r="EF215">
        <v>5</v>
      </c>
      <c r="EH215" t="s">
        <v>80</v>
      </c>
      <c r="EL215" t="s">
        <v>80</v>
      </c>
      <c r="EP215" t="s">
        <v>80</v>
      </c>
      <c r="ET215" t="s">
        <v>80</v>
      </c>
      <c r="EV215">
        <v>3500</v>
      </c>
      <c r="EW215">
        <v>468</v>
      </c>
      <c r="EX215">
        <v>338</v>
      </c>
      <c r="EY215">
        <v>409</v>
      </c>
    </row>
    <row r="216" spans="1:155" x14ac:dyDescent="0.25">
      <c r="A216">
        <v>2020</v>
      </c>
      <c r="B216" t="s">
        <v>757</v>
      </c>
      <c r="C216" s="20" t="s">
        <v>757</v>
      </c>
      <c r="D216" t="s">
        <v>845</v>
      </c>
      <c r="E216" t="s">
        <v>759</v>
      </c>
      <c r="F216">
        <v>324</v>
      </c>
      <c r="G216" s="1">
        <v>4</v>
      </c>
      <c r="H216">
        <v>8</v>
      </c>
      <c r="I216" t="s">
        <v>256</v>
      </c>
      <c r="J216">
        <v>17</v>
      </c>
      <c r="K216">
        <v>26</v>
      </c>
      <c r="L216">
        <v>20</v>
      </c>
      <c r="M216">
        <v>21.3</v>
      </c>
      <c r="N216">
        <v>36.6</v>
      </c>
      <c r="O216">
        <v>26.235199999999999</v>
      </c>
      <c r="P216">
        <v>17.0777</v>
      </c>
      <c r="Q216">
        <v>25.933700000000002</v>
      </c>
      <c r="R216">
        <v>20.1785</v>
      </c>
      <c r="T216" t="s">
        <v>60</v>
      </c>
      <c r="U216" t="s">
        <v>71</v>
      </c>
      <c r="V216" t="s">
        <v>86</v>
      </c>
      <c r="W216" t="s">
        <v>136</v>
      </c>
      <c r="Y216">
        <v>9</v>
      </c>
      <c r="Z216" t="s">
        <v>63</v>
      </c>
      <c r="AA216" t="s">
        <v>64</v>
      </c>
      <c r="AB216" t="s">
        <v>65</v>
      </c>
      <c r="AC216" t="s">
        <v>66</v>
      </c>
      <c r="AD216">
        <v>10</v>
      </c>
      <c r="AG216" t="s">
        <v>155</v>
      </c>
      <c r="AH216" t="s">
        <v>156</v>
      </c>
      <c r="AI216" t="s">
        <v>68</v>
      </c>
      <c r="AJ216" t="s">
        <v>69</v>
      </c>
      <c r="AK216" t="s">
        <v>64</v>
      </c>
      <c r="AL216" t="s">
        <v>70</v>
      </c>
      <c r="AM216">
        <v>88</v>
      </c>
      <c r="AN216">
        <v>7</v>
      </c>
      <c r="AS216">
        <v>2450</v>
      </c>
      <c r="AT216">
        <v>2450</v>
      </c>
      <c r="BN216" s="33" t="s">
        <v>2125</v>
      </c>
      <c r="BO216">
        <v>2</v>
      </c>
      <c r="BP216">
        <v>2</v>
      </c>
      <c r="BQ216">
        <v>3</v>
      </c>
      <c r="BR216" t="s">
        <v>72</v>
      </c>
      <c r="BS216" t="s">
        <v>2123</v>
      </c>
      <c r="BT216" t="s">
        <v>73</v>
      </c>
      <c r="BU216" s="23">
        <v>43754</v>
      </c>
      <c r="BV216">
        <v>26696</v>
      </c>
      <c r="BY216" t="s">
        <v>64</v>
      </c>
      <c r="CB216" t="s">
        <v>64</v>
      </c>
      <c r="CC216" t="s">
        <v>64</v>
      </c>
      <c r="CE216" t="s">
        <v>63</v>
      </c>
      <c r="CF216" t="s">
        <v>844</v>
      </c>
      <c r="CG216" t="s">
        <v>63</v>
      </c>
      <c r="CH216" t="s">
        <v>768</v>
      </c>
      <c r="CI216" t="s">
        <v>64</v>
      </c>
      <c r="DJ216" t="s">
        <v>76</v>
      </c>
      <c r="DK216" t="s">
        <v>2124</v>
      </c>
      <c r="DN216" t="s">
        <v>64</v>
      </c>
      <c r="DO216" t="s">
        <v>435</v>
      </c>
      <c r="DP216" t="s">
        <v>63</v>
      </c>
      <c r="DQ216" t="s">
        <v>78</v>
      </c>
      <c r="DR216" t="s">
        <v>845</v>
      </c>
      <c r="DY216">
        <v>26.4</v>
      </c>
      <c r="EB216">
        <v>4</v>
      </c>
      <c r="EC216">
        <v>4</v>
      </c>
      <c r="EE216" t="s">
        <v>1721</v>
      </c>
      <c r="EF216">
        <v>5</v>
      </c>
      <c r="EH216" t="s">
        <v>80</v>
      </c>
      <c r="EL216" t="s">
        <v>80</v>
      </c>
      <c r="EP216" t="s">
        <v>80</v>
      </c>
      <c r="ET216" t="s">
        <v>80</v>
      </c>
      <c r="EV216">
        <v>4750</v>
      </c>
      <c r="EW216">
        <v>519</v>
      </c>
      <c r="EX216">
        <v>342</v>
      </c>
      <c r="EY216">
        <v>439</v>
      </c>
    </row>
    <row r="217" spans="1:155" x14ac:dyDescent="0.25">
      <c r="A217">
        <v>2020</v>
      </c>
      <c r="B217" t="s">
        <v>56</v>
      </c>
      <c r="C217" s="20" t="s">
        <v>200</v>
      </c>
      <c r="D217" t="s">
        <v>206</v>
      </c>
      <c r="E217" t="s">
        <v>58</v>
      </c>
      <c r="F217">
        <v>32</v>
      </c>
      <c r="G217" s="1">
        <v>1.5</v>
      </c>
      <c r="H217">
        <v>3</v>
      </c>
      <c r="I217" t="s">
        <v>159</v>
      </c>
      <c r="J217">
        <v>28</v>
      </c>
      <c r="K217">
        <v>36</v>
      </c>
      <c r="L217">
        <v>31</v>
      </c>
      <c r="M217">
        <v>36.847200000000001</v>
      </c>
      <c r="N217">
        <v>53.613199999999999</v>
      </c>
      <c r="O217">
        <v>42.881700000000002</v>
      </c>
      <c r="P217">
        <v>28.1096</v>
      </c>
      <c r="Q217">
        <v>36</v>
      </c>
      <c r="R217">
        <v>31.379899999999999</v>
      </c>
      <c r="T217" t="s">
        <v>60</v>
      </c>
      <c r="U217" t="s">
        <v>71</v>
      </c>
      <c r="V217" t="s">
        <v>157</v>
      </c>
      <c r="W217" t="s">
        <v>158</v>
      </c>
      <c r="Y217">
        <v>7</v>
      </c>
      <c r="Z217" t="s">
        <v>64</v>
      </c>
      <c r="AA217" t="s">
        <v>64</v>
      </c>
      <c r="AB217" t="s">
        <v>150</v>
      </c>
      <c r="AC217" t="s">
        <v>178</v>
      </c>
      <c r="AD217">
        <v>10</v>
      </c>
      <c r="AG217" t="s">
        <v>59</v>
      </c>
      <c r="AH217" t="s">
        <v>67</v>
      </c>
      <c r="AI217" t="s">
        <v>68</v>
      </c>
      <c r="AJ217" t="s">
        <v>69</v>
      </c>
      <c r="AK217" t="s">
        <v>64</v>
      </c>
      <c r="AL217" t="s">
        <v>70</v>
      </c>
      <c r="AQ217">
        <v>80</v>
      </c>
      <c r="AR217">
        <v>9</v>
      </c>
      <c r="AS217">
        <v>1550</v>
      </c>
      <c r="AT217">
        <v>1550</v>
      </c>
      <c r="BN217" s="33" t="s">
        <v>2125</v>
      </c>
      <c r="BO217">
        <v>2</v>
      </c>
      <c r="BP217">
        <v>2</v>
      </c>
      <c r="BQ217">
        <v>3</v>
      </c>
      <c r="BR217" t="s">
        <v>72</v>
      </c>
      <c r="BS217" t="s">
        <v>2123</v>
      </c>
      <c r="BT217" t="s">
        <v>73</v>
      </c>
      <c r="BU217" s="23">
        <v>43677</v>
      </c>
      <c r="BV217">
        <v>25963</v>
      </c>
      <c r="BX217" t="s">
        <v>64</v>
      </c>
      <c r="BY217" t="s">
        <v>64</v>
      </c>
      <c r="CB217" t="s">
        <v>64</v>
      </c>
      <c r="CC217" t="s">
        <v>64</v>
      </c>
      <c r="CE217" t="s">
        <v>64</v>
      </c>
      <c r="CG217" t="s">
        <v>63</v>
      </c>
      <c r="CH217" t="s">
        <v>74</v>
      </c>
      <c r="CI217" t="s">
        <v>63</v>
      </c>
      <c r="CJ217" t="s">
        <v>75</v>
      </c>
      <c r="DJ217" t="s">
        <v>76</v>
      </c>
      <c r="DK217" t="s">
        <v>2124</v>
      </c>
      <c r="DN217" t="s">
        <v>64</v>
      </c>
      <c r="DO217" t="s">
        <v>77</v>
      </c>
      <c r="DP217" t="s">
        <v>63</v>
      </c>
      <c r="DQ217" t="s">
        <v>78</v>
      </c>
      <c r="DY217">
        <v>43.2</v>
      </c>
      <c r="EB217">
        <v>7</v>
      </c>
      <c r="EC217">
        <v>7</v>
      </c>
      <c r="EE217" t="s">
        <v>1302</v>
      </c>
      <c r="EF217">
        <v>7</v>
      </c>
      <c r="EH217" t="s">
        <v>80</v>
      </c>
      <c r="EL217" t="s">
        <v>80</v>
      </c>
      <c r="EP217" t="s">
        <v>80</v>
      </c>
      <c r="ET217" t="s">
        <v>80</v>
      </c>
      <c r="EV217">
        <v>250</v>
      </c>
      <c r="EW217">
        <v>314</v>
      </c>
      <c r="EX217">
        <v>245</v>
      </c>
      <c r="EY217">
        <v>281</v>
      </c>
    </row>
    <row r="218" spans="1:155" x14ac:dyDescent="0.25">
      <c r="A218">
        <v>2020</v>
      </c>
      <c r="B218" t="s">
        <v>56</v>
      </c>
      <c r="C218" s="20" t="s">
        <v>200</v>
      </c>
      <c r="D218" t="s">
        <v>207</v>
      </c>
      <c r="E218" t="s">
        <v>58</v>
      </c>
      <c r="F218">
        <v>34</v>
      </c>
      <c r="G218" s="1">
        <v>1.5</v>
      </c>
      <c r="H218">
        <v>3</v>
      </c>
      <c r="I218" t="s">
        <v>159</v>
      </c>
      <c r="J218">
        <v>28</v>
      </c>
      <c r="K218">
        <v>36</v>
      </c>
      <c r="L218">
        <v>31</v>
      </c>
      <c r="M218">
        <v>36.847200000000001</v>
      </c>
      <c r="N218">
        <v>53.613199999999999</v>
      </c>
      <c r="O218">
        <v>42.881700000000002</v>
      </c>
      <c r="P218">
        <v>28.1096</v>
      </c>
      <c r="Q218">
        <v>36</v>
      </c>
      <c r="R218">
        <v>31.379899999999999</v>
      </c>
      <c r="T218" t="s">
        <v>60</v>
      </c>
      <c r="U218" t="s">
        <v>71</v>
      </c>
      <c r="V218" t="s">
        <v>157</v>
      </c>
      <c r="W218" t="s">
        <v>158</v>
      </c>
      <c r="Y218">
        <v>7</v>
      </c>
      <c r="Z218" t="s">
        <v>64</v>
      </c>
      <c r="AA218" t="s">
        <v>64</v>
      </c>
      <c r="AB218" t="s">
        <v>150</v>
      </c>
      <c r="AC218" t="s">
        <v>178</v>
      </c>
      <c r="AD218">
        <v>10</v>
      </c>
      <c r="AG218" t="s">
        <v>59</v>
      </c>
      <c r="AH218" t="s">
        <v>67</v>
      </c>
      <c r="AI218" t="s">
        <v>68</v>
      </c>
      <c r="AJ218" t="s">
        <v>69</v>
      </c>
      <c r="AK218" t="s">
        <v>64</v>
      </c>
      <c r="AL218" t="s">
        <v>70</v>
      </c>
      <c r="AQ218">
        <v>84</v>
      </c>
      <c r="AR218">
        <v>9</v>
      </c>
      <c r="AS218">
        <v>1550</v>
      </c>
      <c r="AT218">
        <v>1550</v>
      </c>
      <c r="BN218" s="33" t="s">
        <v>2125</v>
      </c>
      <c r="BO218">
        <v>2</v>
      </c>
      <c r="BP218">
        <v>2</v>
      </c>
      <c r="BQ218">
        <v>3</v>
      </c>
      <c r="BR218" t="s">
        <v>72</v>
      </c>
      <c r="BS218" t="s">
        <v>2123</v>
      </c>
      <c r="BT218" t="s">
        <v>73</v>
      </c>
      <c r="BU218" s="23">
        <v>43677</v>
      </c>
      <c r="BV218">
        <v>25962</v>
      </c>
      <c r="BX218" t="s">
        <v>64</v>
      </c>
      <c r="BY218" t="s">
        <v>64</v>
      </c>
      <c r="CB218" t="s">
        <v>64</v>
      </c>
      <c r="CC218" t="s">
        <v>64</v>
      </c>
      <c r="CE218" t="s">
        <v>64</v>
      </c>
      <c r="CG218" t="s">
        <v>63</v>
      </c>
      <c r="CH218" t="s">
        <v>74</v>
      </c>
      <c r="CI218" t="s">
        <v>63</v>
      </c>
      <c r="CJ218" t="s">
        <v>75</v>
      </c>
      <c r="DJ218" t="s">
        <v>76</v>
      </c>
      <c r="DK218" t="s">
        <v>2124</v>
      </c>
      <c r="DN218" t="s">
        <v>64</v>
      </c>
      <c r="DO218" t="s">
        <v>77</v>
      </c>
      <c r="DP218" t="s">
        <v>63</v>
      </c>
      <c r="DQ218" t="s">
        <v>78</v>
      </c>
      <c r="DY218">
        <v>43.2</v>
      </c>
      <c r="EB218">
        <v>7</v>
      </c>
      <c r="EC218">
        <v>7</v>
      </c>
      <c r="EE218" t="s">
        <v>1302</v>
      </c>
      <c r="EF218">
        <v>7</v>
      </c>
      <c r="EH218" t="s">
        <v>80</v>
      </c>
      <c r="EL218" t="s">
        <v>80</v>
      </c>
      <c r="EP218" t="s">
        <v>80</v>
      </c>
      <c r="ET218" t="s">
        <v>80</v>
      </c>
      <c r="EV218">
        <v>250</v>
      </c>
      <c r="EW218">
        <v>314</v>
      </c>
      <c r="EX218">
        <v>245</v>
      </c>
      <c r="EY218">
        <v>281</v>
      </c>
    </row>
    <row r="219" spans="1:155" x14ac:dyDescent="0.25">
      <c r="A219">
        <v>2020</v>
      </c>
      <c r="B219" t="s">
        <v>56</v>
      </c>
      <c r="C219" s="20" t="s">
        <v>200</v>
      </c>
      <c r="D219" t="s">
        <v>213</v>
      </c>
      <c r="E219" t="s">
        <v>58</v>
      </c>
      <c r="F219">
        <v>54</v>
      </c>
      <c r="G219" s="1">
        <v>2</v>
      </c>
      <c r="H219">
        <v>4</v>
      </c>
      <c r="I219" t="s">
        <v>159</v>
      </c>
      <c r="J219">
        <v>26</v>
      </c>
      <c r="K219">
        <v>35</v>
      </c>
      <c r="L219">
        <v>30</v>
      </c>
      <c r="M219">
        <v>34.232300000000002</v>
      </c>
      <c r="N219">
        <v>51.819400000000002</v>
      </c>
      <c r="O219">
        <v>40.402900000000002</v>
      </c>
      <c r="P219">
        <v>26.329599999999999</v>
      </c>
      <c r="Q219">
        <v>35.496200000000002</v>
      </c>
      <c r="R219">
        <v>29.791699999999999</v>
      </c>
      <c r="T219" t="s">
        <v>60</v>
      </c>
      <c r="U219" t="s">
        <v>71</v>
      </c>
      <c r="V219" t="s">
        <v>157</v>
      </c>
      <c r="W219" t="s">
        <v>158</v>
      </c>
      <c r="Y219">
        <v>7</v>
      </c>
      <c r="Z219" t="s">
        <v>64</v>
      </c>
      <c r="AA219" t="s">
        <v>64</v>
      </c>
      <c r="AB219" t="s">
        <v>150</v>
      </c>
      <c r="AC219" t="s">
        <v>178</v>
      </c>
      <c r="AD219">
        <v>10</v>
      </c>
      <c r="AG219" t="s">
        <v>59</v>
      </c>
      <c r="AH219" t="s">
        <v>67</v>
      </c>
      <c r="AI219" t="s">
        <v>68</v>
      </c>
      <c r="AJ219" t="s">
        <v>69</v>
      </c>
      <c r="AK219" t="s">
        <v>64</v>
      </c>
      <c r="AL219" t="s">
        <v>70</v>
      </c>
      <c r="AQ219">
        <v>80</v>
      </c>
      <c r="AR219">
        <v>9</v>
      </c>
      <c r="AS219">
        <v>1600</v>
      </c>
      <c r="AT219">
        <v>1600</v>
      </c>
      <c r="BN219" s="33" t="s">
        <v>2125</v>
      </c>
      <c r="BO219">
        <v>2</v>
      </c>
      <c r="BP219">
        <v>2</v>
      </c>
      <c r="BQ219">
        <v>3</v>
      </c>
      <c r="BR219" t="s">
        <v>72</v>
      </c>
      <c r="BS219" t="s">
        <v>2123</v>
      </c>
      <c r="BT219" t="s">
        <v>73</v>
      </c>
      <c r="BU219" s="23">
        <v>43677</v>
      </c>
      <c r="BV219">
        <v>25970</v>
      </c>
      <c r="BX219" t="s">
        <v>64</v>
      </c>
      <c r="BY219" t="s">
        <v>64</v>
      </c>
      <c r="CB219" t="s">
        <v>64</v>
      </c>
      <c r="CC219" t="s">
        <v>64</v>
      </c>
      <c r="CE219" t="s">
        <v>64</v>
      </c>
      <c r="CG219" t="s">
        <v>63</v>
      </c>
      <c r="CH219" t="s">
        <v>74</v>
      </c>
      <c r="CI219" t="s">
        <v>63</v>
      </c>
      <c r="CJ219" t="s">
        <v>75</v>
      </c>
      <c r="DJ219" t="s">
        <v>76</v>
      </c>
      <c r="DK219" t="s">
        <v>2124</v>
      </c>
      <c r="DN219" t="s">
        <v>64</v>
      </c>
      <c r="DO219" t="s">
        <v>77</v>
      </c>
      <c r="DP219" t="s">
        <v>64</v>
      </c>
      <c r="DQ219" t="s">
        <v>139</v>
      </c>
      <c r="DY219">
        <v>40.700000000000003</v>
      </c>
      <c r="EB219">
        <v>7</v>
      </c>
      <c r="EC219">
        <v>7</v>
      </c>
      <c r="EE219" t="s">
        <v>1303</v>
      </c>
      <c r="EF219">
        <v>7</v>
      </c>
      <c r="EH219" t="s">
        <v>80</v>
      </c>
      <c r="EL219" t="s">
        <v>80</v>
      </c>
      <c r="EP219" t="s">
        <v>80</v>
      </c>
      <c r="ET219" t="s">
        <v>80</v>
      </c>
      <c r="EV219">
        <v>500</v>
      </c>
      <c r="EW219">
        <v>336</v>
      </c>
      <c r="EX219">
        <v>250</v>
      </c>
      <c r="EY219">
        <v>297</v>
      </c>
    </row>
    <row r="220" spans="1:155" x14ac:dyDescent="0.25">
      <c r="A220">
        <v>2020</v>
      </c>
      <c r="B220" t="s">
        <v>56</v>
      </c>
      <c r="C220" s="20" t="s">
        <v>200</v>
      </c>
      <c r="D220" t="s">
        <v>214</v>
      </c>
      <c r="E220" t="s">
        <v>58</v>
      </c>
      <c r="F220">
        <v>56</v>
      </c>
      <c r="G220" s="1">
        <v>2</v>
      </c>
      <c r="H220">
        <v>4</v>
      </c>
      <c r="I220" t="s">
        <v>159</v>
      </c>
      <c r="J220">
        <v>26</v>
      </c>
      <c r="K220">
        <v>35</v>
      </c>
      <c r="L220">
        <v>30</v>
      </c>
      <c r="M220">
        <v>34.232300000000002</v>
      </c>
      <c r="N220">
        <v>51.819400000000002</v>
      </c>
      <c r="O220">
        <v>40.402900000000002</v>
      </c>
      <c r="P220">
        <v>26.329599999999999</v>
      </c>
      <c r="Q220">
        <v>35.496200000000002</v>
      </c>
      <c r="R220">
        <v>29.791699999999999</v>
      </c>
      <c r="T220" t="s">
        <v>60</v>
      </c>
      <c r="U220" t="s">
        <v>71</v>
      </c>
      <c r="V220" t="s">
        <v>157</v>
      </c>
      <c r="W220" t="s">
        <v>158</v>
      </c>
      <c r="Y220">
        <v>7</v>
      </c>
      <c r="Z220" t="s">
        <v>64</v>
      </c>
      <c r="AA220" t="s">
        <v>64</v>
      </c>
      <c r="AB220" t="s">
        <v>150</v>
      </c>
      <c r="AC220" t="s">
        <v>178</v>
      </c>
      <c r="AD220">
        <v>10</v>
      </c>
      <c r="AG220" t="s">
        <v>59</v>
      </c>
      <c r="AH220" t="s">
        <v>67</v>
      </c>
      <c r="AI220" t="s">
        <v>68</v>
      </c>
      <c r="AJ220" t="s">
        <v>69</v>
      </c>
      <c r="AK220" t="s">
        <v>64</v>
      </c>
      <c r="AL220" t="s">
        <v>70</v>
      </c>
      <c r="AQ220">
        <v>84</v>
      </c>
      <c r="AR220">
        <v>9</v>
      </c>
      <c r="AS220">
        <v>1600</v>
      </c>
      <c r="AT220">
        <v>1600</v>
      </c>
      <c r="BN220" s="33" t="s">
        <v>2125</v>
      </c>
      <c r="BO220">
        <v>2</v>
      </c>
      <c r="BP220">
        <v>2</v>
      </c>
      <c r="BQ220">
        <v>3</v>
      </c>
      <c r="BR220" t="s">
        <v>72</v>
      </c>
      <c r="BS220" t="s">
        <v>2123</v>
      </c>
      <c r="BT220" t="s">
        <v>73</v>
      </c>
      <c r="BU220" s="23">
        <v>43677</v>
      </c>
      <c r="BV220">
        <v>25971</v>
      </c>
      <c r="BX220" t="s">
        <v>64</v>
      </c>
      <c r="BY220" t="s">
        <v>64</v>
      </c>
      <c r="CB220" t="s">
        <v>64</v>
      </c>
      <c r="CC220" t="s">
        <v>64</v>
      </c>
      <c r="CE220" t="s">
        <v>64</v>
      </c>
      <c r="CG220" t="s">
        <v>63</v>
      </c>
      <c r="CH220" t="s">
        <v>74</v>
      </c>
      <c r="CI220" t="s">
        <v>63</v>
      </c>
      <c r="CJ220" t="s">
        <v>75</v>
      </c>
      <c r="DJ220" t="s">
        <v>76</v>
      </c>
      <c r="DK220" t="s">
        <v>2124</v>
      </c>
      <c r="DN220" t="s">
        <v>64</v>
      </c>
      <c r="DO220" t="s">
        <v>77</v>
      </c>
      <c r="DP220" t="s">
        <v>64</v>
      </c>
      <c r="DQ220" t="s">
        <v>139</v>
      </c>
      <c r="DY220">
        <v>40.700000000000003</v>
      </c>
      <c r="EB220">
        <v>7</v>
      </c>
      <c r="EC220">
        <v>7</v>
      </c>
      <c r="EE220" t="s">
        <v>1303</v>
      </c>
      <c r="EF220">
        <v>7</v>
      </c>
      <c r="EH220" t="s">
        <v>80</v>
      </c>
      <c r="EL220" t="s">
        <v>80</v>
      </c>
      <c r="EP220" t="s">
        <v>80</v>
      </c>
      <c r="ET220" t="s">
        <v>80</v>
      </c>
      <c r="EV220">
        <v>500</v>
      </c>
      <c r="EW220">
        <v>336</v>
      </c>
      <c r="EX220">
        <v>250</v>
      </c>
      <c r="EY220">
        <v>297</v>
      </c>
    </row>
    <row r="221" spans="1:155" x14ac:dyDescent="0.25">
      <c r="A221">
        <v>2020</v>
      </c>
      <c r="B221" t="s">
        <v>56</v>
      </c>
      <c r="C221" s="20" t="s">
        <v>200</v>
      </c>
      <c r="D221" t="s">
        <v>218</v>
      </c>
      <c r="E221" t="s">
        <v>58</v>
      </c>
      <c r="F221">
        <v>84</v>
      </c>
      <c r="G221" s="1">
        <v>2</v>
      </c>
      <c r="H221">
        <v>4</v>
      </c>
      <c r="I221" t="s">
        <v>79</v>
      </c>
      <c r="J221">
        <v>26</v>
      </c>
      <c r="K221">
        <v>34</v>
      </c>
      <c r="L221">
        <v>29</v>
      </c>
      <c r="M221">
        <v>33.299999999999997</v>
      </c>
      <c r="N221">
        <v>49.6</v>
      </c>
      <c r="O221">
        <v>39.079099999999997</v>
      </c>
      <c r="P221">
        <v>25.687899999999999</v>
      </c>
      <c r="Q221">
        <v>34.141599999999997</v>
      </c>
      <c r="R221">
        <v>28.908999999999999</v>
      </c>
      <c r="T221" t="s">
        <v>60</v>
      </c>
      <c r="U221" t="s">
        <v>71</v>
      </c>
      <c r="V221" t="s">
        <v>61</v>
      </c>
      <c r="W221" t="s">
        <v>62</v>
      </c>
      <c r="Y221">
        <v>8</v>
      </c>
      <c r="Z221" t="s">
        <v>63</v>
      </c>
      <c r="AA221" t="s">
        <v>64</v>
      </c>
      <c r="AB221" t="s">
        <v>150</v>
      </c>
      <c r="AC221" t="s">
        <v>178</v>
      </c>
      <c r="AD221">
        <v>10</v>
      </c>
      <c r="AG221" t="s">
        <v>59</v>
      </c>
      <c r="AH221" t="s">
        <v>67</v>
      </c>
      <c r="AI221" t="s">
        <v>68</v>
      </c>
      <c r="AJ221" t="s">
        <v>69</v>
      </c>
      <c r="AK221" t="s">
        <v>64</v>
      </c>
      <c r="AL221" t="s">
        <v>70</v>
      </c>
      <c r="AQ221">
        <v>80</v>
      </c>
      <c r="AR221">
        <v>9</v>
      </c>
      <c r="AS221">
        <v>1700</v>
      </c>
      <c r="AT221">
        <v>1700</v>
      </c>
      <c r="BN221" s="33" t="s">
        <v>2125</v>
      </c>
      <c r="BO221">
        <v>2</v>
      </c>
      <c r="BP221">
        <v>2</v>
      </c>
      <c r="BQ221">
        <v>3</v>
      </c>
      <c r="BR221" t="s">
        <v>72</v>
      </c>
      <c r="BS221" t="s">
        <v>2123</v>
      </c>
      <c r="BT221" t="s">
        <v>73</v>
      </c>
      <c r="BU221" s="23">
        <v>43677</v>
      </c>
      <c r="BV221">
        <v>25966</v>
      </c>
      <c r="BX221" t="s">
        <v>64</v>
      </c>
      <c r="BY221" t="s">
        <v>64</v>
      </c>
      <c r="CB221" t="s">
        <v>64</v>
      </c>
      <c r="CC221" t="s">
        <v>64</v>
      </c>
      <c r="CE221" t="s">
        <v>64</v>
      </c>
      <c r="CG221" t="s">
        <v>63</v>
      </c>
      <c r="CH221" t="s">
        <v>74</v>
      </c>
      <c r="CI221" t="s">
        <v>63</v>
      </c>
      <c r="CJ221" t="s">
        <v>75</v>
      </c>
      <c r="DJ221" t="s">
        <v>76</v>
      </c>
      <c r="DK221" t="s">
        <v>2124</v>
      </c>
      <c r="DN221" t="s">
        <v>64</v>
      </c>
      <c r="DO221" t="s">
        <v>77</v>
      </c>
      <c r="DP221" t="s">
        <v>64</v>
      </c>
      <c r="DQ221" t="s">
        <v>139</v>
      </c>
      <c r="DY221">
        <v>41.1</v>
      </c>
      <c r="EB221">
        <v>6</v>
      </c>
      <c r="EC221">
        <v>6</v>
      </c>
      <c r="EE221" t="s">
        <v>1303</v>
      </c>
      <c r="EF221">
        <v>7</v>
      </c>
      <c r="EH221" t="s">
        <v>80</v>
      </c>
      <c r="EL221" t="s">
        <v>80</v>
      </c>
      <c r="EP221" t="s">
        <v>80</v>
      </c>
      <c r="ET221" t="s">
        <v>80</v>
      </c>
      <c r="EV221">
        <v>1000</v>
      </c>
      <c r="EW221">
        <v>343</v>
      </c>
      <c r="EX221">
        <v>259</v>
      </c>
      <c r="EY221">
        <v>305</v>
      </c>
    </row>
    <row r="222" spans="1:155" x14ac:dyDescent="0.25">
      <c r="A222">
        <v>2020</v>
      </c>
      <c r="B222" t="s">
        <v>877</v>
      </c>
      <c r="C222" s="20" t="s">
        <v>905</v>
      </c>
      <c r="D222" t="s">
        <v>918</v>
      </c>
      <c r="E222" t="s">
        <v>534</v>
      </c>
      <c r="F222">
        <v>71</v>
      </c>
      <c r="G222" s="1">
        <v>3.8</v>
      </c>
      <c r="H222">
        <v>6</v>
      </c>
      <c r="I222" t="s">
        <v>398</v>
      </c>
      <c r="J222">
        <v>16</v>
      </c>
      <c r="K222">
        <v>22</v>
      </c>
      <c r="L222">
        <v>18</v>
      </c>
      <c r="M222">
        <v>20.064699999999998</v>
      </c>
      <c r="N222">
        <v>28.973299999999998</v>
      </c>
      <c r="O222">
        <v>23.286799999999999</v>
      </c>
      <c r="P222">
        <v>16.3188</v>
      </c>
      <c r="Q222">
        <v>21.671900000000001</v>
      </c>
      <c r="R222">
        <v>18.359500000000001</v>
      </c>
      <c r="T222" t="s">
        <v>60</v>
      </c>
      <c r="U222" t="s">
        <v>71</v>
      </c>
      <c r="V222" t="s">
        <v>157</v>
      </c>
      <c r="W222" t="s">
        <v>158</v>
      </c>
      <c r="Y222">
        <v>6</v>
      </c>
      <c r="Z222" t="s">
        <v>63</v>
      </c>
      <c r="AA222" t="s">
        <v>64</v>
      </c>
      <c r="AB222" t="s">
        <v>86</v>
      </c>
      <c r="AC222" t="s">
        <v>87</v>
      </c>
      <c r="AD222">
        <v>10</v>
      </c>
      <c r="AG222" t="s">
        <v>155</v>
      </c>
      <c r="AH222" t="s">
        <v>156</v>
      </c>
      <c r="AI222" t="s">
        <v>68</v>
      </c>
      <c r="AJ222" t="s">
        <v>69</v>
      </c>
      <c r="AK222" t="s">
        <v>64</v>
      </c>
      <c r="AL222" t="s">
        <v>70</v>
      </c>
      <c r="AM222">
        <v>79</v>
      </c>
      <c r="AN222">
        <v>9</v>
      </c>
      <c r="AS222">
        <v>2700</v>
      </c>
      <c r="AT222">
        <v>2700</v>
      </c>
      <c r="BO222">
        <v>2</v>
      </c>
      <c r="BP222">
        <v>2</v>
      </c>
      <c r="BQ222">
        <v>3</v>
      </c>
      <c r="BR222" t="s">
        <v>72</v>
      </c>
      <c r="BS222" t="s">
        <v>2123</v>
      </c>
      <c r="BT222" t="s">
        <v>227</v>
      </c>
      <c r="BU222" s="23">
        <v>43658</v>
      </c>
      <c r="BV222">
        <v>25754</v>
      </c>
      <c r="BX222" t="s">
        <v>64</v>
      </c>
      <c r="CB222" t="s">
        <v>64</v>
      </c>
      <c r="CC222" t="s">
        <v>64</v>
      </c>
      <c r="CD222" t="s">
        <v>1799</v>
      </c>
      <c r="CE222" t="s">
        <v>64</v>
      </c>
      <c r="CF222" t="s">
        <v>880</v>
      </c>
      <c r="CG222" t="s">
        <v>63</v>
      </c>
      <c r="CH222" t="s">
        <v>896</v>
      </c>
      <c r="CI222" t="s">
        <v>64</v>
      </c>
      <c r="CJ222" t="s">
        <v>880</v>
      </c>
      <c r="DJ222" t="s">
        <v>146</v>
      </c>
      <c r="DK222" t="s">
        <v>147</v>
      </c>
      <c r="DN222" t="s">
        <v>64</v>
      </c>
      <c r="DO222" t="s">
        <v>919</v>
      </c>
      <c r="DP222" t="s">
        <v>64</v>
      </c>
      <c r="DQ222" t="s">
        <v>139</v>
      </c>
      <c r="DY222">
        <v>23.4</v>
      </c>
      <c r="EB222">
        <v>3</v>
      </c>
      <c r="EC222">
        <v>3</v>
      </c>
      <c r="EE222" t="s">
        <v>1798</v>
      </c>
      <c r="EF222">
        <v>3</v>
      </c>
      <c r="EH222" t="s">
        <v>80</v>
      </c>
      <c r="EL222" t="s">
        <v>80</v>
      </c>
      <c r="EP222" t="s">
        <v>80</v>
      </c>
      <c r="ET222" t="s">
        <v>80</v>
      </c>
      <c r="EV222">
        <v>6000</v>
      </c>
      <c r="EW222">
        <v>542</v>
      </c>
      <c r="EX222">
        <v>409</v>
      </c>
      <c r="EY222">
        <v>482</v>
      </c>
    </row>
    <row r="223" spans="1:155" x14ac:dyDescent="0.25">
      <c r="A223">
        <v>2020</v>
      </c>
      <c r="B223" t="s">
        <v>997</v>
      </c>
      <c r="C223" s="20" t="s">
        <v>998</v>
      </c>
      <c r="D223" t="s">
        <v>1004</v>
      </c>
      <c r="E223" t="s">
        <v>1000</v>
      </c>
      <c r="F223">
        <v>2</v>
      </c>
      <c r="G223" s="1">
        <v>5</v>
      </c>
      <c r="H223">
        <v>8</v>
      </c>
      <c r="I223" t="s">
        <v>348</v>
      </c>
      <c r="J223">
        <v>12</v>
      </c>
      <c r="K223">
        <v>18</v>
      </c>
      <c r="L223">
        <v>14</v>
      </c>
      <c r="M223">
        <v>14.7485</v>
      </c>
      <c r="N223">
        <v>25.049099999999999</v>
      </c>
      <c r="O223">
        <v>18.0974</v>
      </c>
      <c r="P223">
        <v>12.0846</v>
      </c>
      <c r="Q223">
        <v>18.225100000000001</v>
      </c>
      <c r="R223">
        <v>14.244300000000001</v>
      </c>
      <c r="S223" t="s">
        <v>243</v>
      </c>
      <c r="T223" t="s">
        <v>266</v>
      </c>
      <c r="U223" t="s">
        <v>267</v>
      </c>
      <c r="V223" t="s">
        <v>61</v>
      </c>
      <c r="W223" t="s">
        <v>62</v>
      </c>
      <c r="Y223">
        <v>10</v>
      </c>
      <c r="Z223" t="s">
        <v>63</v>
      </c>
      <c r="AA223" t="s">
        <v>64</v>
      </c>
      <c r="AB223" t="s">
        <v>65</v>
      </c>
      <c r="AC223" t="s">
        <v>66</v>
      </c>
      <c r="AD223">
        <v>10</v>
      </c>
      <c r="AG223" t="s">
        <v>155</v>
      </c>
      <c r="AH223" t="s">
        <v>156</v>
      </c>
      <c r="AI223" t="s">
        <v>68</v>
      </c>
      <c r="AJ223" t="s">
        <v>69</v>
      </c>
      <c r="AK223" t="s">
        <v>64</v>
      </c>
      <c r="AL223" t="s">
        <v>70</v>
      </c>
      <c r="AM223">
        <v>82</v>
      </c>
      <c r="AN223">
        <v>12</v>
      </c>
      <c r="AS223">
        <v>3500</v>
      </c>
      <c r="AT223">
        <v>3500</v>
      </c>
      <c r="BN223" s="33" t="s">
        <v>2136</v>
      </c>
      <c r="BO223">
        <v>2</v>
      </c>
      <c r="BP223">
        <v>2</v>
      </c>
      <c r="BQ223">
        <v>3</v>
      </c>
      <c r="BR223" t="s">
        <v>72</v>
      </c>
      <c r="BS223" t="s">
        <v>2123</v>
      </c>
      <c r="BT223" t="s">
        <v>227</v>
      </c>
      <c r="BU223" s="23">
        <v>43780</v>
      </c>
      <c r="BV223">
        <v>26935</v>
      </c>
      <c r="BX223" t="s">
        <v>64</v>
      </c>
      <c r="BY223" t="s">
        <v>64</v>
      </c>
      <c r="CB223" t="s">
        <v>64</v>
      </c>
      <c r="CC223" t="s">
        <v>64</v>
      </c>
      <c r="CE223" t="s">
        <v>64</v>
      </c>
      <c r="CG223" t="s">
        <v>63</v>
      </c>
      <c r="CH223" t="s">
        <v>346</v>
      </c>
      <c r="CI223" t="s">
        <v>64</v>
      </c>
      <c r="DJ223" t="s">
        <v>355</v>
      </c>
      <c r="DK223" t="s">
        <v>356</v>
      </c>
      <c r="DN223" t="s">
        <v>64</v>
      </c>
      <c r="DO223" t="s">
        <v>1002</v>
      </c>
      <c r="DP223" t="s">
        <v>64</v>
      </c>
      <c r="DQ223" t="s">
        <v>139</v>
      </c>
      <c r="DY223">
        <v>18.2</v>
      </c>
      <c r="EB223">
        <v>1</v>
      </c>
      <c r="EC223">
        <v>1</v>
      </c>
      <c r="EE223" t="s">
        <v>1851</v>
      </c>
      <c r="EF223">
        <v>3</v>
      </c>
      <c r="EH223" t="s">
        <v>80</v>
      </c>
      <c r="EL223" t="s">
        <v>80</v>
      </c>
      <c r="EP223" t="s">
        <v>80</v>
      </c>
      <c r="ET223" t="s">
        <v>80</v>
      </c>
      <c r="EV223">
        <v>10000</v>
      </c>
      <c r="EW223">
        <v>728</v>
      </c>
      <c r="EX223">
        <v>484</v>
      </c>
      <c r="EY223">
        <v>618</v>
      </c>
    </row>
    <row r="224" spans="1:155" x14ac:dyDescent="0.25">
      <c r="A224">
        <v>2020</v>
      </c>
      <c r="B224" t="s">
        <v>997</v>
      </c>
      <c r="C224" s="20" t="s">
        <v>998</v>
      </c>
      <c r="D224" t="s">
        <v>1004</v>
      </c>
      <c r="E224" t="s">
        <v>1000</v>
      </c>
      <c r="F224">
        <v>1</v>
      </c>
      <c r="G224" s="1">
        <v>5</v>
      </c>
      <c r="H224">
        <v>8</v>
      </c>
      <c r="I224" t="s">
        <v>84</v>
      </c>
      <c r="J224">
        <v>13</v>
      </c>
      <c r="K224">
        <v>20</v>
      </c>
      <c r="L224">
        <v>15</v>
      </c>
      <c r="M224">
        <v>15.5</v>
      </c>
      <c r="N224">
        <v>26.1</v>
      </c>
      <c r="O224">
        <v>18.966200000000001</v>
      </c>
      <c r="P224">
        <v>12.8383</v>
      </c>
      <c r="Q224">
        <v>19.912400000000002</v>
      </c>
      <c r="R224">
        <v>15.2813</v>
      </c>
      <c r="S224" t="s">
        <v>243</v>
      </c>
      <c r="T224" t="s">
        <v>266</v>
      </c>
      <c r="U224" t="s">
        <v>267</v>
      </c>
      <c r="V224" t="s">
        <v>82</v>
      </c>
      <c r="W224" t="s">
        <v>83</v>
      </c>
      <c r="Y224">
        <v>6</v>
      </c>
      <c r="Z224" t="s">
        <v>64</v>
      </c>
      <c r="AA224" t="s">
        <v>64</v>
      </c>
      <c r="AB224" t="s">
        <v>65</v>
      </c>
      <c r="AC224" t="s">
        <v>66</v>
      </c>
      <c r="AD224">
        <v>10</v>
      </c>
      <c r="AG224" t="s">
        <v>155</v>
      </c>
      <c r="AH224" t="s">
        <v>156</v>
      </c>
      <c r="AI224" t="s">
        <v>68</v>
      </c>
      <c r="AJ224" t="s">
        <v>69</v>
      </c>
      <c r="AK224" t="s">
        <v>64</v>
      </c>
      <c r="AL224" t="s">
        <v>70</v>
      </c>
      <c r="AM224">
        <v>82</v>
      </c>
      <c r="AN224">
        <v>12</v>
      </c>
      <c r="AS224">
        <v>3250</v>
      </c>
      <c r="AT224">
        <v>3250</v>
      </c>
      <c r="BN224" s="33" t="s">
        <v>2136</v>
      </c>
      <c r="BO224">
        <v>2</v>
      </c>
      <c r="BP224">
        <v>2</v>
      </c>
      <c r="BQ224">
        <v>3</v>
      </c>
      <c r="BR224" t="s">
        <v>72</v>
      </c>
      <c r="BS224" t="s">
        <v>2123</v>
      </c>
      <c r="BT224" t="s">
        <v>227</v>
      </c>
      <c r="BU224" s="23">
        <v>43780</v>
      </c>
      <c r="BV224">
        <v>26815</v>
      </c>
      <c r="BX224" t="s">
        <v>64</v>
      </c>
      <c r="BY224" t="s">
        <v>64</v>
      </c>
      <c r="CB224" t="s">
        <v>64</v>
      </c>
      <c r="CC224" t="s">
        <v>64</v>
      </c>
      <c r="CE224" t="s">
        <v>64</v>
      </c>
      <c r="CG224" t="s">
        <v>63</v>
      </c>
      <c r="CH224" t="s">
        <v>346</v>
      </c>
      <c r="CI224" t="s">
        <v>64</v>
      </c>
      <c r="DJ224" t="s">
        <v>355</v>
      </c>
      <c r="DK224" t="s">
        <v>356</v>
      </c>
      <c r="DN224" t="s">
        <v>64</v>
      </c>
      <c r="DO224" t="s">
        <v>1002</v>
      </c>
      <c r="DP224" t="s">
        <v>64</v>
      </c>
      <c r="DQ224" t="s">
        <v>139</v>
      </c>
      <c r="DY224">
        <v>19</v>
      </c>
      <c r="EB224">
        <v>2</v>
      </c>
      <c r="EC224">
        <v>2</v>
      </c>
      <c r="EE224" t="s">
        <v>1851</v>
      </c>
      <c r="EF224">
        <v>3</v>
      </c>
      <c r="EH224" t="s">
        <v>80</v>
      </c>
      <c r="EL224" t="s">
        <v>80</v>
      </c>
      <c r="EP224" t="s">
        <v>80</v>
      </c>
      <c r="ET224" t="s">
        <v>80</v>
      </c>
      <c r="EV224">
        <v>8750</v>
      </c>
      <c r="EW224">
        <v>683</v>
      </c>
      <c r="EX224">
        <v>433</v>
      </c>
      <c r="EY224">
        <v>570</v>
      </c>
    </row>
    <row r="225" spans="1:155" x14ac:dyDescent="0.25">
      <c r="A225">
        <v>2020</v>
      </c>
      <c r="B225" t="s">
        <v>521</v>
      </c>
      <c r="C225" s="20" t="s">
        <v>522</v>
      </c>
      <c r="D225" t="s">
        <v>523</v>
      </c>
      <c r="E225" t="s">
        <v>524</v>
      </c>
      <c r="F225">
        <v>50</v>
      </c>
      <c r="G225" s="1">
        <v>2.4</v>
      </c>
      <c r="H225">
        <v>4</v>
      </c>
      <c r="I225" t="s">
        <v>526</v>
      </c>
      <c r="J225">
        <v>24</v>
      </c>
      <c r="K225">
        <v>34</v>
      </c>
      <c r="L225">
        <v>28</v>
      </c>
      <c r="M225">
        <v>31.2</v>
      </c>
      <c r="N225">
        <v>49.9</v>
      </c>
      <c r="O225">
        <v>37.528700000000001</v>
      </c>
      <c r="P225">
        <v>24.2285</v>
      </c>
      <c r="Q225">
        <v>34.325499999999998</v>
      </c>
      <c r="R225">
        <v>27.924900000000001</v>
      </c>
      <c r="T225" t="s">
        <v>142</v>
      </c>
      <c r="U225" t="s">
        <v>143</v>
      </c>
      <c r="V225" t="s">
        <v>157</v>
      </c>
      <c r="W225" t="s">
        <v>158</v>
      </c>
      <c r="Y225">
        <v>8</v>
      </c>
      <c r="Z225" t="s">
        <v>63</v>
      </c>
      <c r="AA225" t="s">
        <v>64</v>
      </c>
      <c r="AB225" t="s">
        <v>150</v>
      </c>
      <c r="AC225" t="s">
        <v>178</v>
      </c>
      <c r="AD225">
        <v>10</v>
      </c>
      <c r="AG225" t="s">
        <v>59</v>
      </c>
      <c r="AH225" t="s">
        <v>67</v>
      </c>
      <c r="AI225" t="s">
        <v>68</v>
      </c>
      <c r="AJ225" t="s">
        <v>69</v>
      </c>
      <c r="AK225" t="s">
        <v>64</v>
      </c>
      <c r="AL225" t="s">
        <v>70</v>
      </c>
      <c r="AO225">
        <v>89</v>
      </c>
      <c r="AP225">
        <v>12</v>
      </c>
      <c r="AS225">
        <v>1750</v>
      </c>
      <c r="AT225">
        <v>1750</v>
      </c>
      <c r="BN225" s="33" t="s">
        <v>2125</v>
      </c>
      <c r="BO225">
        <v>2</v>
      </c>
      <c r="BP225">
        <v>2</v>
      </c>
      <c r="BQ225">
        <v>4</v>
      </c>
      <c r="BR225" t="s">
        <v>90</v>
      </c>
      <c r="BS225" t="s">
        <v>2123</v>
      </c>
      <c r="BT225" t="s">
        <v>73</v>
      </c>
      <c r="BU225" s="23">
        <v>43749</v>
      </c>
      <c r="BV225">
        <v>26567</v>
      </c>
      <c r="BX225" t="s">
        <v>64</v>
      </c>
      <c r="BY225" t="s">
        <v>64</v>
      </c>
      <c r="CB225" t="s">
        <v>64</v>
      </c>
      <c r="CC225" t="s">
        <v>64</v>
      </c>
      <c r="CE225" t="s">
        <v>64</v>
      </c>
      <c r="CG225" t="s">
        <v>63</v>
      </c>
      <c r="CH225" t="s">
        <v>525</v>
      </c>
      <c r="CI225" t="s">
        <v>63</v>
      </c>
      <c r="CJ225" t="s">
        <v>525</v>
      </c>
      <c r="DJ225" t="s">
        <v>76</v>
      </c>
      <c r="DK225" t="s">
        <v>2124</v>
      </c>
      <c r="DL225" t="s">
        <v>64</v>
      </c>
      <c r="DM225" t="s">
        <v>64</v>
      </c>
      <c r="DN225" t="s">
        <v>64</v>
      </c>
      <c r="DO225" t="s">
        <v>193</v>
      </c>
      <c r="DP225" t="s">
        <v>64</v>
      </c>
      <c r="DQ225" t="s">
        <v>139</v>
      </c>
      <c r="DY225">
        <v>37.799999999999997</v>
      </c>
      <c r="EB225">
        <v>6</v>
      </c>
      <c r="EC225">
        <v>6</v>
      </c>
      <c r="EE225" t="s">
        <v>1507</v>
      </c>
      <c r="EF225">
        <v>3</v>
      </c>
      <c r="EH225" t="s">
        <v>80</v>
      </c>
      <c r="EL225" t="s">
        <v>80</v>
      </c>
      <c r="EP225" t="s">
        <v>80</v>
      </c>
      <c r="ET225" t="s">
        <v>80</v>
      </c>
      <c r="EV225">
        <v>1250</v>
      </c>
      <c r="EW225">
        <v>365</v>
      </c>
      <c r="EX225">
        <v>257</v>
      </c>
      <c r="EY225">
        <v>316</v>
      </c>
    </row>
    <row r="226" spans="1:155" x14ac:dyDescent="0.25">
      <c r="A226">
        <v>2020</v>
      </c>
      <c r="B226" t="s">
        <v>521</v>
      </c>
      <c r="C226" s="20" t="s">
        <v>522</v>
      </c>
      <c r="D226" t="s">
        <v>544</v>
      </c>
      <c r="E226" t="s">
        <v>524</v>
      </c>
      <c r="F226">
        <v>5</v>
      </c>
      <c r="G226" s="1">
        <v>3.5</v>
      </c>
      <c r="H226">
        <v>6</v>
      </c>
      <c r="I226" t="s">
        <v>459</v>
      </c>
      <c r="J226">
        <v>20</v>
      </c>
      <c r="K226">
        <v>29</v>
      </c>
      <c r="L226">
        <v>23</v>
      </c>
      <c r="M226">
        <v>24.9146</v>
      </c>
      <c r="N226">
        <v>41.353299999999997</v>
      </c>
      <c r="O226">
        <v>30.342300000000002</v>
      </c>
      <c r="P226">
        <v>19.741800000000001</v>
      </c>
      <c r="Q226">
        <v>28.990200000000002</v>
      </c>
      <c r="R226">
        <v>23.050999999999998</v>
      </c>
      <c r="T226" t="s">
        <v>142</v>
      </c>
      <c r="U226" t="s">
        <v>143</v>
      </c>
      <c r="V226" t="s">
        <v>61</v>
      </c>
      <c r="W226" t="s">
        <v>62</v>
      </c>
      <c r="Y226">
        <v>9</v>
      </c>
      <c r="Z226" t="s">
        <v>63</v>
      </c>
      <c r="AA226" t="s">
        <v>64</v>
      </c>
      <c r="AB226" t="s">
        <v>86</v>
      </c>
      <c r="AC226" t="s">
        <v>87</v>
      </c>
      <c r="AD226">
        <v>10</v>
      </c>
      <c r="AG226" t="s">
        <v>59</v>
      </c>
      <c r="AH226" t="s">
        <v>67</v>
      </c>
      <c r="AI226" t="s">
        <v>68</v>
      </c>
      <c r="AJ226" t="s">
        <v>69</v>
      </c>
      <c r="AK226" t="s">
        <v>64</v>
      </c>
      <c r="AL226" t="s">
        <v>70</v>
      </c>
      <c r="AO226">
        <v>93</v>
      </c>
      <c r="AP226">
        <v>14</v>
      </c>
      <c r="AS226">
        <v>2100</v>
      </c>
      <c r="AT226">
        <v>2100</v>
      </c>
      <c r="BN226" s="33" t="s">
        <v>2125</v>
      </c>
      <c r="BO226">
        <v>2</v>
      </c>
      <c r="BP226">
        <v>2</v>
      </c>
      <c r="BQ226">
        <v>4</v>
      </c>
      <c r="BR226" t="s">
        <v>90</v>
      </c>
      <c r="BS226" t="s">
        <v>2123</v>
      </c>
      <c r="BT226" t="s">
        <v>73</v>
      </c>
      <c r="BU226" s="23">
        <v>43557</v>
      </c>
      <c r="BV226">
        <v>25408</v>
      </c>
      <c r="BX226" t="s">
        <v>64</v>
      </c>
      <c r="BY226" t="s">
        <v>64</v>
      </c>
      <c r="CB226" t="s">
        <v>64</v>
      </c>
      <c r="CC226" t="s">
        <v>64</v>
      </c>
      <c r="CE226" t="s">
        <v>63</v>
      </c>
      <c r="CF226" t="s">
        <v>531</v>
      </c>
      <c r="CG226" t="s">
        <v>63</v>
      </c>
      <c r="CH226" t="s">
        <v>529</v>
      </c>
      <c r="CI226" t="s">
        <v>63</v>
      </c>
      <c r="CJ226" t="s">
        <v>529</v>
      </c>
      <c r="DJ226" t="s">
        <v>76</v>
      </c>
      <c r="DK226" t="s">
        <v>2124</v>
      </c>
      <c r="DL226" t="s">
        <v>64</v>
      </c>
      <c r="DM226" t="s">
        <v>64</v>
      </c>
      <c r="DN226" t="s">
        <v>64</v>
      </c>
      <c r="DO226" t="s">
        <v>193</v>
      </c>
      <c r="DP226" t="s">
        <v>63</v>
      </c>
      <c r="DQ226" t="s">
        <v>78</v>
      </c>
      <c r="DY226">
        <v>30.6</v>
      </c>
      <c r="EB226">
        <v>5</v>
      </c>
      <c r="EC226">
        <v>5</v>
      </c>
      <c r="EE226" t="s">
        <v>1515</v>
      </c>
      <c r="EF226">
        <v>3</v>
      </c>
      <c r="EH226" t="s">
        <v>80</v>
      </c>
      <c r="EL226" t="s">
        <v>80</v>
      </c>
      <c r="EP226" t="s">
        <v>80</v>
      </c>
      <c r="ET226" t="s">
        <v>80</v>
      </c>
      <c r="EV226">
        <v>3000</v>
      </c>
      <c r="EW226">
        <v>448</v>
      </c>
      <c r="EX226">
        <v>306</v>
      </c>
      <c r="EY226">
        <v>384</v>
      </c>
    </row>
    <row r="227" spans="1:155" x14ac:dyDescent="0.25">
      <c r="A227">
        <v>2020</v>
      </c>
      <c r="B227" t="s">
        <v>521</v>
      </c>
      <c r="C227" s="20" t="s">
        <v>522</v>
      </c>
      <c r="D227" t="s">
        <v>545</v>
      </c>
      <c r="E227" t="s">
        <v>524</v>
      </c>
      <c r="F227">
        <v>6</v>
      </c>
      <c r="G227" s="1">
        <v>3.5</v>
      </c>
      <c r="H227">
        <v>6</v>
      </c>
      <c r="I227" t="s">
        <v>459</v>
      </c>
      <c r="J227">
        <v>20</v>
      </c>
      <c r="K227">
        <v>29</v>
      </c>
      <c r="L227">
        <v>23</v>
      </c>
      <c r="M227">
        <v>24.6996</v>
      </c>
      <c r="N227">
        <v>40.899799999999999</v>
      </c>
      <c r="O227">
        <v>30.056999999999999</v>
      </c>
      <c r="P227">
        <v>19.585000000000001</v>
      </c>
      <c r="Q227">
        <v>28.7014</v>
      </c>
      <c r="R227">
        <v>22.851199999999999</v>
      </c>
      <c r="T227" t="s">
        <v>142</v>
      </c>
      <c r="U227" t="s">
        <v>143</v>
      </c>
      <c r="V227" t="s">
        <v>61</v>
      </c>
      <c r="W227" t="s">
        <v>62</v>
      </c>
      <c r="Y227">
        <v>9</v>
      </c>
      <c r="Z227" t="s">
        <v>63</v>
      </c>
      <c r="AA227" t="s">
        <v>64</v>
      </c>
      <c r="AB227" t="s">
        <v>86</v>
      </c>
      <c r="AC227" t="s">
        <v>87</v>
      </c>
      <c r="AD227">
        <v>10</v>
      </c>
      <c r="AG227" t="s">
        <v>59</v>
      </c>
      <c r="AH227" t="s">
        <v>67</v>
      </c>
      <c r="AI227" t="s">
        <v>68</v>
      </c>
      <c r="AJ227" t="s">
        <v>69</v>
      </c>
      <c r="AK227" t="s">
        <v>64</v>
      </c>
      <c r="AL227" t="s">
        <v>70</v>
      </c>
      <c r="AO227">
        <v>93</v>
      </c>
      <c r="AP227">
        <v>14</v>
      </c>
      <c r="AS227">
        <v>2100</v>
      </c>
      <c r="AT227">
        <v>2100</v>
      </c>
      <c r="BN227" s="33" t="s">
        <v>2125</v>
      </c>
      <c r="BO227">
        <v>2</v>
      </c>
      <c r="BP227">
        <v>2</v>
      </c>
      <c r="BQ227">
        <v>4</v>
      </c>
      <c r="BR227" t="s">
        <v>90</v>
      </c>
      <c r="BS227" t="s">
        <v>2123</v>
      </c>
      <c r="BT227" t="s">
        <v>73</v>
      </c>
      <c r="BU227" s="23">
        <v>43557</v>
      </c>
      <c r="BV227">
        <v>25409</v>
      </c>
      <c r="BX227" t="s">
        <v>64</v>
      </c>
      <c r="BY227" t="s">
        <v>64</v>
      </c>
      <c r="CB227" t="s">
        <v>64</v>
      </c>
      <c r="CC227" t="s">
        <v>64</v>
      </c>
      <c r="CE227" t="s">
        <v>63</v>
      </c>
      <c r="CF227" t="s">
        <v>531</v>
      </c>
      <c r="CG227" t="s">
        <v>63</v>
      </c>
      <c r="CH227" t="s">
        <v>529</v>
      </c>
      <c r="CI227" t="s">
        <v>63</v>
      </c>
      <c r="CJ227" t="s">
        <v>529</v>
      </c>
      <c r="DJ227" t="s">
        <v>76</v>
      </c>
      <c r="DK227" t="s">
        <v>2124</v>
      </c>
      <c r="DL227" t="s">
        <v>64</v>
      </c>
      <c r="DM227" t="s">
        <v>64</v>
      </c>
      <c r="DN227" t="s">
        <v>64</v>
      </c>
      <c r="DO227" t="s">
        <v>193</v>
      </c>
      <c r="DP227" t="s">
        <v>63</v>
      </c>
      <c r="DQ227" t="s">
        <v>78</v>
      </c>
      <c r="DY227">
        <v>30.3</v>
      </c>
      <c r="EB227">
        <v>5</v>
      </c>
      <c r="EC227">
        <v>5</v>
      </c>
      <c r="EE227" t="s">
        <v>1515</v>
      </c>
      <c r="EF227">
        <v>3</v>
      </c>
      <c r="EH227" t="s">
        <v>80</v>
      </c>
      <c r="EL227" t="s">
        <v>80</v>
      </c>
      <c r="EP227" t="s">
        <v>80</v>
      </c>
      <c r="ET227" t="s">
        <v>80</v>
      </c>
      <c r="EV227">
        <v>3000</v>
      </c>
      <c r="EW227">
        <v>451</v>
      </c>
      <c r="EX227">
        <v>309</v>
      </c>
      <c r="EY227">
        <v>387</v>
      </c>
    </row>
    <row r="228" spans="1:155" x14ac:dyDescent="0.25">
      <c r="A228">
        <v>2020</v>
      </c>
      <c r="B228" t="s">
        <v>521</v>
      </c>
      <c r="C228" s="20" t="s">
        <v>522</v>
      </c>
      <c r="D228" t="s">
        <v>546</v>
      </c>
      <c r="E228" t="s">
        <v>524</v>
      </c>
      <c r="F228">
        <v>1</v>
      </c>
      <c r="G228" s="1">
        <v>2.4</v>
      </c>
      <c r="H228">
        <v>4</v>
      </c>
      <c r="I228" t="s">
        <v>526</v>
      </c>
      <c r="J228">
        <v>23</v>
      </c>
      <c r="K228">
        <v>33</v>
      </c>
      <c r="L228">
        <v>27</v>
      </c>
      <c r="M228">
        <v>30.049900000000001</v>
      </c>
      <c r="N228">
        <v>47.9998</v>
      </c>
      <c r="O228">
        <v>36.129899999999999</v>
      </c>
      <c r="P228">
        <v>23.420999999999999</v>
      </c>
      <c r="Q228">
        <v>33.156599999999997</v>
      </c>
      <c r="R228">
        <v>26.986799999999999</v>
      </c>
      <c r="T228" t="s">
        <v>142</v>
      </c>
      <c r="U228" t="s">
        <v>143</v>
      </c>
      <c r="V228" t="s">
        <v>157</v>
      </c>
      <c r="W228" t="s">
        <v>158</v>
      </c>
      <c r="Y228">
        <v>8</v>
      </c>
      <c r="Z228" t="s">
        <v>63</v>
      </c>
      <c r="AA228" t="s">
        <v>64</v>
      </c>
      <c r="AB228" t="s">
        <v>150</v>
      </c>
      <c r="AC228" t="s">
        <v>178</v>
      </c>
      <c r="AD228">
        <v>10</v>
      </c>
      <c r="AG228" t="s">
        <v>59</v>
      </c>
      <c r="AH228" t="s">
        <v>67</v>
      </c>
      <c r="AI228" t="s">
        <v>68</v>
      </c>
      <c r="AJ228" t="s">
        <v>69</v>
      </c>
      <c r="AK228" t="s">
        <v>64</v>
      </c>
      <c r="AL228" t="s">
        <v>70</v>
      </c>
      <c r="AO228">
        <v>94</v>
      </c>
      <c r="AP228">
        <v>14</v>
      </c>
      <c r="AS228">
        <v>1800</v>
      </c>
      <c r="AT228">
        <v>1800</v>
      </c>
      <c r="BN228" s="33" t="s">
        <v>2125</v>
      </c>
      <c r="BO228">
        <v>2</v>
      </c>
      <c r="BP228">
        <v>2</v>
      </c>
      <c r="BQ228">
        <v>4</v>
      </c>
      <c r="BR228" t="s">
        <v>90</v>
      </c>
      <c r="BS228" t="s">
        <v>2123</v>
      </c>
      <c r="BT228" t="s">
        <v>73</v>
      </c>
      <c r="BU228" s="23">
        <v>43557</v>
      </c>
      <c r="BV228">
        <v>25404</v>
      </c>
      <c r="BX228" t="s">
        <v>64</v>
      </c>
      <c r="BY228" t="s">
        <v>64</v>
      </c>
      <c r="CB228" t="s">
        <v>64</v>
      </c>
      <c r="CC228" t="s">
        <v>64</v>
      </c>
      <c r="CE228" t="s">
        <v>64</v>
      </c>
      <c r="CG228" t="s">
        <v>63</v>
      </c>
      <c r="CH228" t="s">
        <v>525</v>
      </c>
      <c r="CI228" t="s">
        <v>63</v>
      </c>
      <c r="CJ228" t="s">
        <v>525</v>
      </c>
      <c r="DJ228" t="s">
        <v>76</v>
      </c>
      <c r="DK228" t="s">
        <v>2124</v>
      </c>
      <c r="DL228" t="s">
        <v>64</v>
      </c>
      <c r="DM228" t="s">
        <v>64</v>
      </c>
      <c r="DN228" t="s">
        <v>64</v>
      </c>
      <c r="DO228" t="s">
        <v>193</v>
      </c>
      <c r="DP228" t="s">
        <v>64</v>
      </c>
      <c r="DQ228" t="s">
        <v>139</v>
      </c>
      <c r="DY228">
        <v>36.4</v>
      </c>
      <c r="EB228">
        <v>6</v>
      </c>
      <c r="EC228">
        <v>6</v>
      </c>
      <c r="EE228" t="s">
        <v>1516</v>
      </c>
      <c r="EF228">
        <v>3</v>
      </c>
      <c r="EH228" t="s">
        <v>80</v>
      </c>
      <c r="EL228" t="s">
        <v>80</v>
      </c>
      <c r="EP228" t="s">
        <v>80</v>
      </c>
      <c r="ET228" t="s">
        <v>80</v>
      </c>
      <c r="EV228">
        <v>1500</v>
      </c>
      <c r="EW228">
        <v>380</v>
      </c>
      <c r="EX228">
        <v>268</v>
      </c>
      <c r="EY228">
        <v>330</v>
      </c>
    </row>
    <row r="229" spans="1:155" x14ac:dyDescent="0.25">
      <c r="A229">
        <v>2020</v>
      </c>
      <c r="B229" t="s">
        <v>521</v>
      </c>
      <c r="C229" s="20" t="s">
        <v>522</v>
      </c>
      <c r="D229" t="s">
        <v>546</v>
      </c>
      <c r="E229" t="s">
        <v>524</v>
      </c>
      <c r="F229">
        <v>3</v>
      </c>
      <c r="G229" s="1">
        <v>3.5</v>
      </c>
      <c r="H229">
        <v>6</v>
      </c>
      <c r="I229" t="s">
        <v>459</v>
      </c>
      <c r="J229">
        <v>20</v>
      </c>
      <c r="K229">
        <v>31</v>
      </c>
      <c r="L229">
        <v>24</v>
      </c>
      <c r="M229">
        <v>25.102799999999998</v>
      </c>
      <c r="N229">
        <v>44.922899999999998</v>
      </c>
      <c r="O229">
        <v>31.321400000000001</v>
      </c>
      <c r="P229">
        <v>19.878799999999998</v>
      </c>
      <c r="Q229">
        <v>31.243099999999998</v>
      </c>
      <c r="R229">
        <v>23.769400000000001</v>
      </c>
      <c r="T229" t="s">
        <v>142</v>
      </c>
      <c r="U229" t="s">
        <v>143</v>
      </c>
      <c r="V229" t="s">
        <v>61</v>
      </c>
      <c r="W229" t="s">
        <v>62</v>
      </c>
      <c r="Y229">
        <v>9</v>
      </c>
      <c r="Z229" t="s">
        <v>63</v>
      </c>
      <c r="AA229" t="s">
        <v>64</v>
      </c>
      <c r="AB229" t="s">
        <v>150</v>
      </c>
      <c r="AC229" t="s">
        <v>178</v>
      </c>
      <c r="AD229">
        <v>10</v>
      </c>
      <c r="AG229" t="s">
        <v>59</v>
      </c>
      <c r="AH229" t="s">
        <v>67</v>
      </c>
      <c r="AI229" t="s">
        <v>68</v>
      </c>
      <c r="AJ229" t="s">
        <v>69</v>
      </c>
      <c r="AK229" t="s">
        <v>64</v>
      </c>
      <c r="AL229" t="s">
        <v>70</v>
      </c>
      <c r="AO229">
        <v>94</v>
      </c>
      <c r="AP229">
        <v>14</v>
      </c>
      <c r="AS229">
        <v>2050</v>
      </c>
      <c r="AT229">
        <v>2050</v>
      </c>
      <c r="BN229" s="33" t="s">
        <v>2125</v>
      </c>
      <c r="BO229">
        <v>2</v>
      </c>
      <c r="BP229">
        <v>2</v>
      </c>
      <c r="BQ229">
        <v>4</v>
      </c>
      <c r="BR229" t="s">
        <v>90</v>
      </c>
      <c r="BS229" t="s">
        <v>2123</v>
      </c>
      <c r="BT229" t="s">
        <v>73</v>
      </c>
      <c r="BU229" s="23">
        <v>43557</v>
      </c>
      <c r="BV229">
        <v>25406</v>
      </c>
      <c r="BX229" t="s">
        <v>64</v>
      </c>
      <c r="BY229" t="s">
        <v>64</v>
      </c>
      <c r="CB229" t="s">
        <v>64</v>
      </c>
      <c r="CC229" t="s">
        <v>64</v>
      </c>
      <c r="CE229" t="s">
        <v>63</v>
      </c>
      <c r="CF229" t="s">
        <v>531</v>
      </c>
      <c r="CG229" t="s">
        <v>63</v>
      </c>
      <c r="CH229" t="s">
        <v>529</v>
      </c>
      <c r="CI229" t="s">
        <v>63</v>
      </c>
      <c r="CJ229" t="s">
        <v>529</v>
      </c>
      <c r="DJ229" t="s">
        <v>76</v>
      </c>
      <c r="DK229" t="s">
        <v>2124</v>
      </c>
      <c r="DL229" t="s">
        <v>64</v>
      </c>
      <c r="DM229" t="s">
        <v>64</v>
      </c>
      <c r="DN229" t="s">
        <v>64</v>
      </c>
      <c r="DO229" t="s">
        <v>193</v>
      </c>
      <c r="DP229" t="s">
        <v>64</v>
      </c>
      <c r="DQ229" t="s">
        <v>139</v>
      </c>
      <c r="DY229">
        <v>31.6</v>
      </c>
      <c r="EB229">
        <v>5</v>
      </c>
      <c r="EC229">
        <v>5</v>
      </c>
      <c r="EE229" t="s">
        <v>1515</v>
      </c>
      <c r="EF229">
        <v>3</v>
      </c>
      <c r="EH229" t="s">
        <v>80</v>
      </c>
      <c r="EL229" t="s">
        <v>80</v>
      </c>
      <c r="EP229" t="s">
        <v>80</v>
      </c>
      <c r="ET229" t="s">
        <v>80</v>
      </c>
      <c r="EV229">
        <v>2750</v>
      </c>
      <c r="EW229">
        <v>448</v>
      </c>
      <c r="EX229">
        <v>285</v>
      </c>
      <c r="EY229">
        <v>374</v>
      </c>
    </row>
    <row r="230" spans="1:155" x14ac:dyDescent="0.25">
      <c r="A230">
        <v>2020</v>
      </c>
      <c r="B230" t="s">
        <v>521</v>
      </c>
      <c r="C230" s="20" t="s">
        <v>522</v>
      </c>
      <c r="D230" t="s">
        <v>547</v>
      </c>
      <c r="E230" t="s">
        <v>524</v>
      </c>
      <c r="F230">
        <v>2</v>
      </c>
      <c r="G230" s="1">
        <v>2.4</v>
      </c>
      <c r="H230">
        <v>4</v>
      </c>
      <c r="I230" t="s">
        <v>526</v>
      </c>
      <c r="J230">
        <v>23</v>
      </c>
      <c r="K230">
        <v>32</v>
      </c>
      <c r="L230">
        <v>26</v>
      </c>
      <c r="M230">
        <v>29.549900000000001</v>
      </c>
      <c r="N230">
        <v>45.9495</v>
      </c>
      <c r="O230">
        <v>35.203899999999997</v>
      </c>
      <c r="P230">
        <v>23.068000000000001</v>
      </c>
      <c r="Q230">
        <v>31.884499999999999</v>
      </c>
      <c r="R230">
        <v>26.346299999999999</v>
      </c>
      <c r="T230" t="s">
        <v>142</v>
      </c>
      <c r="U230" t="s">
        <v>143</v>
      </c>
      <c r="V230" t="s">
        <v>157</v>
      </c>
      <c r="W230" t="s">
        <v>158</v>
      </c>
      <c r="Y230">
        <v>8</v>
      </c>
      <c r="Z230" t="s">
        <v>63</v>
      </c>
      <c r="AA230" t="s">
        <v>64</v>
      </c>
      <c r="AB230" t="s">
        <v>150</v>
      </c>
      <c r="AC230" t="s">
        <v>178</v>
      </c>
      <c r="AD230">
        <v>10</v>
      </c>
      <c r="AG230" t="s">
        <v>59</v>
      </c>
      <c r="AH230" t="s">
        <v>67</v>
      </c>
      <c r="AI230" t="s">
        <v>68</v>
      </c>
      <c r="AJ230" t="s">
        <v>69</v>
      </c>
      <c r="AK230" t="s">
        <v>64</v>
      </c>
      <c r="AL230" t="s">
        <v>70</v>
      </c>
      <c r="AO230">
        <v>93</v>
      </c>
      <c r="AP230">
        <v>14</v>
      </c>
      <c r="AS230">
        <v>1900</v>
      </c>
      <c r="AT230">
        <v>1900</v>
      </c>
      <c r="BN230" s="33" t="s">
        <v>2125</v>
      </c>
      <c r="BO230">
        <v>2</v>
      </c>
      <c r="BP230">
        <v>2</v>
      </c>
      <c r="BQ230">
        <v>4</v>
      </c>
      <c r="BR230" t="s">
        <v>90</v>
      </c>
      <c r="BS230" t="s">
        <v>2123</v>
      </c>
      <c r="BT230" t="s">
        <v>73</v>
      </c>
      <c r="BU230" s="23">
        <v>43557</v>
      </c>
      <c r="BV230">
        <v>25405</v>
      </c>
      <c r="BX230" t="s">
        <v>64</v>
      </c>
      <c r="BY230" t="s">
        <v>64</v>
      </c>
      <c r="CB230" t="s">
        <v>64</v>
      </c>
      <c r="CC230" t="s">
        <v>64</v>
      </c>
      <c r="CE230" t="s">
        <v>64</v>
      </c>
      <c r="CG230" t="s">
        <v>63</v>
      </c>
      <c r="CH230" t="s">
        <v>525</v>
      </c>
      <c r="CI230" t="s">
        <v>63</v>
      </c>
      <c r="CJ230" t="s">
        <v>525</v>
      </c>
      <c r="DJ230" t="s">
        <v>76</v>
      </c>
      <c r="DK230" t="s">
        <v>2124</v>
      </c>
      <c r="DL230" t="s">
        <v>64</v>
      </c>
      <c r="DM230" t="s">
        <v>64</v>
      </c>
      <c r="DN230" t="s">
        <v>64</v>
      </c>
      <c r="DO230" t="s">
        <v>193</v>
      </c>
      <c r="DP230" t="s">
        <v>64</v>
      </c>
      <c r="DQ230" t="s">
        <v>139</v>
      </c>
      <c r="DY230">
        <v>35.4</v>
      </c>
      <c r="EB230">
        <v>5</v>
      </c>
      <c r="EC230">
        <v>5</v>
      </c>
      <c r="EE230" t="s">
        <v>1516</v>
      </c>
      <c r="EF230">
        <v>3</v>
      </c>
      <c r="EH230" t="s">
        <v>80</v>
      </c>
      <c r="EL230" t="s">
        <v>80</v>
      </c>
      <c r="EP230" t="s">
        <v>80</v>
      </c>
      <c r="ET230" t="s">
        <v>80</v>
      </c>
      <c r="EV230">
        <v>2000</v>
      </c>
      <c r="EW230">
        <v>384</v>
      </c>
      <c r="EX230">
        <v>278</v>
      </c>
      <c r="EY230">
        <v>336</v>
      </c>
    </row>
    <row r="231" spans="1:155" x14ac:dyDescent="0.25">
      <c r="A231">
        <v>2020</v>
      </c>
      <c r="B231" t="s">
        <v>521</v>
      </c>
      <c r="C231" s="20" t="s">
        <v>522</v>
      </c>
      <c r="D231" t="s">
        <v>547</v>
      </c>
      <c r="E231" t="s">
        <v>524</v>
      </c>
      <c r="F231">
        <v>4</v>
      </c>
      <c r="G231" s="1">
        <v>3.5</v>
      </c>
      <c r="H231">
        <v>6</v>
      </c>
      <c r="I231" t="s">
        <v>459</v>
      </c>
      <c r="J231">
        <v>20</v>
      </c>
      <c r="K231">
        <v>30</v>
      </c>
      <c r="L231">
        <v>23</v>
      </c>
      <c r="M231">
        <v>24.8</v>
      </c>
      <c r="N231">
        <v>43.2</v>
      </c>
      <c r="O231">
        <v>30.680399999999999</v>
      </c>
      <c r="P231">
        <v>19.658300000000001</v>
      </c>
      <c r="Q231">
        <v>30.1602</v>
      </c>
      <c r="R231">
        <v>23.3109</v>
      </c>
      <c r="T231" t="s">
        <v>142</v>
      </c>
      <c r="U231" t="s">
        <v>143</v>
      </c>
      <c r="V231" t="s">
        <v>61</v>
      </c>
      <c r="W231" t="s">
        <v>62</v>
      </c>
      <c r="Y231">
        <v>9</v>
      </c>
      <c r="Z231" t="s">
        <v>63</v>
      </c>
      <c r="AA231" t="s">
        <v>64</v>
      </c>
      <c r="AB231" t="s">
        <v>150</v>
      </c>
      <c r="AC231" t="s">
        <v>178</v>
      </c>
      <c r="AD231">
        <v>10</v>
      </c>
      <c r="AG231" t="s">
        <v>59</v>
      </c>
      <c r="AH231" t="s">
        <v>67</v>
      </c>
      <c r="AI231" t="s">
        <v>68</v>
      </c>
      <c r="AJ231" t="s">
        <v>69</v>
      </c>
      <c r="AK231" t="s">
        <v>64</v>
      </c>
      <c r="AL231" t="s">
        <v>70</v>
      </c>
      <c r="AO231">
        <v>93</v>
      </c>
      <c r="AP231">
        <v>14</v>
      </c>
      <c r="AS231">
        <v>2100</v>
      </c>
      <c r="AT231">
        <v>2100</v>
      </c>
      <c r="BN231" s="33" t="s">
        <v>2125</v>
      </c>
      <c r="BO231">
        <v>2</v>
      </c>
      <c r="BP231">
        <v>2</v>
      </c>
      <c r="BQ231">
        <v>4</v>
      </c>
      <c r="BR231" t="s">
        <v>90</v>
      </c>
      <c r="BS231" t="s">
        <v>2123</v>
      </c>
      <c r="BT231" t="s">
        <v>73</v>
      </c>
      <c r="BU231" s="23">
        <v>43557</v>
      </c>
      <c r="BV231">
        <v>25407</v>
      </c>
      <c r="BX231" t="s">
        <v>64</v>
      </c>
      <c r="BY231" t="s">
        <v>64</v>
      </c>
      <c r="CB231" t="s">
        <v>64</v>
      </c>
      <c r="CC231" t="s">
        <v>64</v>
      </c>
      <c r="CE231" t="s">
        <v>63</v>
      </c>
      <c r="CF231" t="s">
        <v>531</v>
      </c>
      <c r="CG231" t="s">
        <v>63</v>
      </c>
      <c r="CH231" t="s">
        <v>529</v>
      </c>
      <c r="CI231" t="s">
        <v>63</v>
      </c>
      <c r="CJ231" t="s">
        <v>529</v>
      </c>
      <c r="DJ231" t="s">
        <v>76</v>
      </c>
      <c r="DK231" t="s">
        <v>2124</v>
      </c>
      <c r="DL231" t="s">
        <v>64</v>
      </c>
      <c r="DM231" t="s">
        <v>64</v>
      </c>
      <c r="DN231" t="s">
        <v>64</v>
      </c>
      <c r="DO231" t="s">
        <v>193</v>
      </c>
      <c r="DP231" t="s">
        <v>64</v>
      </c>
      <c r="DQ231" t="s">
        <v>139</v>
      </c>
      <c r="DY231">
        <v>30.9</v>
      </c>
      <c r="EB231">
        <v>5</v>
      </c>
      <c r="EC231">
        <v>5</v>
      </c>
      <c r="EE231" t="s">
        <v>1515</v>
      </c>
      <c r="EF231">
        <v>3</v>
      </c>
      <c r="EH231" t="s">
        <v>80</v>
      </c>
      <c r="EL231" t="s">
        <v>80</v>
      </c>
      <c r="EP231" t="s">
        <v>80</v>
      </c>
      <c r="ET231" t="s">
        <v>80</v>
      </c>
      <c r="EV231">
        <v>3000</v>
      </c>
      <c r="EW231">
        <v>452</v>
      </c>
      <c r="EX231">
        <v>295</v>
      </c>
      <c r="EY231">
        <v>382</v>
      </c>
    </row>
    <row r="232" spans="1:155" x14ac:dyDescent="0.25">
      <c r="A232">
        <v>2020</v>
      </c>
      <c r="B232" t="s">
        <v>1123</v>
      </c>
      <c r="C232" s="20" t="s">
        <v>1124</v>
      </c>
      <c r="D232" t="s">
        <v>1134</v>
      </c>
      <c r="E232" t="s">
        <v>1126</v>
      </c>
      <c r="F232">
        <v>32</v>
      </c>
      <c r="G232" s="1">
        <v>2</v>
      </c>
      <c r="H232">
        <v>4</v>
      </c>
      <c r="I232" t="s">
        <v>159</v>
      </c>
      <c r="J232">
        <v>27</v>
      </c>
      <c r="K232">
        <v>35</v>
      </c>
      <c r="L232">
        <v>30</v>
      </c>
      <c r="M232">
        <v>35.1</v>
      </c>
      <c r="N232">
        <v>50.598199999999999</v>
      </c>
      <c r="O232">
        <v>40.711500000000001</v>
      </c>
      <c r="P232">
        <v>26.923500000000001</v>
      </c>
      <c r="Q232">
        <v>34.752499999999998</v>
      </c>
      <c r="R232">
        <v>29.960799999999999</v>
      </c>
      <c r="T232" t="s">
        <v>60</v>
      </c>
      <c r="U232" t="s">
        <v>71</v>
      </c>
      <c r="V232" t="s">
        <v>157</v>
      </c>
      <c r="W232" t="s">
        <v>158</v>
      </c>
      <c r="Y232">
        <v>7</v>
      </c>
      <c r="Z232" t="s">
        <v>64</v>
      </c>
      <c r="AA232" t="s">
        <v>64</v>
      </c>
      <c r="AB232" t="s">
        <v>150</v>
      </c>
      <c r="AC232" t="s">
        <v>178</v>
      </c>
      <c r="AD232">
        <v>15</v>
      </c>
      <c r="AG232" t="s">
        <v>59</v>
      </c>
      <c r="AH232" t="s">
        <v>67</v>
      </c>
      <c r="AI232" t="s">
        <v>68</v>
      </c>
      <c r="AJ232" t="s">
        <v>69</v>
      </c>
      <c r="AK232" t="s">
        <v>64</v>
      </c>
      <c r="AL232" t="s">
        <v>70</v>
      </c>
      <c r="AO232">
        <v>92</v>
      </c>
      <c r="AP232">
        <v>13</v>
      </c>
      <c r="AS232">
        <v>1600</v>
      </c>
      <c r="AT232">
        <v>1600</v>
      </c>
      <c r="BN232" s="33" t="s">
        <v>2125</v>
      </c>
      <c r="BO232">
        <v>2</v>
      </c>
      <c r="BP232">
        <v>2</v>
      </c>
      <c r="BQ232">
        <v>4</v>
      </c>
      <c r="BR232" t="s">
        <v>90</v>
      </c>
      <c r="BS232" t="s">
        <v>2123</v>
      </c>
      <c r="BT232" t="s">
        <v>73</v>
      </c>
      <c r="BU232" s="23">
        <v>43770</v>
      </c>
      <c r="BV232">
        <v>26722</v>
      </c>
      <c r="BX232" t="s">
        <v>64</v>
      </c>
      <c r="BY232" t="s">
        <v>64</v>
      </c>
      <c r="CB232" t="s">
        <v>64</v>
      </c>
      <c r="CC232" t="s">
        <v>64</v>
      </c>
      <c r="CD232" t="s">
        <v>1917</v>
      </c>
      <c r="CE232" t="s">
        <v>64</v>
      </c>
      <c r="CG232" t="s">
        <v>63</v>
      </c>
      <c r="CH232" t="s">
        <v>1135</v>
      </c>
      <c r="CI232" t="s">
        <v>63</v>
      </c>
      <c r="CJ232" t="s">
        <v>1206</v>
      </c>
      <c r="DJ232" t="s">
        <v>76</v>
      </c>
      <c r="DK232" t="s">
        <v>2124</v>
      </c>
      <c r="DN232" t="s">
        <v>64</v>
      </c>
      <c r="DO232" t="s">
        <v>1129</v>
      </c>
      <c r="DP232" t="s">
        <v>63</v>
      </c>
      <c r="DQ232" t="s">
        <v>78</v>
      </c>
      <c r="DR232" t="s">
        <v>1134</v>
      </c>
      <c r="DY232">
        <v>41</v>
      </c>
      <c r="EB232">
        <v>7</v>
      </c>
      <c r="EC232">
        <v>7</v>
      </c>
      <c r="EE232" t="s">
        <v>1916</v>
      </c>
      <c r="EF232">
        <v>5</v>
      </c>
      <c r="EH232" t="s">
        <v>80</v>
      </c>
      <c r="EL232" t="s">
        <v>80</v>
      </c>
      <c r="EP232" t="s">
        <v>80</v>
      </c>
      <c r="ET232" t="s">
        <v>80</v>
      </c>
      <c r="EV232">
        <v>500</v>
      </c>
      <c r="EW232">
        <v>329</v>
      </c>
      <c r="EX232">
        <v>255</v>
      </c>
      <c r="EY232">
        <v>295</v>
      </c>
    </row>
    <row r="233" spans="1:155" x14ac:dyDescent="0.25">
      <c r="A233">
        <v>2020</v>
      </c>
      <c r="B233" t="s">
        <v>1123</v>
      </c>
      <c r="C233" s="20" t="s">
        <v>1124</v>
      </c>
      <c r="D233" t="s">
        <v>1139</v>
      </c>
      <c r="E233" t="s">
        <v>1126</v>
      </c>
      <c r="F233">
        <v>52</v>
      </c>
      <c r="G233" s="1">
        <v>2</v>
      </c>
      <c r="H233">
        <v>4</v>
      </c>
      <c r="I233" t="s">
        <v>159</v>
      </c>
      <c r="J233">
        <v>24</v>
      </c>
      <c r="K233">
        <v>32</v>
      </c>
      <c r="L233">
        <v>27</v>
      </c>
      <c r="M233">
        <v>29.850999999999999</v>
      </c>
      <c r="N233">
        <v>45.713500000000003</v>
      </c>
      <c r="O233">
        <v>35.374699999999997</v>
      </c>
      <c r="P233">
        <v>23.5581</v>
      </c>
      <c r="Q233">
        <v>32.250300000000003</v>
      </c>
      <c r="R233">
        <v>26.809699999999999</v>
      </c>
      <c r="T233" t="s">
        <v>60</v>
      </c>
      <c r="U233" t="s">
        <v>71</v>
      </c>
      <c r="V233" t="s">
        <v>157</v>
      </c>
      <c r="W233" t="s">
        <v>158</v>
      </c>
      <c r="Y233">
        <v>7</v>
      </c>
      <c r="Z233" t="s">
        <v>64</v>
      </c>
      <c r="AA233" t="s">
        <v>64</v>
      </c>
      <c r="AB233" t="s">
        <v>86</v>
      </c>
      <c r="AC233" t="s">
        <v>87</v>
      </c>
      <c r="AD233">
        <v>15</v>
      </c>
      <c r="AG233" t="s">
        <v>59</v>
      </c>
      <c r="AH233" t="s">
        <v>67</v>
      </c>
      <c r="AI233" t="s">
        <v>68</v>
      </c>
      <c r="AJ233" t="s">
        <v>69</v>
      </c>
      <c r="AK233" t="s">
        <v>64</v>
      </c>
      <c r="AL233" t="s">
        <v>70</v>
      </c>
      <c r="AO233">
        <v>92</v>
      </c>
      <c r="AP233">
        <v>13</v>
      </c>
      <c r="AS233">
        <v>1800</v>
      </c>
      <c r="AT233">
        <v>1800</v>
      </c>
      <c r="BN233" s="33" t="s">
        <v>2125</v>
      </c>
      <c r="BO233">
        <v>2</v>
      </c>
      <c r="BP233">
        <v>2</v>
      </c>
      <c r="BQ233">
        <v>4</v>
      </c>
      <c r="BR233" t="s">
        <v>90</v>
      </c>
      <c r="BS233" t="s">
        <v>2123</v>
      </c>
      <c r="BT233" t="s">
        <v>227</v>
      </c>
      <c r="BU233" s="23">
        <v>43798</v>
      </c>
      <c r="BV233">
        <v>26838</v>
      </c>
      <c r="BX233" t="s">
        <v>64</v>
      </c>
      <c r="BY233" t="s">
        <v>64</v>
      </c>
      <c r="CB233" t="s">
        <v>64</v>
      </c>
      <c r="CC233" t="s">
        <v>64</v>
      </c>
      <c r="CE233" t="s">
        <v>64</v>
      </c>
      <c r="CG233" t="s">
        <v>64</v>
      </c>
      <c r="CI233" t="s">
        <v>64</v>
      </c>
      <c r="DJ233" t="s">
        <v>76</v>
      </c>
      <c r="DK233" t="s">
        <v>2124</v>
      </c>
      <c r="DN233" t="s">
        <v>64</v>
      </c>
      <c r="DO233" t="s">
        <v>1160</v>
      </c>
      <c r="DP233" t="s">
        <v>63</v>
      </c>
      <c r="DQ233" t="s">
        <v>78</v>
      </c>
      <c r="DY233">
        <v>35.6</v>
      </c>
      <c r="EB233">
        <v>6</v>
      </c>
      <c r="EC233">
        <v>6</v>
      </c>
      <c r="EE233" t="s">
        <v>1918</v>
      </c>
      <c r="EF233">
        <v>3</v>
      </c>
      <c r="EH233" t="s">
        <v>80</v>
      </c>
      <c r="EL233" t="s">
        <v>80</v>
      </c>
      <c r="EP233" t="s">
        <v>80</v>
      </c>
      <c r="ET233" t="s">
        <v>80</v>
      </c>
      <c r="EV233">
        <v>1500</v>
      </c>
      <c r="EW233">
        <v>375</v>
      </c>
      <c r="EX233">
        <v>274</v>
      </c>
      <c r="EY233">
        <v>329</v>
      </c>
    </row>
    <row r="234" spans="1:155" x14ac:dyDescent="0.25">
      <c r="A234">
        <v>2020</v>
      </c>
      <c r="B234" t="s">
        <v>1123</v>
      </c>
      <c r="C234" s="20" t="s">
        <v>1124</v>
      </c>
      <c r="D234" t="s">
        <v>1163</v>
      </c>
      <c r="E234" t="s">
        <v>1126</v>
      </c>
      <c r="F234">
        <v>34</v>
      </c>
      <c r="G234" s="1">
        <v>3</v>
      </c>
      <c r="H234">
        <v>6</v>
      </c>
      <c r="I234" t="s">
        <v>79</v>
      </c>
      <c r="J234">
        <v>20</v>
      </c>
      <c r="K234">
        <v>27</v>
      </c>
      <c r="L234">
        <v>23</v>
      </c>
      <c r="M234">
        <v>25.245100000000001</v>
      </c>
      <c r="N234">
        <v>37.655999999999999</v>
      </c>
      <c r="O234">
        <v>29.641300000000001</v>
      </c>
      <c r="P234">
        <v>19.982199999999999</v>
      </c>
      <c r="Q234">
        <v>26.618400000000001</v>
      </c>
      <c r="R234">
        <v>22.507300000000001</v>
      </c>
      <c r="T234" t="s">
        <v>60</v>
      </c>
      <c r="U234" t="s">
        <v>71</v>
      </c>
      <c r="V234" t="s">
        <v>61</v>
      </c>
      <c r="W234" t="s">
        <v>62</v>
      </c>
      <c r="Y234">
        <v>8</v>
      </c>
      <c r="Z234" t="s">
        <v>63</v>
      </c>
      <c r="AA234" t="s">
        <v>64</v>
      </c>
      <c r="AB234" t="s">
        <v>86</v>
      </c>
      <c r="AC234" t="s">
        <v>87</v>
      </c>
      <c r="AD234">
        <v>15</v>
      </c>
      <c r="AG234" t="s">
        <v>59</v>
      </c>
      <c r="AH234" t="s">
        <v>67</v>
      </c>
      <c r="AI234" t="s">
        <v>68</v>
      </c>
      <c r="AJ234" t="s">
        <v>69</v>
      </c>
      <c r="AK234" t="s">
        <v>64</v>
      </c>
      <c r="AL234" t="s">
        <v>70</v>
      </c>
      <c r="AO234">
        <v>90</v>
      </c>
      <c r="AP234">
        <v>13</v>
      </c>
      <c r="AS234">
        <v>2100</v>
      </c>
      <c r="AT234">
        <v>2100</v>
      </c>
      <c r="BN234" s="33" t="s">
        <v>2125</v>
      </c>
      <c r="BO234">
        <v>2</v>
      </c>
      <c r="BP234">
        <v>2</v>
      </c>
      <c r="BQ234">
        <v>4</v>
      </c>
      <c r="BR234" t="s">
        <v>90</v>
      </c>
      <c r="BS234" t="s">
        <v>2123</v>
      </c>
      <c r="BT234" t="s">
        <v>73</v>
      </c>
      <c r="BU234" s="23">
        <v>43770</v>
      </c>
      <c r="BV234">
        <v>26741</v>
      </c>
      <c r="BX234" t="s">
        <v>64</v>
      </c>
      <c r="BY234" t="s">
        <v>64</v>
      </c>
      <c r="CB234" t="s">
        <v>64</v>
      </c>
      <c r="CC234" t="s">
        <v>64</v>
      </c>
      <c r="CD234" t="s">
        <v>1164</v>
      </c>
      <c r="CE234" t="s">
        <v>64</v>
      </c>
      <c r="CG234" t="s">
        <v>63</v>
      </c>
      <c r="CH234" t="s">
        <v>1135</v>
      </c>
      <c r="CI234" t="s">
        <v>63</v>
      </c>
      <c r="CJ234" t="s">
        <v>1146</v>
      </c>
      <c r="DJ234" t="s">
        <v>76</v>
      </c>
      <c r="DK234" t="s">
        <v>2124</v>
      </c>
      <c r="DN234" t="s">
        <v>64</v>
      </c>
      <c r="DO234" t="s">
        <v>1160</v>
      </c>
      <c r="DP234" t="s">
        <v>63</v>
      </c>
      <c r="DQ234" t="s">
        <v>78</v>
      </c>
      <c r="DY234">
        <v>29.8</v>
      </c>
      <c r="EB234">
        <v>5</v>
      </c>
      <c r="EC234">
        <v>5</v>
      </c>
      <c r="EE234" t="s">
        <v>1949</v>
      </c>
      <c r="EF234">
        <v>5</v>
      </c>
      <c r="EH234" t="s">
        <v>80</v>
      </c>
      <c r="EL234" t="s">
        <v>80</v>
      </c>
      <c r="EP234" t="s">
        <v>80</v>
      </c>
      <c r="ET234" t="s">
        <v>80</v>
      </c>
      <c r="EV234">
        <v>3000</v>
      </c>
      <c r="EW234">
        <v>443</v>
      </c>
      <c r="EX234">
        <v>332</v>
      </c>
      <c r="EY234">
        <v>393</v>
      </c>
    </row>
    <row r="235" spans="1:155" x14ac:dyDescent="0.25">
      <c r="A235">
        <v>2020</v>
      </c>
      <c r="B235" t="s">
        <v>56</v>
      </c>
      <c r="C235" s="20" t="s">
        <v>56</v>
      </c>
      <c r="D235" t="s">
        <v>1252</v>
      </c>
      <c r="E235" t="s">
        <v>58</v>
      </c>
      <c r="F235">
        <v>210</v>
      </c>
      <c r="G235" s="1">
        <v>2</v>
      </c>
      <c r="H235">
        <v>4</v>
      </c>
      <c r="I235" t="s">
        <v>79</v>
      </c>
      <c r="J235">
        <v>23</v>
      </c>
      <c r="K235">
        <v>33</v>
      </c>
      <c r="L235">
        <v>27</v>
      </c>
      <c r="M235">
        <v>29.598099999999999</v>
      </c>
      <c r="N235">
        <v>47.527200000000001</v>
      </c>
      <c r="O235">
        <v>35.649900000000002</v>
      </c>
      <c r="P235">
        <v>23.1021</v>
      </c>
      <c r="Q235">
        <v>32.864400000000003</v>
      </c>
      <c r="R235">
        <v>26.666699999999999</v>
      </c>
      <c r="T235" t="s">
        <v>60</v>
      </c>
      <c r="U235" t="s">
        <v>71</v>
      </c>
      <c r="V235" t="s">
        <v>61</v>
      </c>
      <c r="W235" t="s">
        <v>62</v>
      </c>
      <c r="Y235">
        <v>8</v>
      </c>
      <c r="Z235" t="s">
        <v>63</v>
      </c>
      <c r="AA235" t="s">
        <v>64</v>
      </c>
      <c r="AB235" t="s">
        <v>86</v>
      </c>
      <c r="AC235" t="s">
        <v>87</v>
      </c>
      <c r="AD235">
        <v>10</v>
      </c>
      <c r="AG235" t="s">
        <v>59</v>
      </c>
      <c r="AH235" t="s">
        <v>67</v>
      </c>
      <c r="AI235" t="s">
        <v>68</v>
      </c>
      <c r="AJ235" t="s">
        <v>69</v>
      </c>
      <c r="AK235" t="s">
        <v>64</v>
      </c>
      <c r="AL235" t="s">
        <v>70</v>
      </c>
      <c r="AO235">
        <v>91</v>
      </c>
      <c r="AP235">
        <v>12</v>
      </c>
      <c r="AS235">
        <v>1800</v>
      </c>
      <c r="AT235">
        <v>1800</v>
      </c>
      <c r="BN235" s="33" t="s">
        <v>2125</v>
      </c>
      <c r="BO235">
        <v>2</v>
      </c>
      <c r="BP235">
        <v>2</v>
      </c>
      <c r="BQ235">
        <v>4</v>
      </c>
      <c r="BR235" t="s">
        <v>90</v>
      </c>
      <c r="BS235" t="s">
        <v>2123</v>
      </c>
      <c r="BT235" t="s">
        <v>73</v>
      </c>
      <c r="BU235" s="23">
        <v>43858</v>
      </c>
      <c r="BV235">
        <v>27007</v>
      </c>
      <c r="BX235" t="s">
        <v>63</v>
      </c>
      <c r="BY235" t="s">
        <v>64</v>
      </c>
      <c r="CB235" t="s">
        <v>64</v>
      </c>
      <c r="CC235" t="s">
        <v>64</v>
      </c>
      <c r="CE235" t="s">
        <v>64</v>
      </c>
      <c r="CG235" t="s">
        <v>63</v>
      </c>
      <c r="CH235" t="s">
        <v>74</v>
      </c>
      <c r="CI235" t="s">
        <v>63</v>
      </c>
      <c r="CJ235" t="s">
        <v>75</v>
      </c>
      <c r="DJ235" t="s">
        <v>76</v>
      </c>
      <c r="DK235" t="s">
        <v>2124</v>
      </c>
      <c r="DN235" t="s">
        <v>64</v>
      </c>
      <c r="DO235" t="s">
        <v>77</v>
      </c>
      <c r="DP235" t="s">
        <v>63</v>
      </c>
      <c r="DQ235" t="s">
        <v>78</v>
      </c>
      <c r="DY235">
        <v>35.9</v>
      </c>
      <c r="EB235">
        <v>6</v>
      </c>
      <c r="EC235">
        <v>6</v>
      </c>
      <c r="EE235" t="s">
        <v>1253</v>
      </c>
      <c r="EF235">
        <v>7</v>
      </c>
      <c r="EH235" t="s">
        <v>80</v>
      </c>
      <c r="EL235" t="s">
        <v>80</v>
      </c>
      <c r="EP235" t="s">
        <v>80</v>
      </c>
      <c r="ET235" t="s">
        <v>80</v>
      </c>
      <c r="EV235">
        <v>1500</v>
      </c>
      <c r="EW235">
        <v>381</v>
      </c>
      <c r="EX235">
        <v>268</v>
      </c>
      <c r="EY235">
        <v>330</v>
      </c>
    </row>
    <row r="236" spans="1:155" x14ac:dyDescent="0.25">
      <c r="A236">
        <v>2020</v>
      </c>
      <c r="B236" t="s">
        <v>56</v>
      </c>
      <c r="C236" s="20" t="s">
        <v>56</v>
      </c>
      <c r="D236" t="s">
        <v>89</v>
      </c>
      <c r="E236" t="s">
        <v>58</v>
      </c>
      <c r="F236">
        <v>300</v>
      </c>
      <c r="G236" s="1">
        <v>2</v>
      </c>
      <c r="H236">
        <v>4</v>
      </c>
      <c r="I236" t="s">
        <v>79</v>
      </c>
      <c r="J236">
        <v>26</v>
      </c>
      <c r="K236">
        <v>36</v>
      </c>
      <c r="L236">
        <v>30</v>
      </c>
      <c r="M236">
        <v>33.886899999999997</v>
      </c>
      <c r="N236">
        <v>51.866900000000001</v>
      </c>
      <c r="O236">
        <v>40.150100000000002</v>
      </c>
      <c r="P236">
        <v>26.092300000000002</v>
      </c>
      <c r="Q236">
        <v>35.525100000000002</v>
      </c>
      <c r="R236">
        <v>29.632999999999999</v>
      </c>
      <c r="T236" t="s">
        <v>60</v>
      </c>
      <c r="U236" t="s">
        <v>71</v>
      </c>
      <c r="V236" t="s">
        <v>61</v>
      </c>
      <c r="W236" t="s">
        <v>62</v>
      </c>
      <c r="Y236">
        <v>8</v>
      </c>
      <c r="Z236" t="s">
        <v>63</v>
      </c>
      <c r="AA236" t="s">
        <v>64</v>
      </c>
      <c r="AB236" t="s">
        <v>65</v>
      </c>
      <c r="AC236" t="s">
        <v>66</v>
      </c>
      <c r="AD236">
        <v>10</v>
      </c>
      <c r="AG236" t="s">
        <v>59</v>
      </c>
      <c r="AH236" t="s">
        <v>67</v>
      </c>
      <c r="AI236" t="s">
        <v>68</v>
      </c>
      <c r="AJ236" t="s">
        <v>69</v>
      </c>
      <c r="AK236" t="s">
        <v>64</v>
      </c>
      <c r="AL236" t="s">
        <v>70</v>
      </c>
      <c r="AO236">
        <v>94</v>
      </c>
      <c r="AP236">
        <v>13</v>
      </c>
      <c r="AS236">
        <v>1600</v>
      </c>
      <c r="AT236">
        <v>1600</v>
      </c>
      <c r="BN236" s="33" t="s">
        <v>2125</v>
      </c>
      <c r="BO236">
        <v>2</v>
      </c>
      <c r="BP236">
        <v>2</v>
      </c>
      <c r="BQ236">
        <v>4</v>
      </c>
      <c r="BR236" t="s">
        <v>90</v>
      </c>
      <c r="BS236" t="s">
        <v>2123</v>
      </c>
      <c r="BT236" t="s">
        <v>73</v>
      </c>
      <c r="BU236" s="23">
        <v>43555</v>
      </c>
      <c r="BV236">
        <v>25419</v>
      </c>
      <c r="BX236" t="s">
        <v>63</v>
      </c>
      <c r="BY236" t="s">
        <v>64</v>
      </c>
      <c r="CB236" t="s">
        <v>64</v>
      </c>
      <c r="CC236" t="s">
        <v>64</v>
      </c>
      <c r="CE236" t="s">
        <v>64</v>
      </c>
      <c r="CG236" t="s">
        <v>63</v>
      </c>
      <c r="CH236" t="s">
        <v>74</v>
      </c>
      <c r="CI236" t="s">
        <v>63</v>
      </c>
      <c r="CJ236" t="s">
        <v>75</v>
      </c>
      <c r="DJ236" t="s">
        <v>76</v>
      </c>
      <c r="DK236" t="s">
        <v>2124</v>
      </c>
      <c r="DN236" t="s">
        <v>64</v>
      </c>
      <c r="DO236" t="s">
        <v>77</v>
      </c>
      <c r="DP236" t="s">
        <v>63</v>
      </c>
      <c r="DQ236" t="s">
        <v>78</v>
      </c>
      <c r="DY236">
        <v>40.4</v>
      </c>
      <c r="EB236">
        <v>7</v>
      </c>
      <c r="EC236">
        <v>7</v>
      </c>
      <c r="EE236" t="s">
        <v>1253</v>
      </c>
      <c r="EF236">
        <v>7</v>
      </c>
      <c r="EH236" t="s">
        <v>80</v>
      </c>
      <c r="EL236" t="s">
        <v>80</v>
      </c>
      <c r="EP236" t="s">
        <v>80</v>
      </c>
      <c r="ET236" t="s">
        <v>80</v>
      </c>
      <c r="EV236">
        <v>500</v>
      </c>
      <c r="EW236">
        <v>339</v>
      </c>
      <c r="EX236">
        <v>249</v>
      </c>
      <c r="EY236">
        <v>299</v>
      </c>
    </row>
    <row r="237" spans="1:155" x14ac:dyDescent="0.25">
      <c r="A237">
        <v>2020</v>
      </c>
      <c r="B237" t="s">
        <v>56</v>
      </c>
      <c r="C237" s="20" t="s">
        <v>56</v>
      </c>
      <c r="D237" t="s">
        <v>91</v>
      </c>
      <c r="E237" t="s">
        <v>58</v>
      </c>
      <c r="F237">
        <v>304</v>
      </c>
      <c r="G237" s="1">
        <v>2</v>
      </c>
      <c r="H237">
        <v>4</v>
      </c>
      <c r="I237" t="s">
        <v>79</v>
      </c>
      <c r="J237">
        <v>25</v>
      </c>
      <c r="K237">
        <v>34</v>
      </c>
      <c r="L237">
        <v>28</v>
      </c>
      <c r="M237">
        <v>31.9282</v>
      </c>
      <c r="N237">
        <v>49.769100000000002</v>
      </c>
      <c r="O237">
        <v>38.069299999999998</v>
      </c>
      <c r="P237">
        <v>24.736799999999999</v>
      </c>
      <c r="Q237">
        <v>34.2453</v>
      </c>
      <c r="R237">
        <v>28.268899999999999</v>
      </c>
      <c r="T237" t="s">
        <v>60</v>
      </c>
      <c r="U237" t="s">
        <v>71</v>
      </c>
      <c r="V237" t="s">
        <v>61</v>
      </c>
      <c r="W237" t="s">
        <v>62</v>
      </c>
      <c r="Y237">
        <v>8</v>
      </c>
      <c r="Z237" t="s">
        <v>63</v>
      </c>
      <c r="AA237" t="s">
        <v>64</v>
      </c>
      <c r="AB237" t="s">
        <v>86</v>
      </c>
      <c r="AC237" t="s">
        <v>87</v>
      </c>
      <c r="AD237">
        <v>10</v>
      </c>
      <c r="AG237" t="s">
        <v>59</v>
      </c>
      <c r="AH237" t="s">
        <v>67</v>
      </c>
      <c r="AI237" t="s">
        <v>68</v>
      </c>
      <c r="AJ237" t="s">
        <v>69</v>
      </c>
      <c r="AK237" t="s">
        <v>64</v>
      </c>
      <c r="AL237" t="s">
        <v>70</v>
      </c>
      <c r="AO237">
        <v>94</v>
      </c>
      <c r="AP237">
        <v>13</v>
      </c>
      <c r="AS237">
        <v>1750</v>
      </c>
      <c r="AT237">
        <v>1750</v>
      </c>
      <c r="BN237" s="33" t="s">
        <v>2125</v>
      </c>
      <c r="BO237">
        <v>2</v>
      </c>
      <c r="BP237">
        <v>2</v>
      </c>
      <c r="BQ237">
        <v>4</v>
      </c>
      <c r="BR237" t="s">
        <v>90</v>
      </c>
      <c r="BS237" t="s">
        <v>2123</v>
      </c>
      <c r="BT237" t="s">
        <v>73</v>
      </c>
      <c r="BU237" s="23">
        <v>43677</v>
      </c>
      <c r="BV237">
        <v>25411</v>
      </c>
      <c r="BX237" t="s">
        <v>63</v>
      </c>
      <c r="BY237" t="s">
        <v>64</v>
      </c>
      <c r="CB237" t="s">
        <v>64</v>
      </c>
      <c r="CC237" t="s">
        <v>64</v>
      </c>
      <c r="CE237" t="s">
        <v>64</v>
      </c>
      <c r="CG237" t="s">
        <v>63</v>
      </c>
      <c r="CH237" t="s">
        <v>74</v>
      </c>
      <c r="CI237" t="s">
        <v>63</v>
      </c>
      <c r="CJ237" t="s">
        <v>75</v>
      </c>
      <c r="DJ237" t="s">
        <v>76</v>
      </c>
      <c r="DK237" t="s">
        <v>2124</v>
      </c>
      <c r="DN237" t="s">
        <v>64</v>
      </c>
      <c r="DO237" t="s">
        <v>77</v>
      </c>
      <c r="DP237" t="s">
        <v>63</v>
      </c>
      <c r="DQ237" t="s">
        <v>78</v>
      </c>
      <c r="DY237">
        <v>38.299999999999997</v>
      </c>
      <c r="EB237">
        <v>6</v>
      </c>
      <c r="EC237">
        <v>6</v>
      </c>
      <c r="EE237" t="s">
        <v>1253</v>
      </c>
      <c r="EF237">
        <v>7</v>
      </c>
      <c r="EH237" t="s">
        <v>80</v>
      </c>
      <c r="EL237" t="s">
        <v>80</v>
      </c>
      <c r="EP237" t="s">
        <v>80</v>
      </c>
      <c r="ET237" t="s">
        <v>80</v>
      </c>
      <c r="EV237">
        <v>1250</v>
      </c>
      <c r="EW237">
        <v>357</v>
      </c>
      <c r="EX237">
        <v>259</v>
      </c>
      <c r="EY237">
        <v>313</v>
      </c>
    </row>
    <row r="238" spans="1:155" x14ac:dyDescent="0.25">
      <c r="A238">
        <v>2020</v>
      </c>
      <c r="B238" t="s">
        <v>56</v>
      </c>
      <c r="C238" s="20" t="s">
        <v>56</v>
      </c>
      <c r="D238" t="s">
        <v>96</v>
      </c>
      <c r="E238" t="s">
        <v>58</v>
      </c>
      <c r="F238">
        <v>400</v>
      </c>
      <c r="G238" s="1">
        <v>2</v>
      </c>
      <c r="H238">
        <v>4</v>
      </c>
      <c r="I238" t="s">
        <v>79</v>
      </c>
      <c r="J238">
        <v>23</v>
      </c>
      <c r="K238">
        <v>34</v>
      </c>
      <c r="L238">
        <v>27</v>
      </c>
      <c r="M238">
        <v>29.673300000000001</v>
      </c>
      <c r="N238">
        <v>49.579500000000003</v>
      </c>
      <c r="O238">
        <v>36.216799999999999</v>
      </c>
      <c r="P238">
        <v>23.155200000000001</v>
      </c>
      <c r="Q238">
        <v>34.128999999999998</v>
      </c>
      <c r="R238">
        <v>27.072399999999998</v>
      </c>
      <c r="T238" t="s">
        <v>60</v>
      </c>
      <c r="U238" t="s">
        <v>71</v>
      </c>
      <c r="V238" t="s">
        <v>61</v>
      </c>
      <c r="W238" t="s">
        <v>62</v>
      </c>
      <c r="Y238">
        <v>8</v>
      </c>
      <c r="Z238" t="s">
        <v>63</v>
      </c>
      <c r="AA238" t="s">
        <v>64</v>
      </c>
      <c r="AB238" t="s">
        <v>65</v>
      </c>
      <c r="AC238" t="s">
        <v>66</v>
      </c>
      <c r="AD238">
        <v>10</v>
      </c>
      <c r="AG238" t="s">
        <v>59</v>
      </c>
      <c r="AH238" t="s">
        <v>67</v>
      </c>
      <c r="AI238" t="s">
        <v>68</v>
      </c>
      <c r="AJ238" t="s">
        <v>69</v>
      </c>
      <c r="AK238" t="s">
        <v>64</v>
      </c>
      <c r="AL238" t="s">
        <v>70</v>
      </c>
      <c r="AM238">
        <v>90</v>
      </c>
      <c r="AN238">
        <v>11</v>
      </c>
      <c r="AS238">
        <v>1800</v>
      </c>
      <c r="AT238">
        <v>1800</v>
      </c>
      <c r="BN238" s="33" t="s">
        <v>2125</v>
      </c>
      <c r="BO238">
        <v>2</v>
      </c>
      <c r="BP238">
        <v>2</v>
      </c>
      <c r="BQ238">
        <v>4</v>
      </c>
      <c r="BR238" t="s">
        <v>90</v>
      </c>
      <c r="BS238" t="s">
        <v>2123</v>
      </c>
      <c r="BT238" t="s">
        <v>73</v>
      </c>
      <c r="BU238" s="23">
        <v>43555</v>
      </c>
      <c r="BV238">
        <v>25416</v>
      </c>
      <c r="BX238" t="s">
        <v>64</v>
      </c>
      <c r="BY238" t="s">
        <v>64</v>
      </c>
      <c r="CB238" t="s">
        <v>64</v>
      </c>
      <c r="CC238" t="s">
        <v>64</v>
      </c>
      <c r="CE238" t="s">
        <v>64</v>
      </c>
      <c r="CG238" t="s">
        <v>63</v>
      </c>
      <c r="CH238" t="s">
        <v>74</v>
      </c>
      <c r="CI238" t="s">
        <v>63</v>
      </c>
      <c r="CJ238" t="s">
        <v>75</v>
      </c>
      <c r="DJ238" t="s">
        <v>76</v>
      </c>
      <c r="DK238" t="s">
        <v>2124</v>
      </c>
      <c r="DN238" t="s">
        <v>64</v>
      </c>
      <c r="DO238" t="s">
        <v>77</v>
      </c>
      <c r="DP238" t="s">
        <v>63</v>
      </c>
      <c r="DQ238" t="s">
        <v>78</v>
      </c>
      <c r="DY238">
        <v>39</v>
      </c>
      <c r="EB238">
        <v>6</v>
      </c>
      <c r="EC238">
        <v>6</v>
      </c>
      <c r="EE238" t="s">
        <v>1253</v>
      </c>
      <c r="EF238">
        <v>7</v>
      </c>
      <c r="EH238" t="s">
        <v>80</v>
      </c>
      <c r="EL238" t="s">
        <v>80</v>
      </c>
      <c r="EP238" t="s">
        <v>80</v>
      </c>
      <c r="ET238" t="s">
        <v>80</v>
      </c>
      <c r="EV238">
        <v>1500</v>
      </c>
      <c r="EW238">
        <v>382</v>
      </c>
      <c r="EX238">
        <v>260</v>
      </c>
      <c r="EY238">
        <v>327</v>
      </c>
    </row>
    <row r="239" spans="1:155" x14ac:dyDescent="0.25">
      <c r="A239">
        <v>2020</v>
      </c>
      <c r="B239" t="s">
        <v>56</v>
      </c>
      <c r="C239" s="20" t="s">
        <v>56</v>
      </c>
      <c r="D239" t="s">
        <v>96</v>
      </c>
      <c r="E239" t="s">
        <v>58</v>
      </c>
      <c r="F239">
        <v>401</v>
      </c>
      <c r="G239" s="1">
        <v>2</v>
      </c>
      <c r="H239">
        <v>4</v>
      </c>
      <c r="I239" t="s">
        <v>84</v>
      </c>
      <c r="J239">
        <v>21</v>
      </c>
      <c r="K239">
        <v>33</v>
      </c>
      <c r="L239">
        <v>25</v>
      </c>
      <c r="M239">
        <v>26.901</v>
      </c>
      <c r="N239">
        <v>48.199199999999998</v>
      </c>
      <c r="O239">
        <v>33.577800000000003</v>
      </c>
      <c r="P239">
        <v>21.179400000000001</v>
      </c>
      <c r="Q239">
        <v>33.279800000000002</v>
      </c>
      <c r="R239">
        <v>25.322600000000001</v>
      </c>
      <c r="T239" t="s">
        <v>60</v>
      </c>
      <c r="U239" t="s">
        <v>71</v>
      </c>
      <c r="V239" t="s">
        <v>82</v>
      </c>
      <c r="W239" t="s">
        <v>83</v>
      </c>
      <c r="Y239">
        <v>6</v>
      </c>
      <c r="Z239" t="s">
        <v>64</v>
      </c>
      <c r="AA239" t="s">
        <v>64</v>
      </c>
      <c r="AB239" t="s">
        <v>65</v>
      </c>
      <c r="AC239" t="s">
        <v>66</v>
      </c>
      <c r="AD239">
        <v>10</v>
      </c>
      <c r="AG239" t="s">
        <v>59</v>
      </c>
      <c r="AH239" t="s">
        <v>67</v>
      </c>
      <c r="AI239" t="s">
        <v>68</v>
      </c>
      <c r="AJ239" t="s">
        <v>69</v>
      </c>
      <c r="AK239" t="s">
        <v>64</v>
      </c>
      <c r="AL239" t="s">
        <v>70</v>
      </c>
      <c r="AM239">
        <v>90</v>
      </c>
      <c r="AN239">
        <v>11</v>
      </c>
      <c r="AS239">
        <v>1950</v>
      </c>
      <c r="AT239">
        <v>1950</v>
      </c>
      <c r="BN239" s="33" t="s">
        <v>2125</v>
      </c>
      <c r="BO239">
        <v>2</v>
      </c>
      <c r="BP239">
        <v>2</v>
      </c>
      <c r="BQ239">
        <v>4</v>
      </c>
      <c r="BR239" t="s">
        <v>90</v>
      </c>
      <c r="BS239" t="s">
        <v>2123</v>
      </c>
      <c r="BT239" t="s">
        <v>73</v>
      </c>
      <c r="BU239" s="23">
        <v>43555</v>
      </c>
      <c r="BV239">
        <v>25355</v>
      </c>
      <c r="BX239" t="s">
        <v>64</v>
      </c>
      <c r="BY239" t="s">
        <v>64</v>
      </c>
      <c r="CB239" t="s">
        <v>64</v>
      </c>
      <c r="CC239" t="s">
        <v>64</v>
      </c>
      <c r="CE239" t="s">
        <v>64</v>
      </c>
      <c r="CG239" t="s">
        <v>63</v>
      </c>
      <c r="CH239" t="s">
        <v>74</v>
      </c>
      <c r="CI239" t="s">
        <v>63</v>
      </c>
      <c r="CJ239" t="s">
        <v>75</v>
      </c>
      <c r="DJ239" t="s">
        <v>76</v>
      </c>
      <c r="DK239" t="s">
        <v>2124</v>
      </c>
      <c r="DN239" t="s">
        <v>64</v>
      </c>
      <c r="DO239" t="s">
        <v>77</v>
      </c>
      <c r="DP239" t="s">
        <v>63</v>
      </c>
      <c r="DQ239" t="s">
        <v>78</v>
      </c>
      <c r="DY239">
        <v>33.799999999999997</v>
      </c>
      <c r="EB239">
        <v>5</v>
      </c>
      <c r="EC239">
        <v>5</v>
      </c>
      <c r="EE239" t="s">
        <v>1253</v>
      </c>
      <c r="EF239">
        <v>7</v>
      </c>
      <c r="EH239" t="s">
        <v>80</v>
      </c>
      <c r="EL239" t="s">
        <v>80</v>
      </c>
      <c r="EP239" t="s">
        <v>80</v>
      </c>
      <c r="ET239" t="s">
        <v>80</v>
      </c>
      <c r="EV239">
        <v>2250</v>
      </c>
      <c r="EW239">
        <v>418</v>
      </c>
      <c r="EX239">
        <v>269</v>
      </c>
      <c r="EY239">
        <v>351</v>
      </c>
    </row>
    <row r="240" spans="1:155" x14ac:dyDescent="0.25">
      <c r="A240">
        <v>2020</v>
      </c>
      <c r="B240" t="s">
        <v>56</v>
      </c>
      <c r="C240" s="20" t="s">
        <v>56</v>
      </c>
      <c r="D240" t="s">
        <v>97</v>
      </c>
      <c r="E240" t="s">
        <v>58</v>
      </c>
      <c r="F240">
        <v>408</v>
      </c>
      <c r="G240" s="1">
        <v>2</v>
      </c>
      <c r="H240">
        <v>4</v>
      </c>
      <c r="I240" t="s">
        <v>79</v>
      </c>
      <c r="J240">
        <v>23</v>
      </c>
      <c r="K240">
        <v>34</v>
      </c>
      <c r="L240">
        <v>27</v>
      </c>
      <c r="M240">
        <v>29.673300000000001</v>
      </c>
      <c r="N240">
        <v>49.579500000000003</v>
      </c>
      <c r="O240">
        <v>36.216799999999999</v>
      </c>
      <c r="P240">
        <v>23.155200000000001</v>
      </c>
      <c r="Q240">
        <v>34.128999999999998</v>
      </c>
      <c r="R240">
        <v>27.072399999999998</v>
      </c>
      <c r="T240" t="s">
        <v>60</v>
      </c>
      <c r="U240" t="s">
        <v>71</v>
      </c>
      <c r="V240" t="s">
        <v>61</v>
      </c>
      <c r="W240" t="s">
        <v>62</v>
      </c>
      <c r="Y240">
        <v>8</v>
      </c>
      <c r="Z240" t="s">
        <v>63</v>
      </c>
      <c r="AA240" t="s">
        <v>64</v>
      </c>
      <c r="AB240" t="s">
        <v>65</v>
      </c>
      <c r="AC240" t="s">
        <v>66</v>
      </c>
      <c r="AD240">
        <v>10</v>
      </c>
      <c r="AG240" t="s">
        <v>59</v>
      </c>
      <c r="AH240" t="s">
        <v>67</v>
      </c>
      <c r="AI240" t="s">
        <v>68</v>
      </c>
      <c r="AJ240" t="s">
        <v>69</v>
      </c>
      <c r="AK240" t="s">
        <v>64</v>
      </c>
      <c r="AL240" t="s">
        <v>70</v>
      </c>
      <c r="AO240">
        <v>92</v>
      </c>
      <c r="AP240">
        <v>12</v>
      </c>
      <c r="AS240">
        <v>1800</v>
      </c>
      <c r="AT240">
        <v>1800</v>
      </c>
      <c r="BN240" s="33" t="s">
        <v>2125</v>
      </c>
      <c r="BO240">
        <v>2</v>
      </c>
      <c r="BP240">
        <v>2</v>
      </c>
      <c r="BQ240">
        <v>4</v>
      </c>
      <c r="BR240" t="s">
        <v>90</v>
      </c>
      <c r="BS240" t="s">
        <v>2123</v>
      </c>
      <c r="BT240" t="s">
        <v>73</v>
      </c>
      <c r="BU240" s="23">
        <v>43555</v>
      </c>
      <c r="BV240">
        <v>25417</v>
      </c>
      <c r="BX240" t="s">
        <v>64</v>
      </c>
      <c r="BY240" t="s">
        <v>64</v>
      </c>
      <c r="CB240" t="s">
        <v>64</v>
      </c>
      <c r="CC240" t="s">
        <v>64</v>
      </c>
      <c r="CE240" t="s">
        <v>64</v>
      </c>
      <c r="CG240" t="s">
        <v>63</v>
      </c>
      <c r="CH240" t="s">
        <v>74</v>
      </c>
      <c r="CI240" t="s">
        <v>63</v>
      </c>
      <c r="CJ240" t="s">
        <v>75</v>
      </c>
      <c r="DJ240" t="s">
        <v>76</v>
      </c>
      <c r="DK240" t="s">
        <v>2124</v>
      </c>
      <c r="DN240" t="s">
        <v>64</v>
      </c>
      <c r="DO240" t="s">
        <v>77</v>
      </c>
      <c r="DP240" t="s">
        <v>63</v>
      </c>
      <c r="DQ240" t="s">
        <v>78</v>
      </c>
      <c r="DY240">
        <v>39</v>
      </c>
      <c r="EB240">
        <v>6</v>
      </c>
      <c r="EC240">
        <v>6</v>
      </c>
      <c r="EE240" t="s">
        <v>1253</v>
      </c>
      <c r="EF240">
        <v>7</v>
      </c>
      <c r="EH240" t="s">
        <v>80</v>
      </c>
      <c r="EL240" t="s">
        <v>80</v>
      </c>
      <c r="EP240" t="s">
        <v>80</v>
      </c>
      <c r="ET240" t="s">
        <v>80</v>
      </c>
      <c r="EV240">
        <v>1500</v>
      </c>
      <c r="EW240">
        <v>382</v>
      </c>
      <c r="EX240">
        <v>260</v>
      </c>
      <c r="EY240">
        <v>327</v>
      </c>
    </row>
    <row r="241" spans="1:155" x14ac:dyDescent="0.25">
      <c r="A241">
        <v>2020</v>
      </c>
      <c r="B241" t="s">
        <v>56</v>
      </c>
      <c r="C241" s="20" t="s">
        <v>56</v>
      </c>
      <c r="D241" t="s">
        <v>99</v>
      </c>
      <c r="E241" t="s">
        <v>58</v>
      </c>
      <c r="F241">
        <v>402</v>
      </c>
      <c r="G241" s="1">
        <v>2</v>
      </c>
      <c r="H241">
        <v>4</v>
      </c>
      <c r="I241" t="s">
        <v>79</v>
      </c>
      <c r="J241">
        <v>21</v>
      </c>
      <c r="K241">
        <v>31</v>
      </c>
      <c r="L241">
        <v>24</v>
      </c>
      <c r="M241">
        <v>26.5245</v>
      </c>
      <c r="N241">
        <v>43.9223</v>
      </c>
      <c r="O241">
        <v>32.277900000000002</v>
      </c>
      <c r="P241">
        <v>20.908300000000001</v>
      </c>
      <c r="Q241">
        <v>30.615200000000002</v>
      </c>
      <c r="R241">
        <v>24.387899999999998</v>
      </c>
      <c r="T241" t="s">
        <v>60</v>
      </c>
      <c r="U241" t="s">
        <v>71</v>
      </c>
      <c r="V241" t="s">
        <v>61</v>
      </c>
      <c r="W241" t="s">
        <v>62</v>
      </c>
      <c r="Y241">
        <v>8</v>
      </c>
      <c r="Z241" t="s">
        <v>63</v>
      </c>
      <c r="AA241" t="s">
        <v>64</v>
      </c>
      <c r="AB241" t="s">
        <v>86</v>
      </c>
      <c r="AC241" t="s">
        <v>87</v>
      </c>
      <c r="AD241">
        <v>10</v>
      </c>
      <c r="AG241" t="s">
        <v>59</v>
      </c>
      <c r="AH241" t="s">
        <v>67</v>
      </c>
      <c r="AI241" t="s">
        <v>68</v>
      </c>
      <c r="AJ241" t="s">
        <v>69</v>
      </c>
      <c r="AK241" t="s">
        <v>64</v>
      </c>
      <c r="AL241" t="s">
        <v>70</v>
      </c>
      <c r="AM241">
        <v>90</v>
      </c>
      <c r="AN241">
        <v>11</v>
      </c>
      <c r="AS241">
        <v>2050</v>
      </c>
      <c r="AT241">
        <v>2050</v>
      </c>
      <c r="BN241" s="33" t="s">
        <v>2125</v>
      </c>
      <c r="BO241">
        <v>2</v>
      </c>
      <c r="BP241">
        <v>2</v>
      </c>
      <c r="BQ241">
        <v>4</v>
      </c>
      <c r="BR241" t="s">
        <v>90</v>
      </c>
      <c r="BS241" t="s">
        <v>2123</v>
      </c>
      <c r="BT241" t="s">
        <v>73</v>
      </c>
      <c r="BU241" s="23">
        <v>43555</v>
      </c>
      <c r="BV241">
        <v>25413</v>
      </c>
      <c r="BX241" t="s">
        <v>64</v>
      </c>
      <c r="BY241" t="s">
        <v>64</v>
      </c>
      <c r="CB241" t="s">
        <v>64</v>
      </c>
      <c r="CC241" t="s">
        <v>64</v>
      </c>
      <c r="CE241" t="s">
        <v>64</v>
      </c>
      <c r="CG241" t="s">
        <v>63</v>
      </c>
      <c r="CH241" t="s">
        <v>74</v>
      </c>
      <c r="CI241" t="s">
        <v>63</v>
      </c>
      <c r="CJ241" t="s">
        <v>75</v>
      </c>
      <c r="DJ241" t="s">
        <v>76</v>
      </c>
      <c r="DK241" t="s">
        <v>2124</v>
      </c>
      <c r="DN241" t="s">
        <v>64</v>
      </c>
      <c r="DO241" t="s">
        <v>77</v>
      </c>
      <c r="DP241" t="s">
        <v>63</v>
      </c>
      <c r="DQ241" t="s">
        <v>78</v>
      </c>
      <c r="DY241">
        <v>32.5</v>
      </c>
      <c r="EB241">
        <v>5</v>
      </c>
      <c r="EC241">
        <v>5</v>
      </c>
      <c r="EE241" t="s">
        <v>1253</v>
      </c>
      <c r="EF241">
        <v>7</v>
      </c>
      <c r="EH241" t="s">
        <v>80</v>
      </c>
      <c r="EL241" t="s">
        <v>80</v>
      </c>
      <c r="EP241" t="s">
        <v>80</v>
      </c>
      <c r="ET241" t="s">
        <v>80</v>
      </c>
      <c r="EV241">
        <v>2750</v>
      </c>
      <c r="EW241">
        <v>421</v>
      </c>
      <c r="EX241">
        <v>289</v>
      </c>
      <c r="EY241">
        <v>361</v>
      </c>
    </row>
    <row r="242" spans="1:155" x14ac:dyDescent="0.25">
      <c r="A242">
        <v>2020</v>
      </c>
      <c r="B242" t="s">
        <v>56</v>
      </c>
      <c r="C242" s="20" t="s">
        <v>56</v>
      </c>
      <c r="D242" t="s">
        <v>100</v>
      </c>
      <c r="E242" t="s">
        <v>58</v>
      </c>
      <c r="F242">
        <v>409</v>
      </c>
      <c r="G242" s="1">
        <v>2</v>
      </c>
      <c r="H242">
        <v>4</v>
      </c>
      <c r="I242" t="s">
        <v>79</v>
      </c>
      <c r="J242">
        <v>21</v>
      </c>
      <c r="K242">
        <v>31</v>
      </c>
      <c r="L242">
        <v>24</v>
      </c>
      <c r="M242">
        <v>26.5245</v>
      </c>
      <c r="N242">
        <v>43.9223</v>
      </c>
      <c r="O242">
        <v>32.277900000000002</v>
      </c>
      <c r="P242">
        <v>20.908300000000001</v>
      </c>
      <c r="Q242">
        <v>30.615200000000002</v>
      </c>
      <c r="R242">
        <v>24.387899999999998</v>
      </c>
      <c r="T242" t="s">
        <v>60</v>
      </c>
      <c r="U242" t="s">
        <v>71</v>
      </c>
      <c r="V242" t="s">
        <v>61</v>
      </c>
      <c r="W242" t="s">
        <v>62</v>
      </c>
      <c r="Y242">
        <v>8</v>
      </c>
      <c r="Z242" t="s">
        <v>63</v>
      </c>
      <c r="AA242" t="s">
        <v>64</v>
      </c>
      <c r="AB242" t="s">
        <v>86</v>
      </c>
      <c r="AC242" t="s">
        <v>87</v>
      </c>
      <c r="AD242">
        <v>10</v>
      </c>
      <c r="AG242" t="s">
        <v>59</v>
      </c>
      <c r="AH242" t="s">
        <v>67</v>
      </c>
      <c r="AI242" t="s">
        <v>68</v>
      </c>
      <c r="AJ242" t="s">
        <v>69</v>
      </c>
      <c r="AK242" t="s">
        <v>64</v>
      </c>
      <c r="AL242" t="s">
        <v>70</v>
      </c>
      <c r="AO242">
        <v>92</v>
      </c>
      <c r="AP242">
        <v>12</v>
      </c>
      <c r="AS242">
        <v>2050</v>
      </c>
      <c r="AT242">
        <v>2050</v>
      </c>
      <c r="BN242" s="33" t="s">
        <v>2125</v>
      </c>
      <c r="BO242">
        <v>2</v>
      </c>
      <c r="BP242">
        <v>2</v>
      </c>
      <c r="BQ242">
        <v>4</v>
      </c>
      <c r="BR242" t="s">
        <v>90</v>
      </c>
      <c r="BS242" t="s">
        <v>2123</v>
      </c>
      <c r="BT242" t="s">
        <v>73</v>
      </c>
      <c r="BU242" s="23">
        <v>43555</v>
      </c>
      <c r="BV242">
        <v>25414</v>
      </c>
      <c r="BX242" t="s">
        <v>64</v>
      </c>
      <c r="BY242" t="s">
        <v>64</v>
      </c>
      <c r="CB242" t="s">
        <v>64</v>
      </c>
      <c r="CC242" t="s">
        <v>64</v>
      </c>
      <c r="CE242" t="s">
        <v>64</v>
      </c>
      <c r="CG242" t="s">
        <v>63</v>
      </c>
      <c r="CH242" t="s">
        <v>74</v>
      </c>
      <c r="CI242" t="s">
        <v>63</v>
      </c>
      <c r="CJ242" t="s">
        <v>75</v>
      </c>
      <c r="DJ242" t="s">
        <v>76</v>
      </c>
      <c r="DK242" t="s">
        <v>2124</v>
      </c>
      <c r="DN242" t="s">
        <v>64</v>
      </c>
      <c r="DO242" t="s">
        <v>77</v>
      </c>
      <c r="DP242" t="s">
        <v>63</v>
      </c>
      <c r="DQ242" t="s">
        <v>78</v>
      </c>
      <c r="DY242">
        <v>32.5</v>
      </c>
      <c r="EB242">
        <v>5</v>
      </c>
      <c r="EC242">
        <v>5</v>
      </c>
      <c r="EE242" t="s">
        <v>1253</v>
      </c>
      <c r="EF242">
        <v>7</v>
      </c>
      <c r="EH242" t="s">
        <v>80</v>
      </c>
      <c r="EL242" t="s">
        <v>80</v>
      </c>
      <c r="EP242" t="s">
        <v>80</v>
      </c>
      <c r="ET242" t="s">
        <v>80</v>
      </c>
      <c r="EV242">
        <v>2750</v>
      </c>
      <c r="EW242">
        <v>421</v>
      </c>
      <c r="EX242">
        <v>289</v>
      </c>
      <c r="EY242">
        <v>361</v>
      </c>
    </row>
    <row r="243" spans="1:155" x14ac:dyDescent="0.25">
      <c r="A243">
        <v>2020</v>
      </c>
      <c r="B243" t="s">
        <v>56</v>
      </c>
      <c r="C243" s="20" t="s">
        <v>56</v>
      </c>
      <c r="D243" t="s">
        <v>102</v>
      </c>
      <c r="E243" t="s">
        <v>58</v>
      </c>
      <c r="F243">
        <v>410</v>
      </c>
      <c r="G243" s="1">
        <v>3</v>
      </c>
      <c r="H243">
        <v>6</v>
      </c>
      <c r="I243" t="s">
        <v>79</v>
      </c>
      <c r="J243">
        <v>22</v>
      </c>
      <c r="K243">
        <v>30</v>
      </c>
      <c r="L243">
        <v>25</v>
      </c>
      <c r="M243">
        <v>28.171600000000002</v>
      </c>
      <c r="N243">
        <v>42.564100000000003</v>
      </c>
      <c r="O243">
        <v>33.227600000000002</v>
      </c>
      <c r="P243">
        <v>22.089300000000001</v>
      </c>
      <c r="Q243">
        <v>29.758400000000002</v>
      </c>
      <c r="R243">
        <v>24.987100000000002</v>
      </c>
      <c r="T243" t="s">
        <v>60</v>
      </c>
      <c r="U243" t="s">
        <v>71</v>
      </c>
      <c r="V243" t="s">
        <v>61</v>
      </c>
      <c r="W243" t="s">
        <v>62</v>
      </c>
      <c r="Y243">
        <v>8</v>
      </c>
      <c r="Z243" t="s">
        <v>63</v>
      </c>
      <c r="AA243" t="s">
        <v>64</v>
      </c>
      <c r="AB243" t="s">
        <v>65</v>
      </c>
      <c r="AC243" t="s">
        <v>66</v>
      </c>
      <c r="AD243">
        <v>10</v>
      </c>
      <c r="AG243" t="s">
        <v>59</v>
      </c>
      <c r="AH243" t="s">
        <v>67</v>
      </c>
      <c r="AI243" t="s">
        <v>68</v>
      </c>
      <c r="AJ243" t="s">
        <v>69</v>
      </c>
      <c r="AK243" t="s">
        <v>64</v>
      </c>
      <c r="AL243" t="s">
        <v>70</v>
      </c>
      <c r="AM243">
        <v>90</v>
      </c>
      <c r="AN243">
        <v>11</v>
      </c>
      <c r="AS243">
        <v>1950</v>
      </c>
      <c r="AT243">
        <v>1950</v>
      </c>
      <c r="BN243" s="33" t="s">
        <v>2125</v>
      </c>
      <c r="BO243">
        <v>2</v>
      </c>
      <c r="BP243">
        <v>2</v>
      </c>
      <c r="BQ243">
        <v>4</v>
      </c>
      <c r="BR243" t="s">
        <v>90</v>
      </c>
      <c r="BS243" t="s">
        <v>2123</v>
      </c>
      <c r="BT243" t="s">
        <v>73</v>
      </c>
      <c r="BU243" s="23">
        <v>43556</v>
      </c>
      <c r="BV243">
        <v>25383</v>
      </c>
      <c r="BX243" t="s">
        <v>64</v>
      </c>
      <c r="BY243" t="s">
        <v>64</v>
      </c>
      <c r="CB243" t="s">
        <v>64</v>
      </c>
      <c r="CC243" t="s">
        <v>64</v>
      </c>
      <c r="CE243" t="s">
        <v>64</v>
      </c>
      <c r="CG243" t="s">
        <v>63</v>
      </c>
      <c r="CH243" t="s">
        <v>74</v>
      </c>
      <c r="CI243" t="s">
        <v>63</v>
      </c>
      <c r="CJ243" t="s">
        <v>94</v>
      </c>
      <c r="DJ243" t="s">
        <v>76</v>
      </c>
      <c r="DK243" t="s">
        <v>2124</v>
      </c>
      <c r="DN243" t="s">
        <v>64</v>
      </c>
      <c r="DO243" t="s">
        <v>77</v>
      </c>
      <c r="DP243" t="s">
        <v>63</v>
      </c>
      <c r="DQ243" t="s">
        <v>78</v>
      </c>
      <c r="DY243">
        <v>33.5</v>
      </c>
      <c r="EB243">
        <v>5</v>
      </c>
      <c r="EC243">
        <v>5</v>
      </c>
      <c r="EE243" t="s">
        <v>1254</v>
      </c>
      <c r="EF243">
        <v>3</v>
      </c>
      <c r="EH243" t="s">
        <v>80</v>
      </c>
      <c r="EL243" t="s">
        <v>80</v>
      </c>
      <c r="EP243" t="s">
        <v>80</v>
      </c>
      <c r="ET243" t="s">
        <v>80</v>
      </c>
      <c r="EV243">
        <v>2250</v>
      </c>
      <c r="EW243">
        <v>400</v>
      </c>
      <c r="EX243">
        <v>297</v>
      </c>
      <c r="EY243">
        <v>353</v>
      </c>
    </row>
    <row r="244" spans="1:155" x14ac:dyDescent="0.25">
      <c r="A244">
        <v>2020</v>
      </c>
      <c r="B244" t="s">
        <v>56</v>
      </c>
      <c r="C244" s="20" t="s">
        <v>56</v>
      </c>
      <c r="D244" t="s">
        <v>102</v>
      </c>
      <c r="E244" t="s">
        <v>58</v>
      </c>
      <c r="F244">
        <v>411</v>
      </c>
      <c r="G244" s="1">
        <v>3</v>
      </c>
      <c r="H244">
        <v>6</v>
      </c>
      <c r="I244" t="s">
        <v>84</v>
      </c>
      <c r="J244">
        <v>19</v>
      </c>
      <c r="K244">
        <v>27</v>
      </c>
      <c r="L244">
        <v>22</v>
      </c>
      <c r="M244">
        <v>23.311900000000001</v>
      </c>
      <c r="N244">
        <v>38.519500000000001</v>
      </c>
      <c r="O244">
        <v>28.348299999999998</v>
      </c>
      <c r="P244">
        <v>18.568300000000001</v>
      </c>
      <c r="Q244">
        <v>27.175899999999999</v>
      </c>
      <c r="R244">
        <v>21.654800000000002</v>
      </c>
      <c r="T244" t="s">
        <v>60</v>
      </c>
      <c r="U244" t="s">
        <v>71</v>
      </c>
      <c r="V244" t="s">
        <v>82</v>
      </c>
      <c r="W244" t="s">
        <v>83</v>
      </c>
      <c r="Y244">
        <v>6</v>
      </c>
      <c r="Z244" t="s">
        <v>64</v>
      </c>
      <c r="AA244" t="s">
        <v>64</v>
      </c>
      <c r="AB244" t="s">
        <v>65</v>
      </c>
      <c r="AC244" t="s">
        <v>66</v>
      </c>
      <c r="AD244">
        <v>10</v>
      </c>
      <c r="AG244" t="s">
        <v>59</v>
      </c>
      <c r="AH244" t="s">
        <v>67</v>
      </c>
      <c r="AI244" t="s">
        <v>68</v>
      </c>
      <c r="AJ244" t="s">
        <v>69</v>
      </c>
      <c r="AK244" t="s">
        <v>64</v>
      </c>
      <c r="AL244" t="s">
        <v>70</v>
      </c>
      <c r="AM244">
        <v>90</v>
      </c>
      <c r="AN244">
        <v>11</v>
      </c>
      <c r="AS244">
        <v>2200</v>
      </c>
      <c r="AT244">
        <v>2200</v>
      </c>
      <c r="BN244" s="33" t="s">
        <v>2125</v>
      </c>
      <c r="BO244">
        <v>2</v>
      </c>
      <c r="BP244">
        <v>2</v>
      </c>
      <c r="BQ244">
        <v>4</v>
      </c>
      <c r="BR244" t="s">
        <v>90</v>
      </c>
      <c r="BS244" t="s">
        <v>2123</v>
      </c>
      <c r="BT244" t="s">
        <v>73</v>
      </c>
      <c r="BU244" s="23">
        <v>43556</v>
      </c>
      <c r="BV244">
        <v>25361</v>
      </c>
      <c r="BX244" t="s">
        <v>64</v>
      </c>
      <c r="BY244" t="s">
        <v>64</v>
      </c>
      <c r="CB244" t="s">
        <v>64</v>
      </c>
      <c r="CC244" t="s">
        <v>64</v>
      </c>
      <c r="CE244" t="s">
        <v>64</v>
      </c>
      <c r="CG244" t="s">
        <v>63</v>
      </c>
      <c r="CH244" t="s">
        <v>74</v>
      </c>
      <c r="CI244" t="s">
        <v>63</v>
      </c>
      <c r="CJ244" t="s">
        <v>94</v>
      </c>
      <c r="DJ244" t="s">
        <v>76</v>
      </c>
      <c r="DK244" t="s">
        <v>2124</v>
      </c>
      <c r="DN244" t="s">
        <v>64</v>
      </c>
      <c r="DO244" t="s">
        <v>77</v>
      </c>
      <c r="DP244" t="s">
        <v>63</v>
      </c>
      <c r="DQ244" t="s">
        <v>78</v>
      </c>
      <c r="DY244">
        <v>28.6</v>
      </c>
      <c r="EB244">
        <v>4</v>
      </c>
      <c r="EC244">
        <v>4</v>
      </c>
      <c r="EE244" t="s">
        <v>1254</v>
      </c>
      <c r="EF244">
        <v>3</v>
      </c>
      <c r="EH244" t="s">
        <v>80</v>
      </c>
      <c r="EL244" t="s">
        <v>80</v>
      </c>
      <c r="EP244" t="s">
        <v>80</v>
      </c>
      <c r="ET244" t="s">
        <v>80</v>
      </c>
      <c r="EV244">
        <v>3500</v>
      </c>
      <c r="EW244">
        <v>476</v>
      </c>
      <c r="EX244">
        <v>325</v>
      </c>
      <c r="EY244">
        <v>408</v>
      </c>
    </row>
    <row r="245" spans="1:155" x14ac:dyDescent="0.25">
      <c r="A245">
        <v>2020</v>
      </c>
      <c r="B245" t="s">
        <v>56</v>
      </c>
      <c r="C245" s="20" t="s">
        <v>56</v>
      </c>
      <c r="D245" t="s">
        <v>103</v>
      </c>
      <c r="E245" t="s">
        <v>58</v>
      </c>
      <c r="F245">
        <v>418</v>
      </c>
      <c r="G245" s="1">
        <v>3</v>
      </c>
      <c r="H245">
        <v>6</v>
      </c>
      <c r="I245" t="s">
        <v>79</v>
      </c>
      <c r="J245">
        <v>22</v>
      </c>
      <c r="K245">
        <v>30</v>
      </c>
      <c r="L245">
        <v>25</v>
      </c>
      <c r="M245">
        <v>28.171600000000002</v>
      </c>
      <c r="N245">
        <v>42.564100000000003</v>
      </c>
      <c r="O245">
        <v>33.227600000000002</v>
      </c>
      <c r="P245">
        <v>22.089300000000001</v>
      </c>
      <c r="Q245">
        <v>29.758400000000002</v>
      </c>
      <c r="R245">
        <v>24.987100000000002</v>
      </c>
      <c r="T245" t="s">
        <v>60</v>
      </c>
      <c r="U245" t="s">
        <v>71</v>
      </c>
      <c r="V245" t="s">
        <v>61</v>
      </c>
      <c r="W245" t="s">
        <v>62</v>
      </c>
      <c r="Y245">
        <v>8</v>
      </c>
      <c r="Z245" t="s">
        <v>63</v>
      </c>
      <c r="AA245" t="s">
        <v>64</v>
      </c>
      <c r="AB245" t="s">
        <v>65</v>
      </c>
      <c r="AC245" t="s">
        <v>66</v>
      </c>
      <c r="AD245">
        <v>10</v>
      </c>
      <c r="AG245" t="s">
        <v>59</v>
      </c>
      <c r="AH245" t="s">
        <v>67</v>
      </c>
      <c r="AI245" t="s">
        <v>68</v>
      </c>
      <c r="AJ245" t="s">
        <v>69</v>
      </c>
      <c r="AK245" t="s">
        <v>64</v>
      </c>
      <c r="AL245" t="s">
        <v>70</v>
      </c>
      <c r="AO245">
        <v>92</v>
      </c>
      <c r="AP245">
        <v>12</v>
      </c>
      <c r="AS245">
        <v>1950</v>
      </c>
      <c r="AT245">
        <v>1950</v>
      </c>
      <c r="BN245" s="33" t="s">
        <v>2125</v>
      </c>
      <c r="BO245">
        <v>2</v>
      </c>
      <c r="BP245">
        <v>2</v>
      </c>
      <c r="BQ245">
        <v>4</v>
      </c>
      <c r="BR245" t="s">
        <v>90</v>
      </c>
      <c r="BS245" t="s">
        <v>2123</v>
      </c>
      <c r="BT245" t="s">
        <v>73</v>
      </c>
      <c r="BU245" s="23">
        <v>43556</v>
      </c>
      <c r="BV245">
        <v>25381</v>
      </c>
      <c r="BX245" t="s">
        <v>64</v>
      </c>
      <c r="BY245" t="s">
        <v>64</v>
      </c>
      <c r="CB245" t="s">
        <v>64</v>
      </c>
      <c r="CC245" t="s">
        <v>64</v>
      </c>
      <c r="CE245" t="s">
        <v>64</v>
      </c>
      <c r="CG245" t="s">
        <v>63</v>
      </c>
      <c r="CH245" t="s">
        <v>74</v>
      </c>
      <c r="CI245" t="s">
        <v>63</v>
      </c>
      <c r="CJ245" t="s">
        <v>94</v>
      </c>
      <c r="DJ245" t="s">
        <v>76</v>
      </c>
      <c r="DK245" t="s">
        <v>2124</v>
      </c>
      <c r="DN245" t="s">
        <v>64</v>
      </c>
      <c r="DO245" t="s">
        <v>77</v>
      </c>
      <c r="DP245" t="s">
        <v>63</v>
      </c>
      <c r="DQ245" t="s">
        <v>78</v>
      </c>
      <c r="DY245">
        <v>33.5</v>
      </c>
      <c r="EB245">
        <v>5</v>
      </c>
      <c r="EC245">
        <v>5</v>
      </c>
      <c r="EE245" t="s">
        <v>1254</v>
      </c>
      <c r="EF245">
        <v>3</v>
      </c>
      <c r="EH245" t="s">
        <v>80</v>
      </c>
      <c r="EL245" t="s">
        <v>80</v>
      </c>
      <c r="EP245" t="s">
        <v>80</v>
      </c>
      <c r="ET245" t="s">
        <v>80</v>
      </c>
      <c r="EV245">
        <v>2250</v>
      </c>
      <c r="EW245">
        <v>400</v>
      </c>
      <c r="EX245">
        <v>297</v>
      </c>
      <c r="EY245">
        <v>353</v>
      </c>
    </row>
    <row r="246" spans="1:155" x14ac:dyDescent="0.25">
      <c r="A246">
        <v>2020</v>
      </c>
      <c r="B246" t="s">
        <v>56</v>
      </c>
      <c r="C246" s="20" t="s">
        <v>56</v>
      </c>
      <c r="D246" t="s">
        <v>105</v>
      </c>
      <c r="E246" t="s">
        <v>58</v>
      </c>
      <c r="F246">
        <v>412</v>
      </c>
      <c r="G246" s="1">
        <v>3</v>
      </c>
      <c r="H246">
        <v>6</v>
      </c>
      <c r="I246" t="s">
        <v>79</v>
      </c>
      <c r="J246">
        <v>22</v>
      </c>
      <c r="K246">
        <v>30</v>
      </c>
      <c r="L246">
        <v>25</v>
      </c>
      <c r="M246">
        <v>27.6511</v>
      </c>
      <c r="N246">
        <v>43.183</v>
      </c>
      <c r="O246">
        <v>32.9908</v>
      </c>
      <c r="P246">
        <v>21.717400000000001</v>
      </c>
      <c r="Q246">
        <v>30.1495</v>
      </c>
      <c r="R246">
        <v>24.844200000000001</v>
      </c>
      <c r="T246" t="s">
        <v>60</v>
      </c>
      <c r="U246" t="s">
        <v>71</v>
      </c>
      <c r="V246" t="s">
        <v>61</v>
      </c>
      <c r="W246" t="s">
        <v>62</v>
      </c>
      <c r="Y246">
        <v>8</v>
      </c>
      <c r="Z246" t="s">
        <v>63</v>
      </c>
      <c r="AA246" t="s">
        <v>64</v>
      </c>
      <c r="AB246" t="s">
        <v>86</v>
      </c>
      <c r="AC246" t="s">
        <v>87</v>
      </c>
      <c r="AD246">
        <v>10</v>
      </c>
      <c r="AG246" t="s">
        <v>59</v>
      </c>
      <c r="AH246" t="s">
        <v>67</v>
      </c>
      <c r="AI246" t="s">
        <v>68</v>
      </c>
      <c r="AJ246" t="s">
        <v>69</v>
      </c>
      <c r="AK246" t="s">
        <v>64</v>
      </c>
      <c r="AL246" t="s">
        <v>70</v>
      </c>
      <c r="AM246">
        <v>90</v>
      </c>
      <c r="AN246">
        <v>11</v>
      </c>
      <c r="AS246">
        <v>1950</v>
      </c>
      <c r="AT246">
        <v>1950</v>
      </c>
      <c r="BN246" s="33" t="s">
        <v>2125</v>
      </c>
      <c r="BO246">
        <v>2</v>
      </c>
      <c r="BP246">
        <v>2</v>
      </c>
      <c r="BQ246">
        <v>4</v>
      </c>
      <c r="BR246" t="s">
        <v>90</v>
      </c>
      <c r="BS246" t="s">
        <v>2123</v>
      </c>
      <c r="BT246" t="s">
        <v>73</v>
      </c>
      <c r="BU246" s="23">
        <v>43556</v>
      </c>
      <c r="BV246">
        <v>25399</v>
      </c>
      <c r="BX246" t="s">
        <v>64</v>
      </c>
      <c r="BY246" t="s">
        <v>64</v>
      </c>
      <c r="CB246" t="s">
        <v>64</v>
      </c>
      <c r="CC246" t="s">
        <v>64</v>
      </c>
      <c r="CE246" t="s">
        <v>64</v>
      </c>
      <c r="CG246" t="s">
        <v>63</v>
      </c>
      <c r="CH246" t="s">
        <v>74</v>
      </c>
      <c r="CI246" t="s">
        <v>63</v>
      </c>
      <c r="CJ246" t="s">
        <v>94</v>
      </c>
      <c r="DJ246" t="s">
        <v>76</v>
      </c>
      <c r="DK246" t="s">
        <v>2124</v>
      </c>
      <c r="DN246" t="s">
        <v>64</v>
      </c>
      <c r="DO246" t="s">
        <v>77</v>
      </c>
      <c r="DP246" t="s">
        <v>63</v>
      </c>
      <c r="DQ246" t="s">
        <v>78</v>
      </c>
      <c r="DY246">
        <v>33.200000000000003</v>
      </c>
      <c r="EB246">
        <v>5</v>
      </c>
      <c r="EC246">
        <v>5</v>
      </c>
      <c r="EE246" t="s">
        <v>1254</v>
      </c>
      <c r="EF246">
        <v>3</v>
      </c>
      <c r="EH246" t="s">
        <v>80</v>
      </c>
      <c r="EL246" t="s">
        <v>80</v>
      </c>
      <c r="EP246" t="s">
        <v>80</v>
      </c>
      <c r="ET246" t="s">
        <v>80</v>
      </c>
      <c r="EV246">
        <v>2250</v>
      </c>
      <c r="EW246">
        <v>407</v>
      </c>
      <c r="EX246">
        <v>292</v>
      </c>
      <c r="EY246">
        <v>356</v>
      </c>
    </row>
    <row r="247" spans="1:155" x14ac:dyDescent="0.25">
      <c r="A247">
        <v>2020</v>
      </c>
      <c r="B247" t="s">
        <v>56</v>
      </c>
      <c r="C247" s="20" t="s">
        <v>56</v>
      </c>
      <c r="D247" t="s">
        <v>105</v>
      </c>
      <c r="E247" t="s">
        <v>58</v>
      </c>
      <c r="F247">
        <v>413</v>
      </c>
      <c r="G247" s="1">
        <v>3</v>
      </c>
      <c r="H247">
        <v>6</v>
      </c>
      <c r="I247" t="s">
        <v>84</v>
      </c>
      <c r="J247">
        <v>18</v>
      </c>
      <c r="K247">
        <v>28</v>
      </c>
      <c r="L247">
        <v>21</v>
      </c>
      <c r="M247">
        <v>22.7</v>
      </c>
      <c r="N247">
        <v>39.252699999999997</v>
      </c>
      <c r="O247">
        <v>28.016500000000001</v>
      </c>
      <c r="P247">
        <v>18.117000000000001</v>
      </c>
      <c r="Q247">
        <v>27.647500000000001</v>
      </c>
      <c r="R247">
        <v>21.443300000000001</v>
      </c>
      <c r="T247" t="s">
        <v>60</v>
      </c>
      <c r="U247" t="s">
        <v>71</v>
      </c>
      <c r="V247" t="s">
        <v>82</v>
      </c>
      <c r="W247" t="s">
        <v>83</v>
      </c>
      <c r="Y247">
        <v>6</v>
      </c>
      <c r="Z247" t="s">
        <v>64</v>
      </c>
      <c r="AA247" t="s">
        <v>64</v>
      </c>
      <c r="AB247" t="s">
        <v>86</v>
      </c>
      <c r="AC247" t="s">
        <v>87</v>
      </c>
      <c r="AD247">
        <v>10</v>
      </c>
      <c r="AG247" t="s">
        <v>59</v>
      </c>
      <c r="AH247" t="s">
        <v>67</v>
      </c>
      <c r="AI247" t="s">
        <v>68</v>
      </c>
      <c r="AJ247" t="s">
        <v>69</v>
      </c>
      <c r="AK247" t="s">
        <v>64</v>
      </c>
      <c r="AL247" t="s">
        <v>70</v>
      </c>
      <c r="AM247">
        <v>90</v>
      </c>
      <c r="AN247">
        <v>11</v>
      </c>
      <c r="AS247">
        <v>2300</v>
      </c>
      <c r="AT247">
        <v>2300</v>
      </c>
      <c r="BN247" s="33" t="s">
        <v>2125</v>
      </c>
      <c r="BO247">
        <v>2</v>
      </c>
      <c r="BP247">
        <v>2</v>
      </c>
      <c r="BQ247">
        <v>4</v>
      </c>
      <c r="BR247" t="s">
        <v>90</v>
      </c>
      <c r="BS247" t="s">
        <v>2123</v>
      </c>
      <c r="BT247" t="s">
        <v>73</v>
      </c>
      <c r="BU247" s="23">
        <v>43556</v>
      </c>
      <c r="BV247">
        <v>25362</v>
      </c>
      <c r="BX247" t="s">
        <v>64</v>
      </c>
      <c r="BY247" t="s">
        <v>64</v>
      </c>
      <c r="CB247" t="s">
        <v>64</v>
      </c>
      <c r="CC247" t="s">
        <v>64</v>
      </c>
      <c r="CE247" t="s">
        <v>64</v>
      </c>
      <c r="CG247" t="s">
        <v>63</v>
      </c>
      <c r="CH247" t="s">
        <v>74</v>
      </c>
      <c r="CI247" t="s">
        <v>63</v>
      </c>
      <c r="CJ247" t="s">
        <v>94</v>
      </c>
      <c r="DJ247" t="s">
        <v>76</v>
      </c>
      <c r="DK247" t="s">
        <v>2124</v>
      </c>
      <c r="DN247" t="s">
        <v>64</v>
      </c>
      <c r="DO247" t="s">
        <v>77</v>
      </c>
      <c r="DP247" t="s">
        <v>63</v>
      </c>
      <c r="DQ247" t="s">
        <v>78</v>
      </c>
      <c r="DY247">
        <v>28.2</v>
      </c>
      <c r="EB247">
        <v>4</v>
      </c>
      <c r="EC247">
        <v>4</v>
      </c>
      <c r="EE247" t="s">
        <v>1254</v>
      </c>
      <c r="EF247">
        <v>3</v>
      </c>
      <c r="EH247" t="s">
        <v>80</v>
      </c>
      <c r="EL247" t="s">
        <v>80</v>
      </c>
      <c r="EP247" t="s">
        <v>80</v>
      </c>
      <c r="ET247" t="s">
        <v>80</v>
      </c>
      <c r="EV247">
        <v>4000</v>
      </c>
      <c r="EW247">
        <v>488</v>
      </c>
      <c r="EX247">
        <v>320</v>
      </c>
      <c r="EY247">
        <v>412</v>
      </c>
    </row>
    <row r="248" spans="1:155" x14ac:dyDescent="0.25">
      <c r="A248">
        <v>2020</v>
      </c>
      <c r="B248" t="s">
        <v>56</v>
      </c>
      <c r="C248" s="20" t="s">
        <v>56</v>
      </c>
      <c r="D248" t="s">
        <v>106</v>
      </c>
      <c r="E248" t="s">
        <v>58</v>
      </c>
      <c r="F248">
        <v>420</v>
      </c>
      <c r="G248" s="1">
        <v>3</v>
      </c>
      <c r="H248">
        <v>6</v>
      </c>
      <c r="I248" t="s">
        <v>79</v>
      </c>
      <c r="J248">
        <v>22</v>
      </c>
      <c r="K248">
        <v>30</v>
      </c>
      <c r="L248">
        <v>25</v>
      </c>
      <c r="M248">
        <v>27.6511</v>
      </c>
      <c r="N248">
        <v>43.183</v>
      </c>
      <c r="O248">
        <v>32.9908</v>
      </c>
      <c r="P248">
        <v>21.717400000000001</v>
      </c>
      <c r="Q248">
        <v>30.1495</v>
      </c>
      <c r="R248">
        <v>24.844200000000001</v>
      </c>
      <c r="T248" t="s">
        <v>60</v>
      </c>
      <c r="U248" t="s">
        <v>71</v>
      </c>
      <c r="V248" t="s">
        <v>61</v>
      </c>
      <c r="W248" t="s">
        <v>62</v>
      </c>
      <c r="Y248">
        <v>8</v>
      </c>
      <c r="Z248" t="s">
        <v>63</v>
      </c>
      <c r="AA248" t="s">
        <v>64</v>
      </c>
      <c r="AB248" t="s">
        <v>86</v>
      </c>
      <c r="AC248" t="s">
        <v>87</v>
      </c>
      <c r="AD248">
        <v>10</v>
      </c>
      <c r="AG248" t="s">
        <v>59</v>
      </c>
      <c r="AH248" t="s">
        <v>67</v>
      </c>
      <c r="AI248" t="s">
        <v>68</v>
      </c>
      <c r="AJ248" t="s">
        <v>69</v>
      </c>
      <c r="AK248" t="s">
        <v>64</v>
      </c>
      <c r="AL248" t="s">
        <v>70</v>
      </c>
      <c r="AO248">
        <v>92</v>
      </c>
      <c r="AP248">
        <v>12</v>
      </c>
      <c r="AS248">
        <v>1950</v>
      </c>
      <c r="AT248">
        <v>1950</v>
      </c>
      <c r="BN248" s="33" t="s">
        <v>2125</v>
      </c>
      <c r="BO248">
        <v>2</v>
      </c>
      <c r="BP248">
        <v>2</v>
      </c>
      <c r="BQ248">
        <v>4</v>
      </c>
      <c r="BR248" t="s">
        <v>90</v>
      </c>
      <c r="BS248" t="s">
        <v>2123</v>
      </c>
      <c r="BT248" t="s">
        <v>73</v>
      </c>
      <c r="BU248" s="23">
        <v>43556</v>
      </c>
      <c r="BV248">
        <v>25397</v>
      </c>
      <c r="BX248" t="s">
        <v>64</v>
      </c>
      <c r="BY248" t="s">
        <v>64</v>
      </c>
      <c r="CB248" t="s">
        <v>64</v>
      </c>
      <c r="CC248" t="s">
        <v>64</v>
      </c>
      <c r="CE248" t="s">
        <v>64</v>
      </c>
      <c r="CG248" t="s">
        <v>63</v>
      </c>
      <c r="CH248" t="s">
        <v>74</v>
      </c>
      <c r="CI248" t="s">
        <v>63</v>
      </c>
      <c r="CJ248" t="s">
        <v>94</v>
      </c>
      <c r="DJ248" t="s">
        <v>76</v>
      </c>
      <c r="DK248" t="s">
        <v>2124</v>
      </c>
      <c r="DN248" t="s">
        <v>64</v>
      </c>
      <c r="DO248" t="s">
        <v>77</v>
      </c>
      <c r="DP248" t="s">
        <v>63</v>
      </c>
      <c r="DQ248" t="s">
        <v>78</v>
      </c>
      <c r="DY248">
        <v>33.200000000000003</v>
      </c>
      <c r="EB248">
        <v>5</v>
      </c>
      <c r="EC248">
        <v>5</v>
      </c>
      <c r="EE248" t="s">
        <v>1254</v>
      </c>
      <c r="EF248">
        <v>3</v>
      </c>
      <c r="EH248" t="s">
        <v>80</v>
      </c>
      <c r="EL248" t="s">
        <v>80</v>
      </c>
      <c r="EP248" t="s">
        <v>80</v>
      </c>
      <c r="ET248" t="s">
        <v>80</v>
      </c>
      <c r="EV248">
        <v>2250</v>
      </c>
      <c r="EW248">
        <v>407</v>
      </c>
      <c r="EX248">
        <v>292</v>
      </c>
      <c r="EY248">
        <v>356</v>
      </c>
    </row>
    <row r="249" spans="1:155" x14ac:dyDescent="0.25">
      <c r="A249">
        <v>2020</v>
      </c>
      <c r="B249" t="s">
        <v>56</v>
      </c>
      <c r="C249" s="20" t="s">
        <v>56</v>
      </c>
      <c r="D249" t="s">
        <v>1273</v>
      </c>
      <c r="E249" t="s">
        <v>58</v>
      </c>
      <c r="F249">
        <v>212</v>
      </c>
      <c r="G249" s="1">
        <v>2</v>
      </c>
      <c r="H249">
        <v>4</v>
      </c>
      <c r="I249" t="s">
        <v>79</v>
      </c>
      <c r="J249">
        <v>23</v>
      </c>
      <c r="K249">
        <v>32</v>
      </c>
      <c r="L249">
        <v>26</v>
      </c>
      <c r="M249">
        <v>29.115300000000001</v>
      </c>
      <c r="N249">
        <v>46.264299999999999</v>
      </c>
      <c r="O249">
        <v>34.944099999999999</v>
      </c>
      <c r="P249">
        <v>22.760400000000001</v>
      </c>
      <c r="Q249">
        <v>32.080500000000001</v>
      </c>
      <c r="R249">
        <v>26.183499999999999</v>
      </c>
      <c r="T249" t="s">
        <v>60</v>
      </c>
      <c r="U249" t="s">
        <v>71</v>
      </c>
      <c r="V249" t="s">
        <v>61</v>
      </c>
      <c r="W249" t="s">
        <v>62</v>
      </c>
      <c r="Y249">
        <v>8</v>
      </c>
      <c r="Z249" t="s">
        <v>63</v>
      </c>
      <c r="AA249" t="s">
        <v>64</v>
      </c>
      <c r="AB249" t="s">
        <v>86</v>
      </c>
      <c r="AC249" t="s">
        <v>87</v>
      </c>
      <c r="AD249">
        <v>10</v>
      </c>
      <c r="AG249" t="s">
        <v>59</v>
      </c>
      <c r="AH249" t="s">
        <v>67</v>
      </c>
      <c r="AI249" t="s">
        <v>68</v>
      </c>
      <c r="AJ249" t="s">
        <v>69</v>
      </c>
      <c r="AK249" t="s">
        <v>64</v>
      </c>
      <c r="AL249" t="s">
        <v>70</v>
      </c>
      <c r="AO249">
        <v>91</v>
      </c>
      <c r="AP249">
        <v>12</v>
      </c>
      <c r="AS249">
        <v>1900</v>
      </c>
      <c r="AT249">
        <v>1900</v>
      </c>
      <c r="BN249" s="33" t="s">
        <v>2125</v>
      </c>
      <c r="BO249">
        <v>2</v>
      </c>
      <c r="BP249">
        <v>2</v>
      </c>
      <c r="BQ249">
        <v>4</v>
      </c>
      <c r="BR249" t="s">
        <v>90</v>
      </c>
      <c r="BS249" t="s">
        <v>2123</v>
      </c>
      <c r="BT249" t="s">
        <v>73</v>
      </c>
      <c r="BU249" s="23">
        <v>43858</v>
      </c>
      <c r="BV249">
        <v>27008</v>
      </c>
      <c r="BX249" t="s">
        <v>63</v>
      </c>
      <c r="BY249" t="s">
        <v>64</v>
      </c>
      <c r="CB249" t="s">
        <v>64</v>
      </c>
      <c r="CC249" t="s">
        <v>64</v>
      </c>
      <c r="CE249" t="s">
        <v>64</v>
      </c>
      <c r="CG249" t="s">
        <v>63</v>
      </c>
      <c r="CH249" t="s">
        <v>74</v>
      </c>
      <c r="CI249" t="s">
        <v>63</v>
      </c>
      <c r="CJ249" t="s">
        <v>75</v>
      </c>
      <c r="DJ249" t="s">
        <v>76</v>
      </c>
      <c r="DK249" t="s">
        <v>2124</v>
      </c>
      <c r="DN249" t="s">
        <v>64</v>
      </c>
      <c r="DO249" t="s">
        <v>77</v>
      </c>
      <c r="DP249" t="s">
        <v>63</v>
      </c>
      <c r="DQ249" t="s">
        <v>78</v>
      </c>
      <c r="DY249">
        <v>35.200000000000003</v>
      </c>
      <c r="EB249">
        <v>5</v>
      </c>
      <c r="EC249">
        <v>5</v>
      </c>
      <c r="EE249" t="s">
        <v>1274</v>
      </c>
      <c r="EF249">
        <v>3</v>
      </c>
      <c r="EH249" t="s">
        <v>80</v>
      </c>
      <c r="EL249" t="s">
        <v>80</v>
      </c>
      <c r="EP249" t="s">
        <v>80</v>
      </c>
      <c r="ET249" t="s">
        <v>80</v>
      </c>
      <c r="EV249">
        <v>2000</v>
      </c>
      <c r="EW249">
        <v>386</v>
      </c>
      <c r="EX249">
        <v>274</v>
      </c>
      <c r="EY249">
        <v>335</v>
      </c>
    </row>
    <row r="250" spans="1:155" x14ac:dyDescent="0.25">
      <c r="A250">
        <v>2020</v>
      </c>
      <c r="B250" t="s">
        <v>56</v>
      </c>
      <c r="C250" s="20" t="s">
        <v>56</v>
      </c>
      <c r="D250" t="s">
        <v>1275</v>
      </c>
      <c r="E250" t="s">
        <v>58</v>
      </c>
      <c r="F250">
        <v>340</v>
      </c>
      <c r="G250" s="1">
        <v>3</v>
      </c>
      <c r="H250">
        <v>6</v>
      </c>
      <c r="I250" t="s">
        <v>79</v>
      </c>
      <c r="J250">
        <v>22</v>
      </c>
      <c r="K250">
        <v>30</v>
      </c>
      <c r="L250">
        <v>25</v>
      </c>
      <c r="M250">
        <v>28.171600000000002</v>
      </c>
      <c r="N250">
        <v>42.564100000000003</v>
      </c>
      <c r="O250">
        <v>33.227600000000002</v>
      </c>
      <c r="P250">
        <v>22.089300000000001</v>
      </c>
      <c r="Q250">
        <v>29.758400000000002</v>
      </c>
      <c r="R250">
        <v>24.987100000000002</v>
      </c>
      <c r="T250" t="s">
        <v>60</v>
      </c>
      <c r="U250" t="s">
        <v>71</v>
      </c>
      <c r="V250" t="s">
        <v>61</v>
      </c>
      <c r="W250" t="s">
        <v>62</v>
      </c>
      <c r="Y250">
        <v>8</v>
      </c>
      <c r="Z250" t="s">
        <v>63</v>
      </c>
      <c r="AA250" t="s">
        <v>64</v>
      </c>
      <c r="AB250" t="s">
        <v>65</v>
      </c>
      <c r="AC250" t="s">
        <v>66</v>
      </c>
      <c r="AD250">
        <v>10</v>
      </c>
      <c r="AG250" t="s">
        <v>59</v>
      </c>
      <c r="AH250" t="s">
        <v>67</v>
      </c>
      <c r="AI250" t="s">
        <v>68</v>
      </c>
      <c r="AJ250" t="s">
        <v>69</v>
      </c>
      <c r="AK250" t="s">
        <v>64</v>
      </c>
      <c r="AL250" t="s">
        <v>70</v>
      </c>
      <c r="AO250">
        <v>94</v>
      </c>
      <c r="AP250">
        <v>13</v>
      </c>
      <c r="AS250">
        <v>1950</v>
      </c>
      <c r="AT250">
        <v>1950</v>
      </c>
      <c r="BN250" s="33" t="s">
        <v>2125</v>
      </c>
      <c r="BO250">
        <v>2</v>
      </c>
      <c r="BP250">
        <v>2</v>
      </c>
      <c r="BQ250">
        <v>4</v>
      </c>
      <c r="BR250" t="s">
        <v>90</v>
      </c>
      <c r="BS250" t="s">
        <v>2123</v>
      </c>
      <c r="BT250" t="s">
        <v>73</v>
      </c>
      <c r="BU250" s="23">
        <v>43556</v>
      </c>
      <c r="BV250">
        <v>25384</v>
      </c>
      <c r="BX250" t="s">
        <v>64</v>
      </c>
      <c r="BY250" t="s">
        <v>64</v>
      </c>
      <c r="CB250" t="s">
        <v>64</v>
      </c>
      <c r="CC250" t="s">
        <v>64</v>
      </c>
      <c r="CE250" t="s">
        <v>64</v>
      </c>
      <c r="CG250" t="s">
        <v>63</v>
      </c>
      <c r="CH250" t="s">
        <v>74</v>
      </c>
      <c r="CI250" t="s">
        <v>63</v>
      </c>
      <c r="CJ250" t="s">
        <v>75</v>
      </c>
      <c r="DJ250" t="s">
        <v>76</v>
      </c>
      <c r="DK250" t="s">
        <v>2124</v>
      </c>
      <c r="DN250" t="s">
        <v>64</v>
      </c>
      <c r="DO250" t="s">
        <v>77</v>
      </c>
      <c r="DP250" t="s">
        <v>63</v>
      </c>
      <c r="DQ250" t="s">
        <v>78</v>
      </c>
      <c r="DY250">
        <v>33.5</v>
      </c>
      <c r="EB250">
        <v>5</v>
      </c>
      <c r="EC250">
        <v>5</v>
      </c>
      <c r="EE250" t="s">
        <v>1256</v>
      </c>
      <c r="EF250">
        <v>5</v>
      </c>
      <c r="EH250" t="s">
        <v>80</v>
      </c>
      <c r="EL250" t="s">
        <v>80</v>
      </c>
      <c r="EP250" t="s">
        <v>80</v>
      </c>
      <c r="ET250" t="s">
        <v>80</v>
      </c>
      <c r="EV250">
        <v>2250</v>
      </c>
      <c r="EW250">
        <v>400</v>
      </c>
      <c r="EX250">
        <v>297</v>
      </c>
      <c r="EY250">
        <v>353</v>
      </c>
    </row>
    <row r="251" spans="1:155" x14ac:dyDescent="0.25">
      <c r="A251">
        <v>2020</v>
      </c>
      <c r="B251" t="s">
        <v>56</v>
      </c>
      <c r="C251" s="20" t="s">
        <v>56</v>
      </c>
      <c r="D251" t="s">
        <v>1276</v>
      </c>
      <c r="E251" t="s">
        <v>58</v>
      </c>
      <c r="F251">
        <v>339</v>
      </c>
      <c r="G251" s="1">
        <v>3</v>
      </c>
      <c r="H251">
        <v>6</v>
      </c>
      <c r="I251" t="s">
        <v>79</v>
      </c>
      <c r="J251">
        <v>22</v>
      </c>
      <c r="K251">
        <v>30</v>
      </c>
      <c r="L251">
        <v>25</v>
      </c>
      <c r="M251">
        <v>27.6511</v>
      </c>
      <c r="N251">
        <v>43.183</v>
      </c>
      <c r="O251">
        <v>32.9908</v>
      </c>
      <c r="P251">
        <v>21.717400000000001</v>
      </c>
      <c r="Q251">
        <v>30.1495</v>
      </c>
      <c r="R251">
        <v>24.844200000000001</v>
      </c>
      <c r="T251" t="s">
        <v>60</v>
      </c>
      <c r="U251" t="s">
        <v>71</v>
      </c>
      <c r="V251" t="s">
        <v>61</v>
      </c>
      <c r="W251" t="s">
        <v>62</v>
      </c>
      <c r="Y251">
        <v>8</v>
      </c>
      <c r="Z251" t="s">
        <v>63</v>
      </c>
      <c r="AA251" t="s">
        <v>64</v>
      </c>
      <c r="AB251" t="s">
        <v>86</v>
      </c>
      <c r="AC251" t="s">
        <v>87</v>
      </c>
      <c r="AD251">
        <v>10</v>
      </c>
      <c r="AG251" t="s">
        <v>59</v>
      </c>
      <c r="AH251" t="s">
        <v>67</v>
      </c>
      <c r="AI251" t="s">
        <v>68</v>
      </c>
      <c r="AJ251" t="s">
        <v>69</v>
      </c>
      <c r="AK251" t="s">
        <v>64</v>
      </c>
      <c r="AL251" t="s">
        <v>70</v>
      </c>
      <c r="AO251">
        <v>94</v>
      </c>
      <c r="AP251">
        <v>13</v>
      </c>
      <c r="AS251">
        <v>1950</v>
      </c>
      <c r="AT251">
        <v>1950</v>
      </c>
      <c r="BN251" s="33" t="s">
        <v>2125</v>
      </c>
      <c r="BO251">
        <v>2</v>
      </c>
      <c r="BP251">
        <v>2</v>
      </c>
      <c r="BQ251">
        <v>4</v>
      </c>
      <c r="BR251" t="s">
        <v>90</v>
      </c>
      <c r="BS251" t="s">
        <v>2123</v>
      </c>
      <c r="BT251" t="s">
        <v>73</v>
      </c>
      <c r="BU251" s="23">
        <v>43556</v>
      </c>
      <c r="BV251">
        <v>25398</v>
      </c>
      <c r="BX251" t="s">
        <v>64</v>
      </c>
      <c r="BY251" t="s">
        <v>64</v>
      </c>
      <c r="CB251" t="s">
        <v>64</v>
      </c>
      <c r="CC251" t="s">
        <v>64</v>
      </c>
      <c r="CE251" t="s">
        <v>64</v>
      </c>
      <c r="CG251" t="s">
        <v>63</v>
      </c>
      <c r="CH251" t="s">
        <v>74</v>
      </c>
      <c r="CI251" t="s">
        <v>63</v>
      </c>
      <c r="CJ251" t="s">
        <v>75</v>
      </c>
      <c r="DJ251" t="s">
        <v>76</v>
      </c>
      <c r="DK251" t="s">
        <v>2124</v>
      </c>
      <c r="DN251" t="s">
        <v>64</v>
      </c>
      <c r="DO251" t="s">
        <v>77</v>
      </c>
      <c r="DP251" t="s">
        <v>63</v>
      </c>
      <c r="DQ251" t="s">
        <v>78</v>
      </c>
      <c r="DY251">
        <v>33.200000000000003</v>
      </c>
      <c r="EB251">
        <v>5</v>
      </c>
      <c r="EC251">
        <v>5</v>
      </c>
      <c r="EE251" t="s">
        <v>1256</v>
      </c>
      <c r="EF251">
        <v>5</v>
      </c>
      <c r="EH251" t="s">
        <v>80</v>
      </c>
      <c r="EL251" t="s">
        <v>80</v>
      </c>
      <c r="EP251" t="s">
        <v>80</v>
      </c>
      <c r="ET251" t="s">
        <v>80</v>
      </c>
      <c r="EV251">
        <v>2250</v>
      </c>
      <c r="EW251">
        <v>407</v>
      </c>
      <c r="EX251">
        <v>292</v>
      </c>
      <c r="EY251">
        <v>356</v>
      </c>
    </row>
    <row r="252" spans="1:155" x14ac:dyDescent="0.25">
      <c r="A252">
        <v>2020</v>
      </c>
      <c r="B252" t="s">
        <v>56</v>
      </c>
      <c r="C252" s="20" t="s">
        <v>56</v>
      </c>
      <c r="D252" t="s">
        <v>169</v>
      </c>
      <c r="E252" t="s">
        <v>58</v>
      </c>
      <c r="F252">
        <v>481</v>
      </c>
      <c r="G252" s="1">
        <v>3</v>
      </c>
      <c r="H252">
        <v>6</v>
      </c>
      <c r="I252" t="s">
        <v>159</v>
      </c>
      <c r="J252">
        <v>17</v>
      </c>
      <c r="K252">
        <v>23</v>
      </c>
      <c r="L252">
        <v>19</v>
      </c>
      <c r="M252">
        <v>20.5456</v>
      </c>
      <c r="N252">
        <v>31.6463</v>
      </c>
      <c r="O252">
        <v>24.396599999999999</v>
      </c>
      <c r="P252">
        <v>16.5137</v>
      </c>
      <c r="Q252">
        <v>22.677700000000002</v>
      </c>
      <c r="R252">
        <v>18.815100000000001</v>
      </c>
      <c r="T252" t="s">
        <v>60</v>
      </c>
      <c r="U252" t="s">
        <v>71</v>
      </c>
      <c r="V252" t="s">
        <v>157</v>
      </c>
      <c r="W252" t="s">
        <v>158</v>
      </c>
      <c r="Y252">
        <v>7</v>
      </c>
      <c r="Z252" t="s">
        <v>64</v>
      </c>
      <c r="AA252" t="s">
        <v>64</v>
      </c>
      <c r="AB252" t="s">
        <v>65</v>
      </c>
      <c r="AC252" t="s">
        <v>66</v>
      </c>
      <c r="AD252">
        <v>10</v>
      </c>
      <c r="AG252" t="s">
        <v>59</v>
      </c>
      <c r="AH252" t="s">
        <v>67</v>
      </c>
      <c r="AI252" t="s">
        <v>68</v>
      </c>
      <c r="AJ252" t="s">
        <v>69</v>
      </c>
      <c r="AK252" t="s">
        <v>64</v>
      </c>
      <c r="AL252" t="s">
        <v>70</v>
      </c>
      <c r="AM252">
        <v>90</v>
      </c>
      <c r="AN252">
        <v>11</v>
      </c>
      <c r="AS252">
        <v>2550</v>
      </c>
      <c r="AT252">
        <v>2550</v>
      </c>
      <c r="BN252" s="33" t="s">
        <v>2125</v>
      </c>
      <c r="BO252">
        <v>2</v>
      </c>
      <c r="BP252">
        <v>2</v>
      </c>
      <c r="BQ252">
        <v>4</v>
      </c>
      <c r="BR252" t="s">
        <v>90</v>
      </c>
      <c r="BS252" t="s">
        <v>2123</v>
      </c>
      <c r="BT252" t="s">
        <v>73</v>
      </c>
      <c r="BU252" s="23">
        <v>43555</v>
      </c>
      <c r="BV252">
        <v>25285</v>
      </c>
      <c r="BX252" t="s">
        <v>64</v>
      </c>
      <c r="BY252" t="s">
        <v>64</v>
      </c>
      <c r="CB252" t="s">
        <v>64</v>
      </c>
      <c r="CC252" t="s">
        <v>64</v>
      </c>
      <c r="CE252" t="s">
        <v>64</v>
      </c>
      <c r="CG252" t="s">
        <v>63</v>
      </c>
      <c r="CH252" t="s">
        <v>74</v>
      </c>
      <c r="CI252" t="s">
        <v>63</v>
      </c>
      <c r="CJ252" t="s">
        <v>94</v>
      </c>
      <c r="DJ252" t="s">
        <v>76</v>
      </c>
      <c r="DK252" t="s">
        <v>2124</v>
      </c>
      <c r="DN252" t="s">
        <v>64</v>
      </c>
      <c r="DO252" t="s">
        <v>132</v>
      </c>
      <c r="DP252" t="s">
        <v>63</v>
      </c>
      <c r="DQ252" t="s">
        <v>78</v>
      </c>
      <c r="DY252">
        <v>24.6</v>
      </c>
      <c r="EB252">
        <v>3</v>
      </c>
      <c r="EC252">
        <v>3</v>
      </c>
      <c r="EE252" t="s">
        <v>1271</v>
      </c>
      <c r="EF252">
        <v>3</v>
      </c>
      <c r="EH252" t="s">
        <v>80</v>
      </c>
      <c r="EL252" t="s">
        <v>80</v>
      </c>
      <c r="EP252" t="s">
        <v>80</v>
      </c>
      <c r="ET252" t="s">
        <v>80</v>
      </c>
      <c r="EV252">
        <v>5250</v>
      </c>
      <c r="EW252">
        <v>536</v>
      </c>
      <c r="EX252">
        <v>391</v>
      </c>
      <c r="EY252">
        <v>471</v>
      </c>
    </row>
    <row r="253" spans="1:155" x14ac:dyDescent="0.25">
      <c r="A253">
        <v>2020</v>
      </c>
      <c r="B253" t="s">
        <v>56</v>
      </c>
      <c r="C253" s="20" t="s">
        <v>56</v>
      </c>
      <c r="D253" t="s">
        <v>169</v>
      </c>
      <c r="E253" t="s">
        <v>58</v>
      </c>
      <c r="F253">
        <v>480</v>
      </c>
      <c r="G253" s="1">
        <v>3</v>
      </c>
      <c r="H253">
        <v>6</v>
      </c>
      <c r="I253" t="s">
        <v>84</v>
      </c>
      <c r="J253">
        <v>18</v>
      </c>
      <c r="K253">
        <v>25</v>
      </c>
      <c r="L253">
        <v>20</v>
      </c>
      <c r="M253">
        <v>21.942900000000002</v>
      </c>
      <c r="N253">
        <v>34.614400000000003</v>
      </c>
      <c r="O253">
        <v>26.270600000000002</v>
      </c>
      <c r="P253">
        <v>17.5562</v>
      </c>
      <c r="Q253">
        <v>24.6374</v>
      </c>
      <c r="R253">
        <v>20.164200000000001</v>
      </c>
      <c r="T253" t="s">
        <v>60</v>
      </c>
      <c r="U253" t="s">
        <v>71</v>
      </c>
      <c r="V253" t="s">
        <v>82</v>
      </c>
      <c r="W253" t="s">
        <v>83</v>
      </c>
      <c r="Y253">
        <v>6</v>
      </c>
      <c r="Z253" t="s">
        <v>64</v>
      </c>
      <c r="AA253" t="s">
        <v>64</v>
      </c>
      <c r="AB253" t="s">
        <v>65</v>
      </c>
      <c r="AC253" t="s">
        <v>66</v>
      </c>
      <c r="AD253">
        <v>10</v>
      </c>
      <c r="AG253" t="s">
        <v>155</v>
      </c>
      <c r="AH253" t="s">
        <v>156</v>
      </c>
      <c r="AI253" t="s">
        <v>68</v>
      </c>
      <c r="AJ253" t="s">
        <v>69</v>
      </c>
      <c r="AK253" t="s">
        <v>64</v>
      </c>
      <c r="AL253" t="s">
        <v>70</v>
      </c>
      <c r="AM253">
        <v>90</v>
      </c>
      <c r="AN253">
        <v>11</v>
      </c>
      <c r="AS253">
        <v>2450</v>
      </c>
      <c r="AT253">
        <v>2450</v>
      </c>
      <c r="BN253" s="33" t="s">
        <v>2125</v>
      </c>
      <c r="BO253">
        <v>2</v>
      </c>
      <c r="BP253">
        <v>2</v>
      </c>
      <c r="BQ253">
        <v>4</v>
      </c>
      <c r="BR253" t="s">
        <v>90</v>
      </c>
      <c r="BS253" t="s">
        <v>2123</v>
      </c>
      <c r="BT253" t="s">
        <v>73</v>
      </c>
      <c r="BU253" s="23">
        <v>43556</v>
      </c>
      <c r="BV253">
        <v>25292</v>
      </c>
      <c r="BX253" t="s">
        <v>64</v>
      </c>
      <c r="BY253" t="s">
        <v>64</v>
      </c>
      <c r="CB253" t="s">
        <v>64</v>
      </c>
      <c r="CC253" t="s">
        <v>64</v>
      </c>
      <c r="CE253" t="s">
        <v>64</v>
      </c>
      <c r="CG253" t="s">
        <v>63</v>
      </c>
      <c r="CH253" t="s">
        <v>74</v>
      </c>
      <c r="CI253" t="s">
        <v>63</v>
      </c>
      <c r="CJ253" t="s">
        <v>94</v>
      </c>
      <c r="DJ253" t="s">
        <v>76</v>
      </c>
      <c r="DK253" t="s">
        <v>2124</v>
      </c>
      <c r="DN253" t="s">
        <v>64</v>
      </c>
      <c r="DO253" t="s">
        <v>132</v>
      </c>
      <c r="DP253" t="s">
        <v>63</v>
      </c>
      <c r="DQ253" t="s">
        <v>78</v>
      </c>
      <c r="DY253">
        <v>26.5</v>
      </c>
      <c r="EB253">
        <v>4</v>
      </c>
      <c r="EC253">
        <v>4</v>
      </c>
      <c r="EE253" t="s">
        <v>1271</v>
      </c>
      <c r="EF253">
        <v>3</v>
      </c>
      <c r="EH253" t="s">
        <v>80</v>
      </c>
      <c r="EL253" t="s">
        <v>80</v>
      </c>
      <c r="EP253" t="s">
        <v>80</v>
      </c>
      <c r="ET253" t="s">
        <v>80</v>
      </c>
      <c r="EV253">
        <v>4750</v>
      </c>
      <c r="EW253">
        <v>505</v>
      </c>
      <c r="EX253">
        <v>360</v>
      </c>
      <c r="EY253">
        <v>440</v>
      </c>
    </row>
    <row r="254" spans="1:155" x14ac:dyDescent="0.25">
      <c r="A254">
        <v>2020</v>
      </c>
      <c r="B254" t="s">
        <v>56</v>
      </c>
      <c r="C254" s="20" t="s">
        <v>56</v>
      </c>
      <c r="D254" t="s">
        <v>170</v>
      </c>
      <c r="E254" t="s">
        <v>58</v>
      </c>
      <c r="F254">
        <v>491</v>
      </c>
      <c r="G254" s="1">
        <v>3</v>
      </c>
      <c r="H254">
        <v>6</v>
      </c>
      <c r="I254" t="s">
        <v>159</v>
      </c>
      <c r="J254">
        <v>17</v>
      </c>
      <c r="K254">
        <v>23</v>
      </c>
      <c r="L254">
        <v>19</v>
      </c>
      <c r="M254">
        <v>20.5456</v>
      </c>
      <c r="N254">
        <v>31.6463</v>
      </c>
      <c r="O254">
        <v>24.396599999999999</v>
      </c>
      <c r="P254">
        <v>16.5137</v>
      </c>
      <c r="Q254">
        <v>22.677700000000002</v>
      </c>
      <c r="R254">
        <v>18.815100000000001</v>
      </c>
      <c r="T254" t="s">
        <v>60</v>
      </c>
      <c r="U254" t="s">
        <v>71</v>
      </c>
      <c r="V254" t="s">
        <v>157</v>
      </c>
      <c r="W254" t="s">
        <v>158</v>
      </c>
      <c r="Y254">
        <v>7</v>
      </c>
      <c r="Z254" t="s">
        <v>64</v>
      </c>
      <c r="AA254" t="s">
        <v>64</v>
      </c>
      <c r="AB254" t="s">
        <v>65</v>
      </c>
      <c r="AC254" t="s">
        <v>66</v>
      </c>
      <c r="AD254">
        <v>10</v>
      </c>
      <c r="AG254" t="s">
        <v>59</v>
      </c>
      <c r="AH254" t="s">
        <v>67</v>
      </c>
      <c r="AI254" t="s">
        <v>68</v>
      </c>
      <c r="AJ254" t="s">
        <v>69</v>
      </c>
      <c r="AK254" t="s">
        <v>64</v>
      </c>
      <c r="AL254" t="s">
        <v>70</v>
      </c>
      <c r="AM254">
        <v>90</v>
      </c>
      <c r="AN254">
        <v>11</v>
      </c>
      <c r="AS254">
        <v>2550</v>
      </c>
      <c r="AT254">
        <v>2550</v>
      </c>
      <c r="BN254" s="33" t="s">
        <v>2125</v>
      </c>
      <c r="BO254">
        <v>2</v>
      </c>
      <c r="BP254">
        <v>2</v>
      </c>
      <c r="BQ254">
        <v>4</v>
      </c>
      <c r="BR254" t="s">
        <v>90</v>
      </c>
      <c r="BS254" t="s">
        <v>2123</v>
      </c>
      <c r="BT254" t="s">
        <v>73</v>
      </c>
      <c r="BU254" s="23">
        <v>43555</v>
      </c>
      <c r="BV254">
        <v>25286</v>
      </c>
      <c r="BX254" t="s">
        <v>64</v>
      </c>
      <c r="BY254" t="s">
        <v>64</v>
      </c>
      <c r="CB254" t="s">
        <v>64</v>
      </c>
      <c r="CC254" t="s">
        <v>64</v>
      </c>
      <c r="CE254" t="s">
        <v>64</v>
      </c>
      <c r="CG254" t="s">
        <v>63</v>
      </c>
      <c r="CH254" t="s">
        <v>74</v>
      </c>
      <c r="CI254" t="s">
        <v>63</v>
      </c>
      <c r="CJ254" t="s">
        <v>94</v>
      </c>
      <c r="DJ254" t="s">
        <v>76</v>
      </c>
      <c r="DK254" t="s">
        <v>2124</v>
      </c>
      <c r="DN254" t="s">
        <v>64</v>
      </c>
      <c r="DO254" t="s">
        <v>132</v>
      </c>
      <c r="DP254" t="s">
        <v>63</v>
      </c>
      <c r="DQ254" t="s">
        <v>78</v>
      </c>
      <c r="DY254">
        <v>24.6</v>
      </c>
      <c r="EB254">
        <v>3</v>
      </c>
      <c r="EC254">
        <v>3</v>
      </c>
      <c r="EE254" t="s">
        <v>1271</v>
      </c>
      <c r="EF254">
        <v>3</v>
      </c>
      <c r="EH254" t="s">
        <v>80</v>
      </c>
      <c r="EL254" t="s">
        <v>80</v>
      </c>
      <c r="EP254" t="s">
        <v>80</v>
      </c>
      <c r="ET254" t="s">
        <v>80</v>
      </c>
      <c r="EV254">
        <v>5250</v>
      </c>
      <c r="EW254">
        <v>536</v>
      </c>
      <c r="EX254">
        <v>391</v>
      </c>
      <c r="EY254">
        <v>471</v>
      </c>
    </row>
    <row r="255" spans="1:155" x14ac:dyDescent="0.25">
      <c r="A255">
        <v>2020</v>
      </c>
      <c r="B255" t="s">
        <v>56</v>
      </c>
      <c r="C255" s="20" t="s">
        <v>56</v>
      </c>
      <c r="D255" t="s">
        <v>170</v>
      </c>
      <c r="E255" t="s">
        <v>58</v>
      </c>
      <c r="F255">
        <v>490</v>
      </c>
      <c r="G255" s="1">
        <v>3</v>
      </c>
      <c r="H255">
        <v>6</v>
      </c>
      <c r="I255" t="s">
        <v>84</v>
      </c>
      <c r="J255">
        <v>18</v>
      </c>
      <c r="K255">
        <v>25</v>
      </c>
      <c r="L255">
        <v>20</v>
      </c>
      <c r="M255">
        <v>21.942900000000002</v>
      </c>
      <c r="N255">
        <v>34.614400000000003</v>
      </c>
      <c r="O255">
        <v>26.270600000000002</v>
      </c>
      <c r="P255">
        <v>17.5562</v>
      </c>
      <c r="Q255">
        <v>24.6374</v>
      </c>
      <c r="R255">
        <v>20.164200000000001</v>
      </c>
      <c r="T255" t="s">
        <v>60</v>
      </c>
      <c r="U255" t="s">
        <v>71</v>
      </c>
      <c r="V255" t="s">
        <v>82</v>
      </c>
      <c r="W255" t="s">
        <v>83</v>
      </c>
      <c r="Y255">
        <v>6</v>
      </c>
      <c r="Z255" t="s">
        <v>64</v>
      </c>
      <c r="AA255" t="s">
        <v>64</v>
      </c>
      <c r="AB255" t="s">
        <v>65</v>
      </c>
      <c r="AC255" t="s">
        <v>66</v>
      </c>
      <c r="AD255">
        <v>10</v>
      </c>
      <c r="AG255" t="s">
        <v>155</v>
      </c>
      <c r="AH255" t="s">
        <v>156</v>
      </c>
      <c r="AI255" t="s">
        <v>68</v>
      </c>
      <c r="AJ255" t="s">
        <v>69</v>
      </c>
      <c r="AK255" t="s">
        <v>64</v>
      </c>
      <c r="AL255" t="s">
        <v>70</v>
      </c>
      <c r="AM255">
        <v>90</v>
      </c>
      <c r="AN255">
        <v>11</v>
      </c>
      <c r="AS255">
        <v>2450</v>
      </c>
      <c r="AT255">
        <v>2450</v>
      </c>
      <c r="BN255" s="33" t="s">
        <v>2125</v>
      </c>
      <c r="BO255">
        <v>2</v>
      </c>
      <c r="BP255">
        <v>2</v>
      </c>
      <c r="BQ255">
        <v>4</v>
      </c>
      <c r="BR255" t="s">
        <v>90</v>
      </c>
      <c r="BS255" t="s">
        <v>2123</v>
      </c>
      <c r="BT255" t="s">
        <v>73</v>
      </c>
      <c r="BU255" s="23">
        <v>43556</v>
      </c>
      <c r="BV255">
        <v>25293</v>
      </c>
      <c r="BX255" t="s">
        <v>64</v>
      </c>
      <c r="BY255" t="s">
        <v>64</v>
      </c>
      <c r="CB255" t="s">
        <v>64</v>
      </c>
      <c r="CC255" t="s">
        <v>64</v>
      </c>
      <c r="CE255" t="s">
        <v>64</v>
      </c>
      <c r="CG255" t="s">
        <v>63</v>
      </c>
      <c r="CH255" t="s">
        <v>74</v>
      </c>
      <c r="CI255" t="s">
        <v>63</v>
      </c>
      <c r="CJ255" t="s">
        <v>94</v>
      </c>
      <c r="DJ255" t="s">
        <v>76</v>
      </c>
      <c r="DK255" t="s">
        <v>2124</v>
      </c>
      <c r="DN255" t="s">
        <v>64</v>
      </c>
      <c r="DO255" t="s">
        <v>132</v>
      </c>
      <c r="DP255" t="s">
        <v>63</v>
      </c>
      <c r="DQ255" t="s">
        <v>78</v>
      </c>
      <c r="DY255">
        <v>26.5</v>
      </c>
      <c r="EB255">
        <v>4</v>
      </c>
      <c r="EC255">
        <v>4</v>
      </c>
      <c r="EE255" t="s">
        <v>1271</v>
      </c>
      <c r="EF255">
        <v>3</v>
      </c>
      <c r="EH255" t="s">
        <v>80</v>
      </c>
      <c r="EL255" t="s">
        <v>80</v>
      </c>
      <c r="EP255" t="s">
        <v>80</v>
      </c>
      <c r="ET255" t="s">
        <v>80</v>
      </c>
      <c r="EV255">
        <v>4750</v>
      </c>
      <c r="EW255">
        <v>505</v>
      </c>
      <c r="EX255">
        <v>360</v>
      </c>
      <c r="EY255">
        <v>440</v>
      </c>
    </row>
    <row r="256" spans="1:155" x14ac:dyDescent="0.25">
      <c r="A256">
        <v>2020</v>
      </c>
      <c r="B256" t="s">
        <v>56</v>
      </c>
      <c r="C256" s="20" t="s">
        <v>56</v>
      </c>
      <c r="D256" t="s">
        <v>166</v>
      </c>
      <c r="E256" t="s">
        <v>58</v>
      </c>
      <c r="F256">
        <v>488</v>
      </c>
      <c r="G256" s="1">
        <v>3</v>
      </c>
      <c r="H256">
        <v>6</v>
      </c>
      <c r="I256" t="s">
        <v>159</v>
      </c>
      <c r="J256">
        <v>17</v>
      </c>
      <c r="K256">
        <v>23</v>
      </c>
      <c r="L256">
        <v>19</v>
      </c>
      <c r="M256">
        <v>20.5456</v>
      </c>
      <c r="N256">
        <v>31.6463</v>
      </c>
      <c r="O256">
        <v>24.396599999999999</v>
      </c>
      <c r="P256">
        <v>16.5137</v>
      </c>
      <c r="Q256">
        <v>22.677700000000002</v>
      </c>
      <c r="R256">
        <v>18.815100000000001</v>
      </c>
      <c r="T256" t="s">
        <v>60</v>
      </c>
      <c r="U256" t="s">
        <v>71</v>
      </c>
      <c r="V256" t="s">
        <v>157</v>
      </c>
      <c r="W256" t="s">
        <v>158</v>
      </c>
      <c r="Y256">
        <v>7</v>
      </c>
      <c r="Z256" t="s">
        <v>64</v>
      </c>
      <c r="AA256" t="s">
        <v>64</v>
      </c>
      <c r="AB256" t="s">
        <v>65</v>
      </c>
      <c r="AC256" t="s">
        <v>66</v>
      </c>
      <c r="AD256">
        <v>10</v>
      </c>
      <c r="AG256" t="s">
        <v>59</v>
      </c>
      <c r="AH256" t="s">
        <v>67</v>
      </c>
      <c r="AI256" t="s">
        <v>68</v>
      </c>
      <c r="AJ256" t="s">
        <v>69</v>
      </c>
      <c r="AK256" t="s">
        <v>64</v>
      </c>
      <c r="AL256" t="s">
        <v>70</v>
      </c>
      <c r="AM256">
        <v>90</v>
      </c>
      <c r="AN256">
        <v>11</v>
      </c>
      <c r="AS256">
        <v>2550</v>
      </c>
      <c r="AT256">
        <v>2550</v>
      </c>
      <c r="BN256" s="33" t="s">
        <v>2125</v>
      </c>
      <c r="BO256">
        <v>2</v>
      </c>
      <c r="BP256">
        <v>2</v>
      </c>
      <c r="BQ256">
        <v>4</v>
      </c>
      <c r="BR256" t="s">
        <v>90</v>
      </c>
      <c r="BS256" t="s">
        <v>2123</v>
      </c>
      <c r="BT256" t="s">
        <v>73</v>
      </c>
      <c r="BU256" s="23">
        <v>43555</v>
      </c>
      <c r="BV256">
        <v>25288</v>
      </c>
      <c r="BX256" t="s">
        <v>64</v>
      </c>
      <c r="BY256" t="s">
        <v>64</v>
      </c>
      <c r="CB256" t="s">
        <v>64</v>
      </c>
      <c r="CC256" t="s">
        <v>64</v>
      </c>
      <c r="CE256" t="s">
        <v>64</v>
      </c>
      <c r="CG256" t="s">
        <v>63</v>
      </c>
      <c r="CH256" t="s">
        <v>74</v>
      </c>
      <c r="CI256" t="s">
        <v>63</v>
      </c>
      <c r="CJ256" t="s">
        <v>94</v>
      </c>
      <c r="DJ256" t="s">
        <v>76</v>
      </c>
      <c r="DK256" t="s">
        <v>2124</v>
      </c>
      <c r="DN256" t="s">
        <v>64</v>
      </c>
      <c r="DO256" t="s">
        <v>132</v>
      </c>
      <c r="DP256" t="s">
        <v>63</v>
      </c>
      <c r="DQ256" t="s">
        <v>78</v>
      </c>
      <c r="DY256">
        <v>24.6</v>
      </c>
      <c r="EB256">
        <v>3</v>
      </c>
      <c r="EC256">
        <v>3</v>
      </c>
      <c r="EE256" t="s">
        <v>1271</v>
      </c>
      <c r="EF256">
        <v>3</v>
      </c>
      <c r="EH256" t="s">
        <v>80</v>
      </c>
      <c r="EL256" t="s">
        <v>80</v>
      </c>
      <c r="EP256" t="s">
        <v>80</v>
      </c>
      <c r="ET256" t="s">
        <v>80</v>
      </c>
      <c r="EV256">
        <v>5250</v>
      </c>
      <c r="EW256">
        <v>536</v>
      </c>
      <c r="EX256">
        <v>391</v>
      </c>
      <c r="EY256">
        <v>471</v>
      </c>
    </row>
    <row r="257" spans="1:155" x14ac:dyDescent="0.25">
      <c r="A257">
        <v>2020</v>
      </c>
      <c r="B257" t="s">
        <v>2140</v>
      </c>
      <c r="C257" s="20" t="s">
        <v>463</v>
      </c>
      <c r="D257" t="s">
        <v>1448</v>
      </c>
      <c r="E257" t="s">
        <v>447</v>
      </c>
      <c r="F257">
        <v>131</v>
      </c>
      <c r="G257" s="1">
        <v>2</v>
      </c>
      <c r="H257">
        <v>4</v>
      </c>
      <c r="I257" t="s">
        <v>79</v>
      </c>
      <c r="J257">
        <v>23</v>
      </c>
      <c r="K257">
        <v>34</v>
      </c>
      <c r="L257">
        <v>27</v>
      </c>
      <c r="M257">
        <v>29.7</v>
      </c>
      <c r="N257">
        <v>50</v>
      </c>
      <c r="O257">
        <v>36.339199999999998</v>
      </c>
      <c r="P257">
        <v>23.174099999999999</v>
      </c>
      <c r="Q257">
        <v>34.386699999999998</v>
      </c>
      <c r="R257">
        <v>27.159300000000002</v>
      </c>
      <c r="T257" t="s">
        <v>60</v>
      </c>
      <c r="U257" t="s">
        <v>71</v>
      </c>
      <c r="V257" t="s">
        <v>61</v>
      </c>
      <c r="W257" t="s">
        <v>62</v>
      </c>
      <c r="Y257">
        <v>8</v>
      </c>
      <c r="Z257" t="s">
        <v>63</v>
      </c>
      <c r="AA257" t="s">
        <v>64</v>
      </c>
      <c r="AB257" t="s">
        <v>65</v>
      </c>
      <c r="AC257" t="s">
        <v>66</v>
      </c>
      <c r="AD257">
        <v>10</v>
      </c>
      <c r="AG257" t="s">
        <v>155</v>
      </c>
      <c r="AH257" t="s">
        <v>156</v>
      </c>
      <c r="AI257" t="s">
        <v>68</v>
      </c>
      <c r="AJ257" t="s">
        <v>69</v>
      </c>
      <c r="AK257" t="s">
        <v>64</v>
      </c>
      <c r="AL257" t="s">
        <v>70</v>
      </c>
      <c r="AO257">
        <v>90</v>
      </c>
      <c r="AP257">
        <v>13</v>
      </c>
      <c r="AS257">
        <v>1800</v>
      </c>
      <c r="AT257">
        <v>1800</v>
      </c>
      <c r="BN257" s="33" t="s">
        <v>2125</v>
      </c>
      <c r="BO257">
        <v>2</v>
      </c>
      <c r="BP257">
        <v>2</v>
      </c>
      <c r="BQ257">
        <v>4</v>
      </c>
      <c r="BR257" t="s">
        <v>90</v>
      </c>
      <c r="BS257" t="s">
        <v>2123</v>
      </c>
      <c r="BT257" t="s">
        <v>73</v>
      </c>
      <c r="BU257" s="23">
        <v>43851</v>
      </c>
      <c r="BV257">
        <v>27027</v>
      </c>
      <c r="BX257" t="s">
        <v>64</v>
      </c>
      <c r="BY257" t="s">
        <v>64</v>
      </c>
      <c r="CB257" t="s">
        <v>64</v>
      </c>
      <c r="CC257" t="s">
        <v>64</v>
      </c>
      <c r="CE257" t="s">
        <v>63</v>
      </c>
      <c r="CF257" t="s">
        <v>458</v>
      </c>
      <c r="CG257" t="s">
        <v>63</v>
      </c>
      <c r="CH257" t="s">
        <v>245</v>
      </c>
      <c r="CI257" t="s">
        <v>63</v>
      </c>
      <c r="CJ257" t="s">
        <v>1450</v>
      </c>
      <c r="DJ257" t="s">
        <v>76</v>
      </c>
      <c r="DK257" t="s">
        <v>2124</v>
      </c>
      <c r="DN257" t="s">
        <v>64</v>
      </c>
      <c r="DO257" t="s">
        <v>821</v>
      </c>
      <c r="DP257" t="s">
        <v>63</v>
      </c>
      <c r="DQ257" t="s">
        <v>78</v>
      </c>
      <c r="DY257">
        <v>36.6</v>
      </c>
      <c r="EB257">
        <v>6</v>
      </c>
      <c r="EC257">
        <v>6</v>
      </c>
      <c r="EE257" t="s">
        <v>1449</v>
      </c>
      <c r="EF257">
        <v>6</v>
      </c>
      <c r="EH257" t="s">
        <v>80</v>
      </c>
      <c r="EL257" t="s">
        <v>80</v>
      </c>
      <c r="EP257" t="s">
        <v>80</v>
      </c>
      <c r="ET257" t="s">
        <v>80</v>
      </c>
      <c r="EV257">
        <v>1500</v>
      </c>
      <c r="EW257">
        <v>383</v>
      </c>
      <c r="EX257">
        <v>259</v>
      </c>
      <c r="EY257">
        <v>327</v>
      </c>
    </row>
    <row r="258" spans="1:155" x14ac:dyDescent="0.25">
      <c r="A258">
        <v>2020</v>
      </c>
      <c r="B258" t="s">
        <v>2140</v>
      </c>
      <c r="C258" s="20" t="s">
        <v>463</v>
      </c>
      <c r="D258" t="s">
        <v>1448</v>
      </c>
      <c r="E258" t="s">
        <v>447</v>
      </c>
      <c r="F258">
        <v>125</v>
      </c>
      <c r="G258" s="1">
        <v>2.7</v>
      </c>
      <c r="H258">
        <v>4</v>
      </c>
      <c r="I258" t="s">
        <v>348</v>
      </c>
      <c r="J258">
        <v>20</v>
      </c>
      <c r="K258">
        <v>30</v>
      </c>
      <c r="L258">
        <v>24</v>
      </c>
      <c r="M258">
        <v>25.8017</v>
      </c>
      <c r="N258">
        <v>42.202300000000001</v>
      </c>
      <c r="O258">
        <v>31.270199999999999</v>
      </c>
      <c r="P258">
        <v>20.385999999999999</v>
      </c>
      <c r="Q258">
        <v>29.529299999999999</v>
      </c>
      <c r="R258">
        <v>23.686399999999999</v>
      </c>
      <c r="T258" t="s">
        <v>60</v>
      </c>
      <c r="U258" t="s">
        <v>71</v>
      </c>
      <c r="V258" t="s">
        <v>61</v>
      </c>
      <c r="W258" t="s">
        <v>62</v>
      </c>
      <c r="Y258">
        <v>10</v>
      </c>
      <c r="Z258" t="s">
        <v>63</v>
      </c>
      <c r="AA258" t="s">
        <v>64</v>
      </c>
      <c r="AB258" t="s">
        <v>65</v>
      </c>
      <c r="AC258" t="s">
        <v>66</v>
      </c>
      <c r="AD258">
        <v>10</v>
      </c>
      <c r="AG258" t="s">
        <v>155</v>
      </c>
      <c r="AH258" t="s">
        <v>156</v>
      </c>
      <c r="AI258" t="s">
        <v>68</v>
      </c>
      <c r="AJ258" t="s">
        <v>69</v>
      </c>
      <c r="AK258" t="s">
        <v>64</v>
      </c>
      <c r="AL258" t="s">
        <v>70</v>
      </c>
      <c r="AO258">
        <v>90</v>
      </c>
      <c r="AP258">
        <v>13</v>
      </c>
      <c r="AS258">
        <v>2050</v>
      </c>
      <c r="AT258">
        <v>2050</v>
      </c>
      <c r="BN258" s="33" t="s">
        <v>2125</v>
      </c>
      <c r="BO258">
        <v>2</v>
      </c>
      <c r="BP258">
        <v>2</v>
      </c>
      <c r="BQ258">
        <v>4</v>
      </c>
      <c r="BR258" t="s">
        <v>90</v>
      </c>
      <c r="BS258" t="s">
        <v>2123</v>
      </c>
      <c r="BT258" t="s">
        <v>73</v>
      </c>
      <c r="BU258" s="23">
        <v>43861</v>
      </c>
      <c r="BV258">
        <v>27046</v>
      </c>
      <c r="BX258" t="s">
        <v>64</v>
      </c>
      <c r="BY258" t="s">
        <v>64</v>
      </c>
      <c r="CB258" t="s">
        <v>64</v>
      </c>
      <c r="CC258" t="s">
        <v>64</v>
      </c>
      <c r="CD258" t="s">
        <v>477</v>
      </c>
      <c r="CE258" t="s">
        <v>63</v>
      </c>
      <c r="CF258" t="s">
        <v>458</v>
      </c>
      <c r="CG258" t="s">
        <v>63</v>
      </c>
      <c r="CH258" t="s">
        <v>245</v>
      </c>
      <c r="CI258" t="s">
        <v>63</v>
      </c>
      <c r="CJ258" t="s">
        <v>1450</v>
      </c>
      <c r="DJ258" t="s">
        <v>76</v>
      </c>
      <c r="DK258" t="s">
        <v>2124</v>
      </c>
      <c r="DN258" t="s">
        <v>64</v>
      </c>
      <c r="DO258" t="s">
        <v>77</v>
      </c>
      <c r="DP258" t="s">
        <v>63</v>
      </c>
      <c r="DQ258" t="s">
        <v>78</v>
      </c>
      <c r="DY258">
        <v>31.5</v>
      </c>
      <c r="EB258">
        <v>5</v>
      </c>
      <c r="EC258">
        <v>5</v>
      </c>
      <c r="EE258" t="s">
        <v>1451</v>
      </c>
      <c r="EF258">
        <v>6</v>
      </c>
      <c r="EH258" t="s">
        <v>80</v>
      </c>
      <c r="EL258" t="s">
        <v>80</v>
      </c>
      <c r="EP258" t="s">
        <v>80</v>
      </c>
      <c r="ET258" t="s">
        <v>80</v>
      </c>
      <c r="EV258">
        <v>2750</v>
      </c>
      <c r="EW258">
        <v>433</v>
      </c>
      <c r="EX258">
        <v>299</v>
      </c>
      <c r="EY258">
        <v>373</v>
      </c>
    </row>
    <row r="259" spans="1:155" x14ac:dyDescent="0.25">
      <c r="A259">
        <v>2020</v>
      </c>
      <c r="B259" t="s">
        <v>2140</v>
      </c>
      <c r="C259" s="20" t="s">
        <v>463</v>
      </c>
      <c r="D259" t="s">
        <v>1452</v>
      </c>
      <c r="E259" t="s">
        <v>447</v>
      </c>
      <c r="F259">
        <v>130</v>
      </c>
      <c r="G259" s="1">
        <v>2</v>
      </c>
      <c r="H259">
        <v>4</v>
      </c>
      <c r="I259" t="s">
        <v>79</v>
      </c>
      <c r="J259">
        <v>23</v>
      </c>
      <c r="K259">
        <v>32</v>
      </c>
      <c r="L259">
        <v>26</v>
      </c>
      <c r="M259">
        <v>28.8</v>
      </c>
      <c r="N259">
        <v>45.8</v>
      </c>
      <c r="O259">
        <v>34.575099999999999</v>
      </c>
      <c r="P259">
        <v>22.5366</v>
      </c>
      <c r="Q259">
        <v>31.7913</v>
      </c>
      <c r="R259">
        <v>25.933900000000001</v>
      </c>
      <c r="T259" t="s">
        <v>60</v>
      </c>
      <c r="U259" t="s">
        <v>71</v>
      </c>
      <c r="V259" t="s">
        <v>61</v>
      </c>
      <c r="W259" t="s">
        <v>62</v>
      </c>
      <c r="Y259">
        <v>8</v>
      </c>
      <c r="Z259" t="s">
        <v>63</v>
      </c>
      <c r="AA259" t="s">
        <v>64</v>
      </c>
      <c r="AB259" t="s">
        <v>86</v>
      </c>
      <c r="AC259" t="s">
        <v>87</v>
      </c>
      <c r="AD259">
        <v>10</v>
      </c>
      <c r="AG259" t="s">
        <v>155</v>
      </c>
      <c r="AH259" t="s">
        <v>156</v>
      </c>
      <c r="AI259" t="s">
        <v>68</v>
      </c>
      <c r="AJ259" t="s">
        <v>69</v>
      </c>
      <c r="AK259" t="s">
        <v>64</v>
      </c>
      <c r="AL259" t="s">
        <v>70</v>
      </c>
      <c r="AO259">
        <v>90</v>
      </c>
      <c r="AP259">
        <v>13</v>
      </c>
      <c r="AS259">
        <v>1900</v>
      </c>
      <c r="AT259">
        <v>1900</v>
      </c>
      <c r="BN259" s="33" t="s">
        <v>2125</v>
      </c>
      <c r="BO259">
        <v>2</v>
      </c>
      <c r="BP259">
        <v>2</v>
      </c>
      <c r="BQ259">
        <v>4</v>
      </c>
      <c r="BR259" t="s">
        <v>90</v>
      </c>
      <c r="BS259" t="s">
        <v>2123</v>
      </c>
      <c r="BT259" t="s">
        <v>73</v>
      </c>
      <c r="BU259" s="23">
        <v>43861</v>
      </c>
      <c r="BV259">
        <v>27028</v>
      </c>
      <c r="BX259" t="s">
        <v>64</v>
      </c>
      <c r="BY259" t="s">
        <v>64</v>
      </c>
      <c r="CB259" t="s">
        <v>64</v>
      </c>
      <c r="CC259" t="s">
        <v>64</v>
      </c>
      <c r="CE259" t="s">
        <v>63</v>
      </c>
      <c r="CF259" t="s">
        <v>458</v>
      </c>
      <c r="CG259" t="s">
        <v>63</v>
      </c>
      <c r="CH259" t="s">
        <v>245</v>
      </c>
      <c r="CI259" t="s">
        <v>63</v>
      </c>
      <c r="CJ259" t="s">
        <v>1450</v>
      </c>
      <c r="DJ259" t="s">
        <v>76</v>
      </c>
      <c r="DK259" t="s">
        <v>2124</v>
      </c>
      <c r="DN259" t="s">
        <v>64</v>
      </c>
      <c r="DO259" t="s">
        <v>821</v>
      </c>
      <c r="DP259" t="s">
        <v>63</v>
      </c>
      <c r="DQ259" t="s">
        <v>78</v>
      </c>
      <c r="DY259">
        <v>34.799999999999997</v>
      </c>
      <c r="EB259">
        <v>5</v>
      </c>
      <c r="EC259">
        <v>5</v>
      </c>
      <c r="EE259" t="s">
        <v>1449</v>
      </c>
      <c r="EF259">
        <v>6</v>
      </c>
      <c r="EH259" t="s">
        <v>80</v>
      </c>
      <c r="EL259" t="s">
        <v>80</v>
      </c>
      <c r="EP259" t="s">
        <v>80</v>
      </c>
      <c r="ET259" t="s">
        <v>80</v>
      </c>
      <c r="EV259">
        <v>2000</v>
      </c>
      <c r="EW259">
        <v>395</v>
      </c>
      <c r="EX259">
        <v>279</v>
      </c>
      <c r="EY259">
        <v>343</v>
      </c>
    </row>
    <row r="260" spans="1:155" x14ac:dyDescent="0.25">
      <c r="A260">
        <v>2020</v>
      </c>
      <c r="B260" t="s">
        <v>2140</v>
      </c>
      <c r="C260" s="20" t="s">
        <v>463</v>
      </c>
      <c r="D260" t="s">
        <v>1452</v>
      </c>
      <c r="E260" t="s">
        <v>447</v>
      </c>
      <c r="F260">
        <v>127</v>
      </c>
      <c r="G260" s="1">
        <v>2.7</v>
      </c>
      <c r="H260">
        <v>4</v>
      </c>
      <c r="I260" t="s">
        <v>348</v>
      </c>
      <c r="J260">
        <v>20</v>
      </c>
      <c r="K260">
        <v>28</v>
      </c>
      <c r="L260">
        <v>23</v>
      </c>
      <c r="M260">
        <v>25.633199999999999</v>
      </c>
      <c r="N260">
        <v>40.0762</v>
      </c>
      <c r="O260">
        <v>30.594899999999999</v>
      </c>
      <c r="P260">
        <v>20.263999999999999</v>
      </c>
      <c r="Q260">
        <v>28.1754</v>
      </c>
      <c r="R260">
        <v>23.194800000000001</v>
      </c>
      <c r="T260" t="s">
        <v>60</v>
      </c>
      <c r="U260" t="s">
        <v>71</v>
      </c>
      <c r="V260" t="s">
        <v>61</v>
      </c>
      <c r="W260" t="s">
        <v>62</v>
      </c>
      <c r="Y260">
        <v>10</v>
      </c>
      <c r="Z260" t="s">
        <v>63</v>
      </c>
      <c r="AA260" t="s">
        <v>64</v>
      </c>
      <c r="AB260" t="s">
        <v>86</v>
      </c>
      <c r="AC260" t="s">
        <v>87</v>
      </c>
      <c r="AD260">
        <v>10</v>
      </c>
      <c r="AG260" t="s">
        <v>155</v>
      </c>
      <c r="AH260" t="s">
        <v>156</v>
      </c>
      <c r="AI260" t="s">
        <v>68</v>
      </c>
      <c r="AJ260" t="s">
        <v>69</v>
      </c>
      <c r="AK260" t="s">
        <v>64</v>
      </c>
      <c r="AL260" t="s">
        <v>70</v>
      </c>
      <c r="AO260">
        <v>90</v>
      </c>
      <c r="AP260">
        <v>13</v>
      </c>
      <c r="AS260">
        <v>2100</v>
      </c>
      <c r="AT260">
        <v>2100</v>
      </c>
      <c r="BN260" s="33" t="s">
        <v>2125</v>
      </c>
      <c r="BO260">
        <v>2</v>
      </c>
      <c r="BP260">
        <v>2</v>
      </c>
      <c r="BQ260">
        <v>4</v>
      </c>
      <c r="BR260" t="s">
        <v>90</v>
      </c>
      <c r="BS260" t="s">
        <v>2123</v>
      </c>
      <c r="BT260" t="s">
        <v>73</v>
      </c>
      <c r="BU260" s="23">
        <v>43861</v>
      </c>
      <c r="BV260">
        <v>27045</v>
      </c>
      <c r="BX260" t="s">
        <v>64</v>
      </c>
      <c r="BY260" t="s">
        <v>64</v>
      </c>
      <c r="CB260" t="s">
        <v>64</v>
      </c>
      <c r="CC260" t="s">
        <v>64</v>
      </c>
      <c r="CD260" t="s">
        <v>477</v>
      </c>
      <c r="CE260" t="s">
        <v>63</v>
      </c>
      <c r="CF260" t="s">
        <v>458</v>
      </c>
      <c r="CG260" t="s">
        <v>63</v>
      </c>
      <c r="CH260" t="s">
        <v>245</v>
      </c>
      <c r="CI260" t="s">
        <v>63</v>
      </c>
      <c r="CJ260" t="s">
        <v>1450</v>
      </c>
      <c r="DJ260" t="s">
        <v>76</v>
      </c>
      <c r="DK260" t="s">
        <v>2124</v>
      </c>
      <c r="DN260" t="s">
        <v>64</v>
      </c>
      <c r="DO260" t="s">
        <v>77</v>
      </c>
      <c r="DP260" t="s">
        <v>63</v>
      </c>
      <c r="DQ260" t="s">
        <v>78</v>
      </c>
      <c r="DY260">
        <v>30.8</v>
      </c>
      <c r="EB260">
        <v>5</v>
      </c>
      <c r="EC260">
        <v>5</v>
      </c>
      <c r="EE260" t="s">
        <v>1451</v>
      </c>
      <c r="EF260">
        <v>6</v>
      </c>
      <c r="EH260" t="s">
        <v>80</v>
      </c>
      <c r="EL260" t="s">
        <v>80</v>
      </c>
      <c r="EP260" t="s">
        <v>80</v>
      </c>
      <c r="ET260" t="s">
        <v>80</v>
      </c>
      <c r="EV260">
        <v>3000</v>
      </c>
      <c r="EW260">
        <v>437</v>
      </c>
      <c r="EX260">
        <v>314</v>
      </c>
      <c r="EY260">
        <v>382</v>
      </c>
    </row>
    <row r="261" spans="1:155" x14ac:dyDescent="0.25">
      <c r="A261">
        <v>2020</v>
      </c>
      <c r="B261" t="s">
        <v>2140</v>
      </c>
      <c r="C261" s="20" t="s">
        <v>463</v>
      </c>
      <c r="D261" t="s">
        <v>1453</v>
      </c>
      <c r="E261" t="s">
        <v>447</v>
      </c>
      <c r="F261">
        <v>126</v>
      </c>
      <c r="G261" s="1">
        <v>2.7</v>
      </c>
      <c r="H261">
        <v>4</v>
      </c>
      <c r="I261" t="s">
        <v>348</v>
      </c>
      <c r="J261">
        <v>20</v>
      </c>
      <c r="K261">
        <v>29</v>
      </c>
      <c r="L261">
        <v>23</v>
      </c>
      <c r="M261">
        <v>25.8017</v>
      </c>
      <c r="N261">
        <v>42.202300000000001</v>
      </c>
      <c r="O261">
        <v>31.270199999999999</v>
      </c>
      <c r="P261">
        <v>20.385999999999999</v>
      </c>
      <c r="Q261">
        <v>29</v>
      </c>
      <c r="R261">
        <v>23</v>
      </c>
      <c r="T261" t="s">
        <v>60</v>
      </c>
      <c r="U261" t="s">
        <v>71</v>
      </c>
      <c r="V261" t="s">
        <v>61</v>
      </c>
      <c r="W261" t="s">
        <v>62</v>
      </c>
      <c r="Y261">
        <v>10</v>
      </c>
      <c r="Z261" t="s">
        <v>63</v>
      </c>
      <c r="AA261" t="s">
        <v>64</v>
      </c>
      <c r="AB261" t="s">
        <v>65</v>
      </c>
      <c r="AC261" t="s">
        <v>66</v>
      </c>
      <c r="AD261">
        <v>10</v>
      </c>
      <c r="AG261" t="s">
        <v>155</v>
      </c>
      <c r="AH261" t="s">
        <v>156</v>
      </c>
      <c r="AI261" t="s">
        <v>68</v>
      </c>
      <c r="AJ261" t="s">
        <v>69</v>
      </c>
      <c r="AK261" t="s">
        <v>64</v>
      </c>
      <c r="AL261" t="s">
        <v>70</v>
      </c>
      <c r="AM261">
        <v>90</v>
      </c>
      <c r="AN261">
        <v>13</v>
      </c>
      <c r="AS261">
        <v>2100</v>
      </c>
      <c r="AT261">
        <v>2100</v>
      </c>
      <c r="BN261" s="33" t="s">
        <v>2125</v>
      </c>
      <c r="BO261">
        <v>2</v>
      </c>
      <c r="BP261">
        <v>2</v>
      </c>
      <c r="BQ261">
        <v>4</v>
      </c>
      <c r="BR261" t="s">
        <v>90</v>
      </c>
      <c r="BS261" t="s">
        <v>2123</v>
      </c>
      <c r="BT261" t="s">
        <v>73</v>
      </c>
      <c r="BU261" s="23">
        <v>43861</v>
      </c>
      <c r="BV261">
        <v>27059</v>
      </c>
      <c r="BX261" t="s">
        <v>64</v>
      </c>
      <c r="BY261" t="s">
        <v>64</v>
      </c>
      <c r="CB261" t="s">
        <v>64</v>
      </c>
      <c r="CC261" t="s">
        <v>64</v>
      </c>
      <c r="CD261" t="s">
        <v>477</v>
      </c>
      <c r="CE261" t="s">
        <v>63</v>
      </c>
      <c r="CF261" t="s">
        <v>458</v>
      </c>
      <c r="CG261" t="s">
        <v>63</v>
      </c>
      <c r="CH261" t="s">
        <v>245</v>
      </c>
      <c r="CI261" t="s">
        <v>63</v>
      </c>
      <c r="CJ261" t="s">
        <v>1450</v>
      </c>
      <c r="DJ261" t="s">
        <v>76</v>
      </c>
      <c r="DK261" t="s">
        <v>2124</v>
      </c>
      <c r="DN261" t="s">
        <v>64</v>
      </c>
      <c r="DO261" t="s">
        <v>77</v>
      </c>
      <c r="DP261" t="s">
        <v>63</v>
      </c>
      <c r="DQ261" t="s">
        <v>78</v>
      </c>
      <c r="DY261">
        <v>31.5</v>
      </c>
      <c r="EB261">
        <v>5</v>
      </c>
      <c r="EC261">
        <v>5</v>
      </c>
      <c r="EE261" t="s">
        <v>1451</v>
      </c>
      <c r="EF261">
        <v>6</v>
      </c>
      <c r="EH261" t="s">
        <v>80</v>
      </c>
      <c r="EL261" t="s">
        <v>80</v>
      </c>
      <c r="EP261" t="s">
        <v>80</v>
      </c>
      <c r="ET261" t="s">
        <v>80</v>
      </c>
      <c r="EV261">
        <v>3000</v>
      </c>
      <c r="EW261">
        <v>433</v>
      </c>
      <c r="EX261">
        <v>305</v>
      </c>
      <c r="EY261">
        <v>384</v>
      </c>
    </row>
    <row r="262" spans="1:155" x14ac:dyDescent="0.25">
      <c r="A262">
        <v>2020</v>
      </c>
      <c r="B262" t="s">
        <v>2140</v>
      </c>
      <c r="C262" s="20" t="s">
        <v>463</v>
      </c>
      <c r="D262" t="s">
        <v>1454</v>
      </c>
      <c r="E262" t="s">
        <v>447</v>
      </c>
      <c r="F262">
        <v>128</v>
      </c>
      <c r="G262" s="1">
        <v>2.7</v>
      </c>
      <c r="H262">
        <v>4</v>
      </c>
      <c r="I262" t="s">
        <v>348</v>
      </c>
      <c r="J262">
        <v>20</v>
      </c>
      <c r="K262">
        <v>28</v>
      </c>
      <c r="L262">
        <v>23</v>
      </c>
      <c r="M262">
        <v>25.633199999999999</v>
      </c>
      <c r="N262">
        <v>40.0762</v>
      </c>
      <c r="O262">
        <v>30.594899999999999</v>
      </c>
      <c r="P262">
        <v>20.263999999999999</v>
      </c>
      <c r="Q262">
        <v>28.1754</v>
      </c>
      <c r="R262">
        <v>23.194800000000001</v>
      </c>
      <c r="T262" t="s">
        <v>60</v>
      </c>
      <c r="U262" t="s">
        <v>71</v>
      </c>
      <c r="V262" t="s">
        <v>61</v>
      </c>
      <c r="W262" t="s">
        <v>62</v>
      </c>
      <c r="Y262">
        <v>10</v>
      </c>
      <c r="Z262" t="s">
        <v>63</v>
      </c>
      <c r="AA262" t="s">
        <v>64</v>
      </c>
      <c r="AB262" t="s">
        <v>86</v>
      </c>
      <c r="AC262" t="s">
        <v>87</v>
      </c>
      <c r="AD262">
        <v>10</v>
      </c>
      <c r="AG262" t="s">
        <v>155</v>
      </c>
      <c r="AH262" t="s">
        <v>156</v>
      </c>
      <c r="AI262" t="s">
        <v>68</v>
      </c>
      <c r="AJ262" t="s">
        <v>69</v>
      </c>
      <c r="AK262" t="s">
        <v>64</v>
      </c>
      <c r="AL262" t="s">
        <v>70</v>
      </c>
      <c r="AO262">
        <v>90</v>
      </c>
      <c r="AP262">
        <v>13</v>
      </c>
      <c r="AS262">
        <v>2100</v>
      </c>
      <c r="AT262">
        <v>2100</v>
      </c>
      <c r="BN262" s="33" t="s">
        <v>2125</v>
      </c>
      <c r="BO262">
        <v>2</v>
      </c>
      <c r="BP262">
        <v>2</v>
      </c>
      <c r="BQ262">
        <v>4</v>
      </c>
      <c r="BR262" t="s">
        <v>90</v>
      </c>
      <c r="BS262" t="s">
        <v>2123</v>
      </c>
      <c r="BT262" t="s">
        <v>73</v>
      </c>
      <c r="BU262" s="23">
        <v>43861</v>
      </c>
      <c r="BV262">
        <v>27047</v>
      </c>
      <c r="BX262" t="s">
        <v>64</v>
      </c>
      <c r="BY262" t="s">
        <v>64</v>
      </c>
      <c r="CB262" t="s">
        <v>64</v>
      </c>
      <c r="CC262" t="s">
        <v>64</v>
      </c>
      <c r="CD262" t="s">
        <v>477</v>
      </c>
      <c r="CE262" t="s">
        <v>63</v>
      </c>
      <c r="CF262" t="s">
        <v>458</v>
      </c>
      <c r="CG262" t="s">
        <v>63</v>
      </c>
      <c r="CH262" t="s">
        <v>245</v>
      </c>
      <c r="CI262" t="s">
        <v>63</v>
      </c>
      <c r="CJ262" t="s">
        <v>1450</v>
      </c>
      <c r="DJ262" t="s">
        <v>76</v>
      </c>
      <c r="DK262" t="s">
        <v>2124</v>
      </c>
      <c r="DN262" t="s">
        <v>64</v>
      </c>
      <c r="DO262" t="s">
        <v>77</v>
      </c>
      <c r="DP262" t="s">
        <v>63</v>
      </c>
      <c r="DQ262" t="s">
        <v>78</v>
      </c>
      <c r="DY262">
        <v>30.8</v>
      </c>
      <c r="EB262">
        <v>5</v>
      </c>
      <c r="EC262">
        <v>5</v>
      </c>
      <c r="EE262" t="s">
        <v>1451</v>
      </c>
      <c r="EF262">
        <v>6</v>
      </c>
      <c r="EH262" t="s">
        <v>80</v>
      </c>
      <c r="EL262" t="s">
        <v>80</v>
      </c>
      <c r="EP262" t="s">
        <v>80</v>
      </c>
      <c r="ET262" t="s">
        <v>80</v>
      </c>
      <c r="EV262">
        <v>3000</v>
      </c>
      <c r="EW262">
        <v>437</v>
      </c>
      <c r="EX262">
        <v>314</v>
      </c>
      <c r="EY262">
        <v>382</v>
      </c>
    </row>
    <row r="263" spans="1:155" x14ac:dyDescent="0.25">
      <c r="A263">
        <v>2020</v>
      </c>
      <c r="B263" t="s">
        <v>2140</v>
      </c>
      <c r="C263" s="20" t="s">
        <v>472</v>
      </c>
      <c r="D263" t="s">
        <v>502</v>
      </c>
      <c r="E263" t="s">
        <v>447</v>
      </c>
      <c r="F263">
        <v>78</v>
      </c>
      <c r="G263" s="1">
        <v>1.4</v>
      </c>
      <c r="H263">
        <v>4</v>
      </c>
      <c r="I263" t="s">
        <v>201</v>
      </c>
      <c r="J263">
        <v>26</v>
      </c>
      <c r="K263">
        <v>34</v>
      </c>
      <c r="L263">
        <v>29</v>
      </c>
      <c r="M263">
        <v>33.1952</v>
      </c>
      <c r="N263">
        <v>51.1</v>
      </c>
      <c r="O263">
        <v>39.408999999999999</v>
      </c>
      <c r="P263">
        <v>25.615500000000001</v>
      </c>
      <c r="Q263">
        <v>34.045999999999999</v>
      </c>
      <c r="R263">
        <v>28.8278</v>
      </c>
      <c r="T263" t="s">
        <v>60</v>
      </c>
      <c r="U263" t="s">
        <v>71</v>
      </c>
      <c r="V263" t="s">
        <v>61</v>
      </c>
      <c r="W263" t="s">
        <v>62</v>
      </c>
      <c r="Y263">
        <v>6</v>
      </c>
      <c r="Z263" t="s">
        <v>63</v>
      </c>
      <c r="AA263" t="s">
        <v>64</v>
      </c>
      <c r="AB263" t="s">
        <v>150</v>
      </c>
      <c r="AC263" t="s">
        <v>178</v>
      </c>
      <c r="AD263">
        <v>10</v>
      </c>
      <c r="AG263" t="s">
        <v>243</v>
      </c>
      <c r="AH263" t="s">
        <v>244</v>
      </c>
      <c r="AI263" t="s">
        <v>68</v>
      </c>
      <c r="AJ263" t="s">
        <v>69</v>
      </c>
      <c r="AK263" t="s">
        <v>64</v>
      </c>
      <c r="AL263" t="s">
        <v>70</v>
      </c>
      <c r="AO263">
        <v>91</v>
      </c>
      <c r="AP263">
        <v>12</v>
      </c>
      <c r="AS263">
        <v>1400</v>
      </c>
      <c r="AT263">
        <v>1400</v>
      </c>
      <c r="BO263">
        <v>2</v>
      </c>
      <c r="BP263">
        <v>2</v>
      </c>
      <c r="BQ263">
        <v>4</v>
      </c>
      <c r="BR263" t="s">
        <v>90</v>
      </c>
      <c r="BS263" t="s">
        <v>2123</v>
      </c>
      <c r="BT263" t="s">
        <v>285</v>
      </c>
      <c r="BU263" s="23">
        <v>43636</v>
      </c>
      <c r="BV263">
        <v>25795</v>
      </c>
      <c r="BX263" t="s">
        <v>64</v>
      </c>
      <c r="BY263" t="s">
        <v>64</v>
      </c>
      <c r="CB263" t="s">
        <v>64</v>
      </c>
      <c r="CC263" t="s">
        <v>64</v>
      </c>
      <c r="CD263" t="s">
        <v>453</v>
      </c>
      <c r="CE263" t="s">
        <v>64</v>
      </c>
      <c r="CG263" t="s">
        <v>63</v>
      </c>
      <c r="CH263" t="s">
        <v>452</v>
      </c>
      <c r="CI263" t="s">
        <v>64</v>
      </c>
      <c r="DJ263" t="s">
        <v>146</v>
      </c>
      <c r="DK263" t="s">
        <v>147</v>
      </c>
      <c r="DN263" t="s">
        <v>64</v>
      </c>
      <c r="DO263" t="s">
        <v>132</v>
      </c>
      <c r="DP263" t="s">
        <v>64</v>
      </c>
      <c r="DQ263" t="s">
        <v>139</v>
      </c>
      <c r="DY263">
        <v>40.799999999999997</v>
      </c>
      <c r="EB263">
        <v>6</v>
      </c>
      <c r="EC263">
        <v>6</v>
      </c>
      <c r="EE263" t="s">
        <v>1439</v>
      </c>
      <c r="EF263">
        <v>5</v>
      </c>
      <c r="EH263" t="s">
        <v>80</v>
      </c>
      <c r="EL263" t="s">
        <v>80</v>
      </c>
      <c r="EP263" t="s">
        <v>80</v>
      </c>
      <c r="ET263" t="s">
        <v>80</v>
      </c>
      <c r="EU263">
        <v>500</v>
      </c>
      <c r="EW263">
        <v>347</v>
      </c>
      <c r="EX263">
        <v>261</v>
      </c>
      <c r="EY263">
        <v>308</v>
      </c>
    </row>
    <row r="264" spans="1:155" x14ac:dyDescent="0.25">
      <c r="A264">
        <v>2020</v>
      </c>
      <c r="B264" t="s">
        <v>576</v>
      </c>
      <c r="C264" s="20" t="s">
        <v>577</v>
      </c>
      <c r="D264" t="s">
        <v>578</v>
      </c>
      <c r="E264" t="s">
        <v>579</v>
      </c>
      <c r="F264">
        <v>1</v>
      </c>
      <c r="G264" s="1">
        <v>2</v>
      </c>
      <c r="H264">
        <v>4</v>
      </c>
      <c r="I264" t="s">
        <v>79</v>
      </c>
      <c r="J264">
        <v>20</v>
      </c>
      <c r="K264">
        <v>27</v>
      </c>
      <c r="L264">
        <v>23</v>
      </c>
      <c r="M264">
        <v>25.956600000000002</v>
      </c>
      <c r="N264">
        <v>38.578600000000002</v>
      </c>
      <c r="O264">
        <v>30.437999999999999</v>
      </c>
      <c r="P264">
        <v>20.498200000000001</v>
      </c>
      <c r="Q264">
        <v>27.213899999999999</v>
      </c>
      <c r="R264">
        <v>23.058800000000002</v>
      </c>
      <c r="T264" t="s">
        <v>60</v>
      </c>
      <c r="U264" t="s">
        <v>71</v>
      </c>
      <c r="V264" t="s">
        <v>61</v>
      </c>
      <c r="W264" t="s">
        <v>62</v>
      </c>
      <c r="Y264">
        <v>8</v>
      </c>
      <c r="Z264" t="s">
        <v>63</v>
      </c>
      <c r="AA264" t="s">
        <v>64</v>
      </c>
      <c r="AB264" t="s">
        <v>86</v>
      </c>
      <c r="AC264" t="s">
        <v>87</v>
      </c>
      <c r="AD264">
        <v>15</v>
      </c>
      <c r="AG264" t="s">
        <v>59</v>
      </c>
      <c r="AH264" t="s">
        <v>67</v>
      </c>
      <c r="AI264" t="s">
        <v>68</v>
      </c>
      <c r="AJ264" t="s">
        <v>69</v>
      </c>
      <c r="AK264" t="s">
        <v>64</v>
      </c>
      <c r="AL264" t="s">
        <v>70</v>
      </c>
      <c r="AO264">
        <v>94</v>
      </c>
      <c r="AP264">
        <v>10</v>
      </c>
      <c r="AS264">
        <v>2100</v>
      </c>
      <c r="AT264">
        <v>2100</v>
      </c>
      <c r="BN264" s="33" t="s">
        <v>2125</v>
      </c>
      <c r="BO264">
        <v>2</v>
      </c>
      <c r="BP264">
        <v>2</v>
      </c>
      <c r="BQ264">
        <v>4</v>
      </c>
      <c r="BR264" t="s">
        <v>90</v>
      </c>
      <c r="BS264" t="s">
        <v>2123</v>
      </c>
      <c r="BT264" t="s">
        <v>73</v>
      </c>
      <c r="BU264" s="23">
        <v>43567</v>
      </c>
      <c r="BV264">
        <v>25497</v>
      </c>
      <c r="BX264" t="s">
        <v>64</v>
      </c>
      <c r="BY264" t="s">
        <v>64</v>
      </c>
      <c r="CB264" t="s">
        <v>64</v>
      </c>
      <c r="CC264" t="s">
        <v>64</v>
      </c>
      <c r="CE264" t="s">
        <v>64</v>
      </c>
      <c r="CG264" t="s">
        <v>63</v>
      </c>
      <c r="CH264" t="s">
        <v>580</v>
      </c>
      <c r="CI264" t="s">
        <v>64</v>
      </c>
      <c r="DJ264" t="s">
        <v>76</v>
      </c>
      <c r="DK264" t="s">
        <v>2124</v>
      </c>
      <c r="DN264" t="s">
        <v>64</v>
      </c>
      <c r="DO264" t="s">
        <v>581</v>
      </c>
      <c r="DP264" t="s">
        <v>63</v>
      </c>
      <c r="DQ264" t="s">
        <v>78</v>
      </c>
      <c r="DY264">
        <v>30.6</v>
      </c>
      <c r="EB264">
        <v>5</v>
      </c>
      <c r="EC264">
        <v>5</v>
      </c>
      <c r="EE264" t="s">
        <v>1541</v>
      </c>
      <c r="EF264">
        <v>3</v>
      </c>
      <c r="EH264" t="s">
        <v>80</v>
      </c>
      <c r="EL264" t="s">
        <v>80</v>
      </c>
      <c r="EP264" t="s">
        <v>80</v>
      </c>
      <c r="ET264" t="s">
        <v>80</v>
      </c>
      <c r="EV264">
        <v>3000</v>
      </c>
      <c r="EW264">
        <v>433</v>
      </c>
      <c r="EX264">
        <v>326</v>
      </c>
      <c r="EY264">
        <v>385</v>
      </c>
    </row>
    <row r="265" spans="1:155" x14ac:dyDescent="0.25">
      <c r="A265">
        <v>2020</v>
      </c>
      <c r="B265" t="s">
        <v>576</v>
      </c>
      <c r="C265" s="20" t="s">
        <v>577</v>
      </c>
      <c r="D265" t="s">
        <v>578</v>
      </c>
      <c r="E265" t="s">
        <v>579</v>
      </c>
      <c r="F265">
        <v>4</v>
      </c>
      <c r="G265" s="1">
        <v>3.3</v>
      </c>
      <c r="H265">
        <v>6</v>
      </c>
      <c r="I265" t="s">
        <v>79</v>
      </c>
      <c r="J265">
        <v>17</v>
      </c>
      <c r="K265">
        <v>25</v>
      </c>
      <c r="L265">
        <v>20</v>
      </c>
      <c r="M265">
        <v>20.258299999999998</v>
      </c>
      <c r="N265">
        <v>32.106499999999997</v>
      </c>
      <c r="O265">
        <v>24.292400000000001</v>
      </c>
      <c r="P265">
        <v>16.702100000000002</v>
      </c>
      <c r="Q265">
        <v>24.8232</v>
      </c>
      <c r="R265">
        <v>19.5855</v>
      </c>
      <c r="T265" t="s">
        <v>60</v>
      </c>
      <c r="U265" t="s">
        <v>71</v>
      </c>
      <c r="V265" t="s">
        <v>61</v>
      </c>
      <c r="W265" t="s">
        <v>62</v>
      </c>
      <c r="Y265">
        <v>8</v>
      </c>
      <c r="Z265" t="s">
        <v>63</v>
      </c>
      <c r="AA265" t="s">
        <v>64</v>
      </c>
      <c r="AB265" t="s">
        <v>86</v>
      </c>
      <c r="AC265" t="s">
        <v>87</v>
      </c>
      <c r="AD265">
        <v>15</v>
      </c>
      <c r="AG265" t="s">
        <v>59</v>
      </c>
      <c r="AH265" t="s">
        <v>67</v>
      </c>
      <c r="AI265" t="s">
        <v>68</v>
      </c>
      <c r="AJ265" t="s">
        <v>69</v>
      </c>
      <c r="AK265" t="s">
        <v>64</v>
      </c>
      <c r="AL265" t="s">
        <v>70</v>
      </c>
      <c r="AO265">
        <v>94</v>
      </c>
      <c r="AP265">
        <v>10</v>
      </c>
      <c r="AS265">
        <v>2450</v>
      </c>
      <c r="AT265">
        <v>2450</v>
      </c>
      <c r="BN265" s="33" t="s">
        <v>2125</v>
      </c>
      <c r="BO265">
        <v>2</v>
      </c>
      <c r="BP265">
        <v>2</v>
      </c>
      <c r="BQ265">
        <v>4</v>
      </c>
      <c r="BR265" t="s">
        <v>90</v>
      </c>
      <c r="BS265" t="s">
        <v>2123</v>
      </c>
      <c r="BT265" t="s">
        <v>227</v>
      </c>
      <c r="BU265" s="23">
        <v>43586</v>
      </c>
      <c r="BV265">
        <v>25495</v>
      </c>
      <c r="BX265" t="s">
        <v>64</v>
      </c>
      <c r="BY265" t="s">
        <v>64</v>
      </c>
      <c r="CB265" t="s">
        <v>64</v>
      </c>
      <c r="CC265" t="s">
        <v>64</v>
      </c>
      <c r="CE265" t="s">
        <v>64</v>
      </c>
      <c r="CG265" t="s">
        <v>63</v>
      </c>
      <c r="CH265" t="s">
        <v>584</v>
      </c>
      <c r="CI265" t="s">
        <v>64</v>
      </c>
      <c r="DJ265" t="s">
        <v>76</v>
      </c>
      <c r="DK265" t="s">
        <v>2124</v>
      </c>
      <c r="DN265" t="s">
        <v>64</v>
      </c>
      <c r="DO265" t="s">
        <v>585</v>
      </c>
      <c r="DP265" t="s">
        <v>64</v>
      </c>
      <c r="DQ265" t="s">
        <v>139</v>
      </c>
      <c r="DY265">
        <v>24.5</v>
      </c>
      <c r="EB265">
        <v>4</v>
      </c>
      <c r="EC265">
        <v>4</v>
      </c>
      <c r="EE265" t="s">
        <v>1542</v>
      </c>
      <c r="EF265">
        <v>3</v>
      </c>
      <c r="EH265" t="s">
        <v>80</v>
      </c>
      <c r="EL265" t="s">
        <v>80</v>
      </c>
      <c r="EP265" t="s">
        <v>80</v>
      </c>
      <c r="ET265" t="s">
        <v>80</v>
      </c>
      <c r="EV265">
        <v>4750</v>
      </c>
      <c r="EW265">
        <v>536</v>
      </c>
      <c r="EX265">
        <v>361</v>
      </c>
      <c r="EY265">
        <v>457</v>
      </c>
    </row>
    <row r="266" spans="1:155" x14ac:dyDescent="0.25">
      <c r="A266">
        <v>2020</v>
      </c>
      <c r="B266" t="s">
        <v>576</v>
      </c>
      <c r="C266" s="20" t="s">
        <v>577</v>
      </c>
      <c r="D266" t="s">
        <v>586</v>
      </c>
      <c r="E266" t="s">
        <v>579</v>
      </c>
      <c r="F266">
        <v>2</v>
      </c>
      <c r="G266" s="1">
        <v>2</v>
      </c>
      <c r="H266">
        <v>4</v>
      </c>
      <c r="I266" t="s">
        <v>79</v>
      </c>
      <c r="J266">
        <v>22</v>
      </c>
      <c r="K266">
        <v>30</v>
      </c>
      <c r="L266">
        <v>25</v>
      </c>
      <c r="M266">
        <v>28.066800000000001</v>
      </c>
      <c r="N266">
        <v>42.220599999999997</v>
      </c>
      <c r="O266">
        <v>33.052999999999997</v>
      </c>
      <c r="P266">
        <v>22.014500000000002</v>
      </c>
      <c r="Q266">
        <v>29.540900000000001</v>
      </c>
      <c r="R266">
        <v>24.865300000000001</v>
      </c>
      <c r="T266" t="s">
        <v>60</v>
      </c>
      <c r="U266" t="s">
        <v>71</v>
      </c>
      <c r="V266" t="s">
        <v>61</v>
      </c>
      <c r="W266" t="s">
        <v>62</v>
      </c>
      <c r="Y266">
        <v>8</v>
      </c>
      <c r="Z266" t="s">
        <v>63</v>
      </c>
      <c r="AA266" t="s">
        <v>64</v>
      </c>
      <c r="AB266" t="s">
        <v>65</v>
      </c>
      <c r="AC266" t="s">
        <v>66</v>
      </c>
      <c r="AD266">
        <v>15</v>
      </c>
      <c r="AG266" t="s">
        <v>59</v>
      </c>
      <c r="AH266" t="s">
        <v>67</v>
      </c>
      <c r="AI266" t="s">
        <v>68</v>
      </c>
      <c r="AJ266" t="s">
        <v>69</v>
      </c>
      <c r="AK266" t="s">
        <v>64</v>
      </c>
      <c r="AL266" t="s">
        <v>70</v>
      </c>
      <c r="AO266">
        <v>94</v>
      </c>
      <c r="AP266">
        <v>10</v>
      </c>
      <c r="AS266">
        <v>1950</v>
      </c>
      <c r="AT266">
        <v>1950</v>
      </c>
      <c r="BN266" s="33" t="s">
        <v>2125</v>
      </c>
      <c r="BO266">
        <v>2</v>
      </c>
      <c r="BP266">
        <v>2</v>
      </c>
      <c r="BQ266">
        <v>4</v>
      </c>
      <c r="BR266" t="s">
        <v>90</v>
      </c>
      <c r="BS266" t="s">
        <v>2123</v>
      </c>
      <c r="BT266" t="s">
        <v>73</v>
      </c>
      <c r="BU266" s="23">
        <v>43567</v>
      </c>
      <c r="BV266">
        <v>25498</v>
      </c>
      <c r="BX266" t="s">
        <v>64</v>
      </c>
      <c r="BY266" t="s">
        <v>64</v>
      </c>
      <c r="CB266" t="s">
        <v>64</v>
      </c>
      <c r="CC266" t="s">
        <v>64</v>
      </c>
      <c r="CE266" t="s">
        <v>64</v>
      </c>
      <c r="CG266" t="s">
        <v>63</v>
      </c>
      <c r="CH266" t="s">
        <v>580</v>
      </c>
      <c r="CI266" t="s">
        <v>64</v>
      </c>
      <c r="DJ266" t="s">
        <v>76</v>
      </c>
      <c r="DK266" t="s">
        <v>2124</v>
      </c>
      <c r="DN266" t="s">
        <v>64</v>
      </c>
      <c r="DO266" t="s">
        <v>581</v>
      </c>
      <c r="DP266" t="s">
        <v>63</v>
      </c>
      <c r="DQ266" t="s">
        <v>78</v>
      </c>
      <c r="DY266">
        <v>33.299999999999997</v>
      </c>
      <c r="EB266">
        <v>5</v>
      </c>
      <c r="EC266">
        <v>5</v>
      </c>
      <c r="EE266" t="s">
        <v>1541</v>
      </c>
      <c r="EF266">
        <v>3</v>
      </c>
      <c r="EH266" t="s">
        <v>80</v>
      </c>
      <c r="EL266" t="s">
        <v>80</v>
      </c>
      <c r="EP266" t="s">
        <v>80</v>
      </c>
      <c r="ET266" t="s">
        <v>80</v>
      </c>
      <c r="EV266">
        <v>2250</v>
      </c>
      <c r="EW266">
        <v>403</v>
      </c>
      <c r="EX266">
        <v>300</v>
      </c>
      <c r="EY266">
        <v>357</v>
      </c>
    </row>
    <row r="267" spans="1:155" x14ac:dyDescent="0.25">
      <c r="A267">
        <v>2020</v>
      </c>
      <c r="B267" t="s">
        <v>576</v>
      </c>
      <c r="C267" s="20" t="s">
        <v>577</v>
      </c>
      <c r="D267" t="s">
        <v>586</v>
      </c>
      <c r="E267" t="s">
        <v>579</v>
      </c>
      <c r="F267">
        <v>3</v>
      </c>
      <c r="G267" s="1">
        <v>2</v>
      </c>
      <c r="H267">
        <v>4</v>
      </c>
      <c r="I267" t="s">
        <v>84</v>
      </c>
      <c r="J267">
        <v>18</v>
      </c>
      <c r="K267">
        <v>28</v>
      </c>
      <c r="L267">
        <v>22</v>
      </c>
      <c r="M267">
        <v>23.1</v>
      </c>
      <c r="N267">
        <v>39.299999999999997</v>
      </c>
      <c r="O267">
        <v>28.360800000000001</v>
      </c>
      <c r="P267">
        <v>18.412199999999999</v>
      </c>
      <c r="Q267">
        <v>27.677900000000001</v>
      </c>
      <c r="R267">
        <v>21.677900000000001</v>
      </c>
      <c r="T267" t="s">
        <v>60</v>
      </c>
      <c r="U267" t="s">
        <v>71</v>
      </c>
      <c r="V267" t="s">
        <v>82</v>
      </c>
      <c r="W267" t="s">
        <v>83</v>
      </c>
      <c r="Y267">
        <v>6</v>
      </c>
      <c r="Z267" t="s">
        <v>64</v>
      </c>
      <c r="AA267" t="s">
        <v>64</v>
      </c>
      <c r="AB267" t="s">
        <v>65</v>
      </c>
      <c r="AC267" t="s">
        <v>66</v>
      </c>
      <c r="AD267">
        <v>15</v>
      </c>
      <c r="AG267" t="s">
        <v>59</v>
      </c>
      <c r="AH267" t="s">
        <v>67</v>
      </c>
      <c r="AI267" t="s">
        <v>68</v>
      </c>
      <c r="AJ267" t="s">
        <v>69</v>
      </c>
      <c r="AK267" t="s">
        <v>64</v>
      </c>
      <c r="AL267" t="s">
        <v>70</v>
      </c>
      <c r="AO267">
        <v>94</v>
      </c>
      <c r="AP267">
        <v>10</v>
      </c>
      <c r="AS267">
        <v>2200</v>
      </c>
      <c r="AT267">
        <v>2200</v>
      </c>
      <c r="BN267" s="33" t="s">
        <v>2125</v>
      </c>
      <c r="BO267">
        <v>2</v>
      </c>
      <c r="BP267">
        <v>2</v>
      </c>
      <c r="BQ267">
        <v>4</v>
      </c>
      <c r="BR267" t="s">
        <v>90</v>
      </c>
      <c r="BS267" t="s">
        <v>2123</v>
      </c>
      <c r="BT267" t="s">
        <v>73</v>
      </c>
      <c r="BU267" s="23">
        <v>43567</v>
      </c>
      <c r="BV267">
        <v>25499</v>
      </c>
      <c r="BX267" t="s">
        <v>64</v>
      </c>
      <c r="BY267" t="s">
        <v>64</v>
      </c>
      <c r="CB267" t="s">
        <v>64</v>
      </c>
      <c r="CC267" t="s">
        <v>64</v>
      </c>
      <c r="CD267" t="s">
        <v>587</v>
      </c>
      <c r="CE267" t="s">
        <v>64</v>
      </c>
      <c r="CG267" t="s">
        <v>63</v>
      </c>
      <c r="CH267" t="s">
        <v>580</v>
      </c>
      <c r="CI267" t="s">
        <v>64</v>
      </c>
      <c r="DJ267" t="s">
        <v>76</v>
      </c>
      <c r="DK267" t="s">
        <v>2124</v>
      </c>
      <c r="DN267" t="s">
        <v>64</v>
      </c>
      <c r="DO267" t="s">
        <v>581</v>
      </c>
      <c r="DP267" t="s">
        <v>64</v>
      </c>
      <c r="DQ267" t="s">
        <v>139</v>
      </c>
      <c r="DY267">
        <v>28.6</v>
      </c>
      <c r="EB267">
        <v>4</v>
      </c>
      <c r="EC267">
        <v>4</v>
      </c>
      <c r="EE267" t="s">
        <v>1541</v>
      </c>
      <c r="EF267">
        <v>3</v>
      </c>
      <c r="EH267" t="s">
        <v>80</v>
      </c>
      <c r="EL267" t="s">
        <v>80</v>
      </c>
      <c r="EP267" t="s">
        <v>80</v>
      </c>
      <c r="ET267" t="s">
        <v>80</v>
      </c>
      <c r="EV267">
        <v>3500</v>
      </c>
      <c r="EW267">
        <v>483</v>
      </c>
      <c r="EX267">
        <v>321</v>
      </c>
      <c r="EY267">
        <v>410</v>
      </c>
    </row>
    <row r="268" spans="1:155" x14ac:dyDescent="0.25">
      <c r="A268">
        <v>2020</v>
      </c>
      <c r="B268" t="s">
        <v>576</v>
      </c>
      <c r="C268" s="20" t="s">
        <v>577</v>
      </c>
      <c r="D268" t="s">
        <v>586</v>
      </c>
      <c r="E268" t="s">
        <v>579</v>
      </c>
      <c r="F268">
        <v>5</v>
      </c>
      <c r="G268" s="1">
        <v>3.3</v>
      </c>
      <c r="H268">
        <v>6</v>
      </c>
      <c r="I268" t="s">
        <v>79</v>
      </c>
      <c r="J268">
        <v>17</v>
      </c>
      <c r="K268">
        <v>26</v>
      </c>
      <c r="L268">
        <v>20</v>
      </c>
      <c r="M268">
        <v>20.9207</v>
      </c>
      <c r="N268">
        <v>33.629600000000003</v>
      </c>
      <c r="O268">
        <v>25.2074</v>
      </c>
      <c r="P268">
        <v>16.950299999999999</v>
      </c>
      <c r="Q268">
        <v>25.979900000000001</v>
      </c>
      <c r="R268">
        <v>20.0929</v>
      </c>
      <c r="T268" t="s">
        <v>60</v>
      </c>
      <c r="U268" t="s">
        <v>71</v>
      </c>
      <c r="V268" t="s">
        <v>61</v>
      </c>
      <c r="W268" t="s">
        <v>62</v>
      </c>
      <c r="Y268">
        <v>8</v>
      </c>
      <c r="Z268" t="s">
        <v>63</v>
      </c>
      <c r="AA268" t="s">
        <v>64</v>
      </c>
      <c r="AB268" t="s">
        <v>65</v>
      </c>
      <c r="AC268" t="s">
        <v>66</v>
      </c>
      <c r="AD268">
        <v>15</v>
      </c>
      <c r="AG268" t="s">
        <v>59</v>
      </c>
      <c r="AH268" t="s">
        <v>67</v>
      </c>
      <c r="AI268" t="s">
        <v>68</v>
      </c>
      <c r="AJ268" t="s">
        <v>69</v>
      </c>
      <c r="AK268" t="s">
        <v>64</v>
      </c>
      <c r="AL268" t="s">
        <v>70</v>
      </c>
      <c r="AO268">
        <v>94</v>
      </c>
      <c r="AP268">
        <v>10</v>
      </c>
      <c r="AS268">
        <v>2450</v>
      </c>
      <c r="AT268">
        <v>2450</v>
      </c>
      <c r="BN268" s="33" t="s">
        <v>2125</v>
      </c>
      <c r="BO268">
        <v>2</v>
      </c>
      <c r="BP268">
        <v>2</v>
      </c>
      <c r="BQ268">
        <v>4</v>
      </c>
      <c r="BR268" t="s">
        <v>90</v>
      </c>
      <c r="BS268" t="s">
        <v>2123</v>
      </c>
      <c r="BT268" t="s">
        <v>227</v>
      </c>
      <c r="BU268" s="23">
        <v>43586</v>
      </c>
      <c r="BV268">
        <v>25510</v>
      </c>
      <c r="BX268" t="s">
        <v>64</v>
      </c>
      <c r="BY268" t="s">
        <v>64</v>
      </c>
      <c r="CB268" t="s">
        <v>64</v>
      </c>
      <c r="CC268" t="s">
        <v>64</v>
      </c>
      <c r="CE268" t="s">
        <v>64</v>
      </c>
      <c r="CG268" t="s">
        <v>63</v>
      </c>
      <c r="CH268" t="s">
        <v>584</v>
      </c>
      <c r="CI268" t="s">
        <v>64</v>
      </c>
      <c r="DJ268" t="s">
        <v>76</v>
      </c>
      <c r="DK268" t="s">
        <v>2124</v>
      </c>
      <c r="DN268" t="s">
        <v>64</v>
      </c>
      <c r="DO268" t="s">
        <v>585</v>
      </c>
      <c r="DP268" t="s">
        <v>64</v>
      </c>
      <c r="DQ268" t="s">
        <v>139</v>
      </c>
      <c r="DY268">
        <v>25.4</v>
      </c>
      <c r="EB268">
        <v>4</v>
      </c>
      <c r="EC268">
        <v>4</v>
      </c>
      <c r="EE268" t="s">
        <v>1542</v>
      </c>
      <c r="EF268">
        <v>3</v>
      </c>
      <c r="EH268" t="s">
        <v>80</v>
      </c>
      <c r="EL268" t="s">
        <v>80</v>
      </c>
      <c r="EP268" t="s">
        <v>80</v>
      </c>
      <c r="ET268" t="s">
        <v>80</v>
      </c>
      <c r="EV268">
        <v>4750</v>
      </c>
      <c r="EW268">
        <v>529</v>
      </c>
      <c r="EX268">
        <v>346</v>
      </c>
      <c r="EY268">
        <v>447</v>
      </c>
    </row>
    <row r="269" spans="1:155" x14ac:dyDescent="0.25">
      <c r="A269">
        <v>2020</v>
      </c>
      <c r="B269" t="s">
        <v>521</v>
      </c>
      <c r="C269" s="20" t="s">
        <v>521</v>
      </c>
      <c r="D269" t="s">
        <v>1523</v>
      </c>
      <c r="E269" t="s">
        <v>524</v>
      </c>
      <c r="F269">
        <v>32</v>
      </c>
      <c r="G269" s="1">
        <v>1.5</v>
      </c>
      <c r="H269">
        <v>4</v>
      </c>
      <c r="I269" t="s">
        <v>260</v>
      </c>
      <c r="J269">
        <v>31</v>
      </c>
      <c r="K269">
        <v>40</v>
      </c>
      <c r="L269">
        <v>35</v>
      </c>
      <c r="M269">
        <v>40.774299999999997</v>
      </c>
      <c r="N269">
        <v>58.692100000000003</v>
      </c>
      <c r="O269">
        <v>47.267899999999997</v>
      </c>
      <c r="P269">
        <v>31.239799999999999</v>
      </c>
      <c r="Q269">
        <v>39.602800000000002</v>
      </c>
      <c r="R269">
        <v>34.520200000000003</v>
      </c>
      <c r="T269" t="s">
        <v>60</v>
      </c>
      <c r="U269" t="s">
        <v>71</v>
      </c>
      <c r="V269" t="s">
        <v>258</v>
      </c>
      <c r="W269" t="s">
        <v>259</v>
      </c>
      <c r="Y269">
        <v>1</v>
      </c>
      <c r="Z269" t="s">
        <v>63</v>
      </c>
      <c r="AA269" t="s">
        <v>64</v>
      </c>
      <c r="AB269" t="s">
        <v>150</v>
      </c>
      <c r="AC269" t="s">
        <v>178</v>
      </c>
      <c r="AD269">
        <v>10</v>
      </c>
      <c r="AG269" t="s">
        <v>243</v>
      </c>
      <c r="AH269" t="s">
        <v>244</v>
      </c>
      <c r="AI269" t="s">
        <v>68</v>
      </c>
      <c r="AJ269" t="s">
        <v>69</v>
      </c>
      <c r="AK269" t="s">
        <v>64</v>
      </c>
      <c r="AL269" t="s">
        <v>70</v>
      </c>
      <c r="AM269">
        <v>91</v>
      </c>
      <c r="AN269">
        <v>12</v>
      </c>
      <c r="AS269">
        <v>1150</v>
      </c>
      <c r="AT269">
        <v>1150</v>
      </c>
      <c r="BN269" s="33" t="s">
        <v>2125</v>
      </c>
      <c r="BO269">
        <v>2</v>
      </c>
      <c r="BP269">
        <v>2</v>
      </c>
      <c r="BQ269">
        <v>4</v>
      </c>
      <c r="BR269" t="s">
        <v>90</v>
      </c>
      <c r="BS269" t="s">
        <v>2123</v>
      </c>
      <c r="BT269" t="s">
        <v>227</v>
      </c>
      <c r="BU269" s="23">
        <v>43746</v>
      </c>
      <c r="BV269">
        <v>26040</v>
      </c>
      <c r="BX269" t="s">
        <v>64</v>
      </c>
      <c r="BY269" t="s">
        <v>64</v>
      </c>
      <c r="CB269" t="s">
        <v>64</v>
      </c>
      <c r="CC269" t="s">
        <v>64</v>
      </c>
      <c r="CD269" t="s">
        <v>557</v>
      </c>
      <c r="CE269" t="s">
        <v>64</v>
      </c>
      <c r="CG269" t="s">
        <v>63</v>
      </c>
      <c r="CH269" t="s">
        <v>554</v>
      </c>
      <c r="CI269" t="s">
        <v>64</v>
      </c>
      <c r="CJ269" t="s">
        <v>554</v>
      </c>
      <c r="DJ269" t="s">
        <v>76</v>
      </c>
      <c r="DK269" t="s">
        <v>2124</v>
      </c>
      <c r="DL269" t="s">
        <v>64</v>
      </c>
      <c r="DM269" t="s">
        <v>64</v>
      </c>
      <c r="DN269" t="s">
        <v>64</v>
      </c>
      <c r="DO269" t="s">
        <v>193</v>
      </c>
      <c r="DP269" t="s">
        <v>64</v>
      </c>
      <c r="DQ269" t="s">
        <v>139</v>
      </c>
      <c r="DY269">
        <v>47.6</v>
      </c>
      <c r="EB269">
        <v>8</v>
      </c>
      <c r="EC269">
        <v>8</v>
      </c>
      <c r="EE269" t="s">
        <v>1525</v>
      </c>
      <c r="EF269">
        <v>3</v>
      </c>
      <c r="EH269" t="s">
        <v>80</v>
      </c>
      <c r="EI269" t="s">
        <v>1526</v>
      </c>
      <c r="EJ269">
        <v>7</v>
      </c>
      <c r="EL269" t="s">
        <v>80</v>
      </c>
      <c r="EP269" t="s">
        <v>80</v>
      </c>
      <c r="ET269" t="s">
        <v>80</v>
      </c>
      <c r="EU269">
        <v>1750</v>
      </c>
      <c r="EW269">
        <v>282</v>
      </c>
      <c r="EX269">
        <v>223</v>
      </c>
      <c r="EY269">
        <v>256</v>
      </c>
    </row>
    <row r="270" spans="1:155" x14ac:dyDescent="0.25">
      <c r="A270">
        <v>2020</v>
      </c>
      <c r="B270" t="s">
        <v>521</v>
      </c>
      <c r="C270" s="20" t="s">
        <v>521</v>
      </c>
      <c r="D270" t="s">
        <v>1523</v>
      </c>
      <c r="E270" t="s">
        <v>524</v>
      </c>
      <c r="F270">
        <v>31</v>
      </c>
      <c r="G270" s="1">
        <v>1.5</v>
      </c>
      <c r="H270">
        <v>4</v>
      </c>
      <c r="I270" t="s">
        <v>551</v>
      </c>
      <c r="J270">
        <v>30</v>
      </c>
      <c r="K270">
        <v>37</v>
      </c>
      <c r="L270">
        <v>33</v>
      </c>
      <c r="M270">
        <v>39.250900000000001</v>
      </c>
      <c r="N270">
        <v>54.1</v>
      </c>
      <c r="O270">
        <v>44.7821</v>
      </c>
      <c r="P270">
        <v>30.0928</v>
      </c>
      <c r="Q270">
        <v>36.793999999999997</v>
      </c>
      <c r="R270">
        <v>32.779400000000003</v>
      </c>
      <c r="T270" t="s">
        <v>60</v>
      </c>
      <c r="U270" t="s">
        <v>71</v>
      </c>
      <c r="V270" t="s">
        <v>549</v>
      </c>
      <c r="W270" t="s">
        <v>550</v>
      </c>
      <c r="Y270">
        <v>7</v>
      </c>
      <c r="Z270" t="s">
        <v>63</v>
      </c>
      <c r="AA270" t="s">
        <v>64</v>
      </c>
      <c r="AB270" t="s">
        <v>150</v>
      </c>
      <c r="AC270" t="s">
        <v>178</v>
      </c>
      <c r="AD270">
        <v>10</v>
      </c>
      <c r="AG270" t="s">
        <v>243</v>
      </c>
      <c r="AH270" t="s">
        <v>244</v>
      </c>
      <c r="AI270" t="s">
        <v>68</v>
      </c>
      <c r="AJ270" t="s">
        <v>69</v>
      </c>
      <c r="AK270" t="s">
        <v>64</v>
      </c>
      <c r="AL270" t="s">
        <v>70</v>
      </c>
      <c r="AM270">
        <v>91</v>
      </c>
      <c r="AN270">
        <v>12</v>
      </c>
      <c r="AS270">
        <v>1250</v>
      </c>
      <c r="AT270">
        <v>1250</v>
      </c>
      <c r="BN270" s="33" t="s">
        <v>2125</v>
      </c>
      <c r="BO270">
        <v>2</v>
      </c>
      <c r="BP270">
        <v>2</v>
      </c>
      <c r="BQ270">
        <v>4</v>
      </c>
      <c r="BR270" t="s">
        <v>90</v>
      </c>
      <c r="BS270" t="s">
        <v>2123</v>
      </c>
      <c r="BT270" t="s">
        <v>227</v>
      </c>
      <c r="BU270" s="23">
        <v>43746</v>
      </c>
      <c r="BV270">
        <v>26039</v>
      </c>
      <c r="BX270" t="s">
        <v>64</v>
      </c>
      <c r="BY270" t="s">
        <v>64</v>
      </c>
      <c r="CB270" t="s">
        <v>64</v>
      </c>
      <c r="CC270" t="s">
        <v>64</v>
      </c>
      <c r="CD270" t="s">
        <v>557</v>
      </c>
      <c r="CE270" t="s">
        <v>64</v>
      </c>
      <c r="CG270" t="s">
        <v>63</v>
      </c>
      <c r="CH270" t="s">
        <v>554</v>
      </c>
      <c r="CI270" t="s">
        <v>64</v>
      </c>
      <c r="CJ270" t="s">
        <v>554</v>
      </c>
      <c r="DJ270" t="s">
        <v>76</v>
      </c>
      <c r="DK270" t="s">
        <v>2124</v>
      </c>
      <c r="DL270" t="s">
        <v>64</v>
      </c>
      <c r="DM270" t="s">
        <v>64</v>
      </c>
      <c r="DN270" t="s">
        <v>64</v>
      </c>
      <c r="DO270" t="s">
        <v>193</v>
      </c>
      <c r="DP270" t="s">
        <v>64</v>
      </c>
      <c r="DQ270" t="s">
        <v>139</v>
      </c>
      <c r="DY270">
        <v>45.1</v>
      </c>
      <c r="EB270">
        <v>7</v>
      </c>
      <c r="EC270">
        <v>7</v>
      </c>
      <c r="EE270" t="s">
        <v>1525</v>
      </c>
      <c r="EF270">
        <v>3</v>
      </c>
      <c r="EH270" t="s">
        <v>80</v>
      </c>
      <c r="EI270" t="s">
        <v>1526</v>
      </c>
      <c r="EJ270">
        <v>7</v>
      </c>
      <c r="EL270" t="s">
        <v>80</v>
      </c>
      <c r="EP270" t="s">
        <v>80</v>
      </c>
      <c r="ET270" t="s">
        <v>80</v>
      </c>
      <c r="EU270">
        <v>1250</v>
      </c>
      <c r="EW270">
        <v>293</v>
      </c>
      <c r="EX270">
        <v>240</v>
      </c>
      <c r="EY270">
        <v>269</v>
      </c>
    </row>
    <row r="271" spans="1:155" x14ac:dyDescent="0.25">
      <c r="A271">
        <v>2020</v>
      </c>
      <c r="B271" t="s">
        <v>521</v>
      </c>
      <c r="C271" s="20" t="s">
        <v>521</v>
      </c>
      <c r="D271" t="s">
        <v>1523</v>
      </c>
      <c r="E271" t="s">
        <v>524</v>
      </c>
      <c r="F271">
        <v>28</v>
      </c>
      <c r="G271" s="1">
        <v>1.5</v>
      </c>
      <c r="H271">
        <v>4</v>
      </c>
      <c r="I271" t="s">
        <v>84</v>
      </c>
      <c r="J271">
        <v>26</v>
      </c>
      <c r="K271">
        <v>36</v>
      </c>
      <c r="L271">
        <v>30</v>
      </c>
      <c r="M271">
        <v>35.549900000000001</v>
      </c>
      <c r="N271">
        <v>53.7</v>
      </c>
      <c r="O271">
        <v>41.9268</v>
      </c>
      <c r="P271">
        <v>26</v>
      </c>
      <c r="Q271">
        <v>36</v>
      </c>
      <c r="R271">
        <v>30</v>
      </c>
      <c r="T271" t="s">
        <v>60</v>
      </c>
      <c r="U271" t="s">
        <v>71</v>
      </c>
      <c r="V271" t="s">
        <v>82</v>
      </c>
      <c r="W271" t="s">
        <v>83</v>
      </c>
      <c r="Y271">
        <v>6</v>
      </c>
      <c r="Z271" t="s">
        <v>64</v>
      </c>
      <c r="AA271" t="s">
        <v>64</v>
      </c>
      <c r="AB271" t="s">
        <v>150</v>
      </c>
      <c r="AC271" t="s">
        <v>178</v>
      </c>
      <c r="AD271">
        <v>10</v>
      </c>
      <c r="AG271" t="s">
        <v>59</v>
      </c>
      <c r="AH271" t="s">
        <v>67</v>
      </c>
      <c r="AI271" t="s">
        <v>68</v>
      </c>
      <c r="AJ271" t="s">
        <v>69</v>
      </c>
      <c r="AK271" t="s">
        <v>64</v>
      </c>
      <c r="AL271" t="s">
        <v>70</v>
      </c>
      <c r="AM271">
        <v>91</v>
      </c>
      <c r="AN271">
        <v>12</v>
      </c>
      <c r="AS271">
        <v>1600</v>
      </c>
      <c r="AT271">
        <v>1600</v>
      </c>
      <c r="BN271" s="33" t="s">
        <v>2125</v>
      </c>
      <c r="BO271">
        <v>2</v>
      </c>
      <c r="BP271">
        <v>2</v>
      </c>
      <c r="BQ271">
        <v>4</v>
      </c>
      <c r="BR271" t="s">
        <v>90</v>
      </c>
      <c r="BS271" t="s">
        <v>2123</v>
      </c>
      <c r="BT271" t="s">
        <v>73</v>
      </c>
      <c r="BU271" s="23">
        <v>43690</v>
      </c>
      <c r="BV271">
        <v>25883</v>
      </c>
      <c r="BX271" t="s">
        <v>64</v>
      </c>
      <c r="BY271" t="s">
        <v>64</v>
      </c>
      <c r="CB271" t="s">
        <v>64</v>
      </c>
      <c r="CC271" t="s">
        <v>64</v>
      </c>
      <c r="CE271" t="s">
        <v>64</v>
      </c>
      <c r="CG271" t="s">
        <v>63</v>
      </c>
      <c r="CH271" t="s">
        <v>554</v>
      </c>
      <c r="CI271" t="s">
        <v>64</v>
      </c>
      <c r="DJ271" t="s">
        <v>76</v>
      </c>
      <c r="DK271" t="s">
        <v>2124</v>
      </c>
      <c r="DL271" t="s">
        <v>64</v>
      </c>
      <c r="DM271" t="s">
        <v>64</v>
      </c>
      <c r="DN271" t="s">
        <v>64</v>
      </c>
      <c r="DO271" t="s">
        <v>193</v>
      </c>
      <c r="DP271" t="s">
        <v>64</v>
      </c>
      <c r="DQ271" t="s">
        <v>139</v>
      </c>
      <c r="DY271">
        <v>42.2</v>
      </c>
      <c r="EB271">
        <v>7</v>
      </c>
      <c r="EC271">
        <v>7</v>
      </c>
      <c r="EE271" t="s">
        <v>1524</v>
      </c>
      <c r="EF271">
        <v>3</v>
      </c>
      <c r="EH271" t="s">
        <v>80</v>
      </c>
      <c r="EL271" t="s">
        <v>80</v>
      </c>
      <c r="EP271" t="s">
        <v>80</v>
      </c>
      <c r="ET271" t="s">
        <v>80</v>
      </c>
      <c r="EV271">
        <v>500</v>
      </c>
      <c r="EW271">
        <v>339</v>
      </c>
      <c r="EX271">
        <v>245</v>
      </c>
      <c r="EY271">
        <v>294</v>
      </c>
    </row>
    <row r="272" spans="1:155" x14ac:dyDescent="0.25">
      <c r="A272">
        <v>2020</v>
      </c>
      <c r="B272" t="s">
        <v>521</v>
      </c>
      <c r="C272" s="20" t="s">
        <v>521</v>
      </c>
      <c r="D272" t="s">
        <v>1523</v>
      </c>
      <c r="E272" t="s">
        <v>524</v>
      </c>
      <c r="F272">
        <v>45</v>
      </c>
      <c r="G272" s="1">
        <v>2</v>
      </c>
      <c r="H272">
        <v>4</v>
      </c>
      <c r="I272" t="s">
        <v>260</v>
      </c>
      <c r="J272">
        <v>30</v>
      </c>
      <c r="K272">
        <v>38</v>
      </c>
      <c r="L272">
        <v>33</v>
      </c>
      <c r="M272">
        <v>38.700000000000003</v>
      </c>
      <c r="N272">
        <v>56.5</v>
      </c>
      <c r="O272">
        <v>45.092799999999997</v>
      </c>
      <c r="P272">
        <v>30.099599999999999</v>
      </c>
      <c r="Q272">
        <v>38.4193</v>
      </c>
      <c r="R272">
        <v>33.349400000000003</v>
      </c>
      <c r="T272" t="s">
        <v>142</v>
      </c>
      <c r="U272" t="s">
        <v>143</v>
      </c>
      <c r="V272" t="s">
        <v>258</v>
      </c>
      <c r="W272" t="s">
        <v>259</v>
      </c>
      <c r="Y272">
        <v>1</v>
      </c>
      <c r="Z272" t="s">
        <v>63</v>
      </c>
      <c r="AA272" t="s">
        <v>64</v>
      </c>
      <c r="AB272" t="s">
        <v>150</v>
      </c>
      <c r="AC272" t="s">
        <v>178</v>
      </c>
      <c r="AD272">
        <v>10</v>
      </c>
      <c r="AG272" t="s">
        <v>243</v>
      </c>
      <c r="AH272" t="s">
        <v>244</v>
      </c>
      <c r="AI272" t="s">
        <v>68</v>
      </c>
      <c r="AJ272" t="s">
        <v>69</v>
      </c>
      <c r="AK272" t="s">
        <v>64</v>
      </c>
      <c r="AL272" t="s">
        <v>70</v>
      </c>
      <c r="AM272">
        <v>91</v>
      </c>
      <c r="AN272">
        <v>12</v>
      </c>
      <c r="AS272">
        <v>1250</v>
      </c>
      <c r="AT272">
        <v>1250</v>
      </c>
      <c r="BO272">
        <v>2</v>
      </c>
      <c r="BP272">
        <v>2</v>
      </c>
      <c r="BQ272">
        <v>4</v>
      </c>
      <c r="BR272" t="s">
        <v>90</v>
      </c>
      <c r="BS272" t="s">
        <v>2123</v>
      </c>
      <c r="BT272" t="s">
        <v>227</v>
      </c>
      <c r="BU272" s="23">
        <v>43746</v>
      </c>
      <c r="BV272">
        <v>26552</v>
      </c>
      <c r="BX272" t="s">
        <v>64</v>
      </c>
      <c r="BY272" t="s">
        <v>64</v>
      </c>
      <c r="CB272" t="s">
        <v>64</v>
      </c>
      <c r="CC272" t="s">
        <v>64</v>
      </c>
      <c r="CE272" t="s">
        <v>64</v>
      </c>
      <c r="CG272" t="s">
        <v>63</v>
      </c>
      <c r="CH272" t="s">
        <v>555</v>
      </c>
      <c r="CI272" t="s">
        <v>63</v>
      </c>
      <c r="CJ272" t="s">
        <v>529</v>
      </c>
      <c r="DJ272" t="s">
        <v>146</v>
      </c>
      <c r="DK272" t="s">
        <v>147</v>
      </c>
      <c r="DL272" t="s">
        <v>64</v>
      </c>
      <c r="DM272" t="s">
        <v>64</v>
      </c>
      <c r="DN272" t="s">
        <v>64</v>
      </c>
      <c r="DO272" t="s">
        <v>193</v>
      </c>
      <c r="DP272" t="s">
        <v>64</v>
      </c>
      <c r="DQ272" t="s">
        <v>139</v>
      </c>
      <c r="DY272">
        <v>45.4</v>
      </c>
      <c r="EB272">
        <v>7</v>
      </c>
      <c r="EC272">
        <v>7</v>
      </c>
      <c r="EE272" t="s">
        <v>1528</v>
      </c>
      <c r="EF272">
        <v>7</v>
      </c>
      <c r="EH272" t="s">
        <v>80</v>
      </c>
      <c r="EI272" t="s">
        <v>1527</v>
      </c>
      <c r="EJ272">
        <v>3</v>
      </c>
      <c r="EL272" t="s">
        <v>80</v>
      </c>
      <c r="EP272" t="s">
        <v>80</v>
      </c>
      <c r="ET272" t="s">
        <v>80</v>
      </c>
      <c r="EU272">
        <v>1250</v>
      </c>
      <c r="EW272">
        <v>293</v>
      </c>
      <c r="EX272">
        <v>229</v>
      </c>
      <c r="EY272">
        <v>264</v>
      </c>
    </row>
    <row r="273" spans="1:155" x14ac:dyDescent="0.25">
      <c r="A273">
        <v>2020</v>
      </c>
      <c r="B273" t="s">
        <v>521</v>
      </c>
      <c r="C273" s="20" t="s">
        <v>521</v>
      </c>
      <c r="D273" t="s">
        <v>1523</v>
      </c>
      <c r="E273" t="s">
        <v>524</v>
      </c>
      <c r="F273">
        <v>44</v>
      </c>
      <c r="G273" s="1">
        <v>2</v>
      </c>
      <c r="H273">
        <v>4</v>
      </c>
      <c r="I273" t="s">
        <v>551</v>
      </c>
      <c r="J273">
        <v>29</v>
      </c>
      <c r="K273">
        <v>36</v>
      </c>
      <c r="L273">
        <v>32</v>
      </c>
      <c r="M273">
        <v>36.948900000000002</v>
      </c>
      <c r="N273">
        <v>53.246600000000001</v>
      </c>
      <c r="O273">
        <v>42.850999999999999</v>
      </c>
      <c r="P273">
        <v>28.5076</v>
      </c>
      <c r="Q273">
        <v>36.299199999999999</v>
      </c>
      <c r="R273">
        <v>31.555599999999998</v>
      </c>
      <c r="T273" t="s">
        <v>142</v>
      </c>
      <c r="U273" t="s">
        <v>143</v>
      </c>
      <c r="V273" t="s">
        <v>549</v>
      </c>
      <c r="W273" t="s">
        <v>550</v>
      </c>
      <c r="Y273">
        <v>7</v>
      </c>
      <c r="Z273" t="s">
        <v>63</v>
      </c>
      <c r="AA273" t="s">
        <v>64</v>
      </c>
      <c r="AB273" t="s">
        <v>150</v>
      </c>
      <c r="AC273" t="s">
        <v>178</v>
      </c>
      <c r="AD273">
        <v>10</v>
      </c>
      <c r="AG273" t="s">
        <v>243</v>
      </c>
      <c r="AH273" t="s">
        <v>244</v>
      </c>
      <c r="AI273" t="s">
        <v>68</v>
      </c>
      <c r="AJ273" t="s">
        <v>69</v>
      </c>
      <c r="AK273" t="s">
        <v>64</v>
      </c>
      <c r="AL273" t="s">
        <v>70</v>
      </c>
      <c r="AM273">
        <v>91</v>
      </c>
      <c r="AN273">
        <v>12</v>
      </c>
      <c r="AS273">
        <v>1250</v>
      </c>
      <c r="AT273">
        <v>1250</v>
      </c>
      <c r="BO273">
        <v>2</v>
      </c>
      <c r="BP273">
        <v>2</v>
      </c>
      <c r="BQ273">
        <v>4</v>
      </c>
      <c r="BR273" t="s">
        <v>90</v>
      </c>
      <c r="BS273" t="s">
        <v>2123</v>
      </c>
      <c r="BT273" t="s">
        <v>227</v>
      </c>
      <c r="BU273" s="23">
        <v>43746</v>
      </c>
      <c r="BV273">
        <v>26553</v>
      </c>
      <c r="BX273" t="s">
        <v>64</v>
      </c>
      <c r="BY273" t="s">
        <v>64</v>
      </c>
      <c r="CB273" t="s">
        <v>64</v>
      </c>
      <c r="CC273" t="s">
        <v>64</v>
      </c>
      <c r="CE273" t="s">
        <v>64</v>
      </c>
      <c r="CG273" t="s">
        <v>63</v>
      </c>
      <c r="CH273" t="s">
        <v>555</v>
      </c>
      <c r="CI273" t="s">
        <v>63</v>
      </c>
      <c r="CJ273" t="s">
        <v>529</v>
      </c>
      <c r="DJ273" t="s">
        <v>146</v>
      </c>
      <c r="DK273" t="s">
        <v>147</v>
      </c>
      <c r="DL273" t="s">
        <v>64</v>
      </c>
      <c r="DM273" t="s">
        <v>64</v>
      </c>
      <c r="DN273" t="s">
        <v>64</v>
      </c>
      <c r="DO273" t="s">
        <v>193</v>
      </c>
      <c r="DP273" t="s">
        <v>64</v>
      </c>
      <c r="DQ273" t="s">
        <v>139</v>
      </c>
      <c r="DY273">
        <v>43.1</v>
      </c>
      <c r="EB273">
        <v>7</v>
      </c>
      <c r="EC273">
        <v>7</v>
      </c>
      <c r="EE273" t="s">
        <v>1528</v>
      </c>
      <c r="EF273">
        <v>7</v>
      </c>
      <c r="EH273" t="s">
        <v>80</v>
      </c>
      <c r="EI273" t="s">
        <v>1527</v>
      </c>
      <c r="EJ273">
        <v>3</v>
      </c>
      <c r="EL273" t="s">
        <v>80</v>
      </c>
      <c r="EP273" t="s">
        <v>80</v>
      </c>
      <c r="ET273" t="s">
        <v>80</v>
      </c>
      <c r="EU273">
        <v>1250</v>
      </c>
      <c r="EW273">
        <v>310</v>
      </c>
      <c r="EX273">
        <v>243</v>
      </c>
      <c r="EY273">
        <v>280</v>
      </c>
    </row>
    <row r="274" spans="1:155" x14ac:dyDescent="0.25">
      <c r="A274">
        <v>2020</v>
      </c>
      <c r="B274" t="s">
        <v>521</v>
      </c>
      <c r="C274" s="20" t="s">
        <v>521</v>
      </c>
      <c r="D274" t="s">
        <v>1523</v>
      </c>
      <c r="E274" t="s">
        <v>524</v>
      </c>
      <c r="F274">
        <v>43</v>
      </c>
      <c r="G274" s="1">
        <v>2</v>
      </c>
      <c r="H274">
        <v>4</v>
      </c>
      <c r="I274" t="s">
        <v>84</v>
      </c>
      <c r="J274">
        <v>25</v>
      </c>
      <c r="K274">
        <v>35</v>
      </c>
      <c r="L274">
        <v>29</v>
      </c>
      <c r="M274">
        <v>32.9</v>
      </c>
      <c r="N274">
        <v>51.5</v>
      </c>
      <c r="O274">
        <v>39.284700000000001</v>
      </c>
      <c r="P274">
        <v>25.4114</v>
      </c>
      <c r="Q274">
        <v>35.302100000000003</v>
      </c>
      <c r="R274">
        <v>29.077400000000001</v>
      </c>
      <c r="T274" t="s">
        <v>142</v>
      </c>
      <c r="U274" t="s">
        <v>143</v>
      </c>
      <c r="V274" t="s">
        <v>82</v>
      </c>
      <c r="W274" t="s">
        <v>83</v>
      </c>
      <c r="Y274">
        <v>6</v>
      </c>
      <c r="Z274" t="s">
        <v>64</v>
      </c>
      <c r="AA274" t="s">
        <v>64</v>
      </c>
      <c r="AB274" t="s">
        <v>150</v>
      </c>
      <c r="AC274" t="s">
        <v>178</v>
      </c>
      <c r="AD274">
        <v>10</v>
      </c>
      <c r="AG274" t="s">
        <v>243</v>
      </c>
      <c r="AH274" t="s">
        <v>244</v>
      </c>
      <c r="AI274" t="s">
        <v>68</v>
      </c>
      <c r="AJ274" t="s">
        <v>69</v>
      </c>
      <c r="AK274" t="s">
        <v>64</v>
      </c>
      <c r="AL274" t="s">
        <v>70</v>
      </c>
      <c r="AM274">
        <v>91</v>
      </c>
      <c r="AN274">
        <v>12</v>
      </c>
      <c r="AS274">
        <v>1400</v>
      </c>
      <c r="AT274">
        <v>1400</v>
      </c>
      <c r="BO274">
        <v>2</v>
      </c>
      <c r="BP274">
        <v>2</v>
      </c>
      <c r="BQ274">
        <v>4</v>
      </c>
      <c r="BR274" t="s">
        <v>90</v>
      </c>
      <c r="BS274" t="s">
        <v>2123</v>
      </c>
      <c r="BT274" t="s">
        <v>73</v>
      </c>
      <c r="BU274" s="23">
        <v>43746</v>
      </c>
      <c r="BV274">
        <v>26555</v>
      </c>
      <c r="BX274" t="s">
        <v>64</v>
      </c>
      <c r="BY274" t="s">
        <v>64</v>
      </c>
      <c r="CB274" t="s">
        <v>64</v>
      </c>
      <c r="CC274" t="s">
        <v>64</v>
      </c>
      <c r="CE274" t="s">
        <v>64</v>
      </c>
      <c r="CG274" t="s">
        <v>63</v>
      </c>
      <c r="CH274" t="s">
        <v>555</v>
      </c>
      <c r="CI274" t="s">
        <v>63</v>
      </c>
      <c r="CJ274" t="s">
        <v>529</v>
      </c>
      <c r="DJ274" t="s">
        <v>146</v>
      </c>
      <c r="DK274" t="s">
        <v>147</v>
      </c>
      <c r="DL274" t="s">
        <v>64</v>
      </c>
      <c r="DM274" t="s">
        <v>64</v>
      </c>
      <c r="DN274" t="s">
        <v>64</v>
      </c>
      <c r="DO274" t="s">
        <v>193</v>
      </c>
      <c r="DP274" t="s">
        <v>64</v>
      </c>
      <c r="DQ274" t="s">
        <v>139</v>
      </c>
      <c r="DY274">
        <v>39.6</v>
      </c>
      <c r="EB274">
        <v>6</v>
      </c>
      <c r="EC274">
        <v>6</v>
      </c>
      <c r="EE274" t="s">
        <v>1527</v>
      </c>
      <c r="EF274">
        <v>3</v>
      </c>
      <c r="EH274" t="s">
        <v>80</v>
      </c>
      <c r="EL274" t="s">
        <v>80</v>
      </c>
      <c r="EP274" t="s">
        <v>80</v>
      </c>
      <c r="ET274" t="s">
        <v>80</v>
      </c>
      <c r="EU274">
        <v>500</v>
      </c>
      <c r="EW274">
        <v>348</v>
      </c>
      <c r="EX274">
        <v>250</v>
      </c>
      <c r="EY274">
        <v>304</v>
      </c>
    </row>
    <row r="275" spans="1:155" x14ac:dyDescent="0.25">
      <c r="A275">
        <v>2020</v>
      </c>
      <c r="B275" t="s">
        <v>576</v>
      </c>
      <c r="C275" s="20" t="s">
        <v>597</v>
      </c>
      <c r="D275" t="s">
        <v>598</v>
      </c>
      <c r="E275" t="s">
        <v>579</v>
      </c>
      <c r="F275">
        <v>10</v>
      </c>
      <c r="G275" s="1">
        <v>1.6</v>
      </c>
      <c r="H275">
        <v>4</v>
      </c>
      <c r="I275" t="s">
        <v>260</v>
      </c>
      <c r="J275">
        <v>33</v>
      </c>
      <c r="K275">
        <v>41</v>
      </c>
      <c r="L275">
        <v>36</v>
      </c>
      <c r="M275">
        <v>44.405700000000003</v>
      </c>
      <c r="N275">
        <v>61.005600000000001</v>
      </c>
      <c r="O275">
        <v>50.601700000000001</v>
      </c>
      <c r="P275">
        <v>33.094999999999999</v>
      </c>
      <c r="Q275">
        <v>40.966200000000001</v>
      </c>
      <c r="R275">
        <v>36.2273</v>
      </c>
      <c r="T275" t="s">
        <v>142</v>
      </c>
      <c r="U275" t="s">
        <v>143</v>
      </c>
      <c r="V275" t="s">
        <v>258</v>
      </c>
      <c r="W275" t="s">
        <v>259</v>
      </c>
      <c r="Y275">
        <v>1</v>
      </c>
      <c r="Z275" t="s">
        <v>63</v>
      </c>
      <c r="AA275" t="s">
        <v>64</v>
      </c>
      <c r="AB275" t="s">
        <v>150</v>
      </c>
      <c r="AC275" t="s">
        <v>178</v>
      </c>
      <c r="AD275">
        <v>15</v>
      </c>
      <c r="AG275" t="s">
        <v>243</v>
      </c>
      <c r="AH275" t="s">
        <v>244</v>
      </c>
      <c r="AI275" t="s">
        <v>68</v>
      </c>
      <c r="AJ275" t="s">
        <v>69</v>
      </c>
      <c r="AK275" t="s">
        <v>64</v>
      </c>
      <c r="AL275" t="s">
        <v>70</v>
      </c>
      <c r="AO275">
        <v>90</v>
      </c>
      <c r="AP275">
        <v>14</v>
      </c>
      <c r="AQ275">
        <v>91</v>
      </c>
      <c r="AR275">
        <v>22</v>
      </c>
      <c r="AS275">
        <v>1100</v>
      </c>
      <c r="AT275">
        <v>1100</v>
      </c>
      <c r="BO275">
        <v>2</v>
      </c>
      <c r="BP275">
        <v>2</v>
      </c>
      <c r="BQ275">
        <v>4</v>
      </c>
      <c r="BR275" t="s">
        <v>90</v>
      </c>
      <c r="BS275" t="s">
        <v>2123</v>
      </c>
      <c r="BT275" t="s">
        <v>73</v>
      </c>
      <c r="BU275" s="23">
        <v>43586</v>
      </c>
      <c r="BV275">
        <v>25527</v>
      </c>
      <c r="BX275" t="s">
        <v>64</v>
      </c>
      <c r="BY275" t="s">
        <v>64</v>
      </c>
      <c r="CB275" t="s">
        <v>64</v>
      </c>
      <c r="CC275" t="s">
        <v>64</v>
      </c>
      <c r="CE275" t="s">
        <v>64</v>
      </c>
      <c r="CG275" t="s">
        <v>63</v>
      </c>
      <c r="CH275" t="s">
        <v>591</v>
      </c>
      <c r="CI275" t="s">
        <v>64</v>
      </c>
      <c r="DJ275" t="s">
        <v>146</v>
      </c>
      <c r="DK275" t="s">
        <v>147</v>
      </c>
      <c r="DN275" t="s">
        <v>64</v>
      </c>
      <c r="DO275" t="s">
        <v>77</v>
      </c>
      <c r="DP275" t="s">
        <v>64</v>
      </c>
      <c r="DQ275" t="s">
        <v>139</v>
      </c>
      <c r="DY275">
        <v>51</v>
      </c>
      <c r="EB275">
        <v>8</v>
      </c>
      <c r="EC275">
        <v>8</v>
      </c>
      <c r="EE275" t="s">
        <v>1548</v>
      </c>
      <c r="EF275">
        <v>3</v>
      </c>
      <c r="EH275" t="s">
        <v>80</v>
      </c>
      <c r="EL275" t="s">
        <v>80</v>
      </c>
      <c r="EP275" t="s">
        <v>80</v>
      </c>
      <c r="ET275" t="s">
        <v>80</v>
      </c>
      <c r="EU275">
        <v>2000</v>
      </c>
      <c r="EW275">
        <v>272</v>
      </c>
      <c r="EX275">
        <v>220</v>
      </c>
      <c r="EY275">
        <v>248</v>
      </c>
    </row>
    <row r="276" spans="1:155" x14ac:dyDescent="0.25">
      <c r="A276">
        <v>2020</v>
      </c>
      <c r="B276" t="s">
        <v>576</v>
      </c>
      <c r="C276" s="20" t="s">
        <v>597</v>
      </c>
      <c r="D276" t="s">
        <v>598</v>
      </c>
      <c r="E276" t="s">
        <v>579</v>
      </c>
      <c r="F276">
        <v>11</v>
      </c>
      <c r="G276" s="1">
        <v>1.6</v>
      </c>
      <c r="H276">
        <v>4</v>
      </c>
      <c r="I276" t="s">
        <v>84</v>
      </c>
      <c r="J276">
        <v>29</v>
      </c>
      <c r="K276">
        <v>39</v>
      </c>
      <c r="L276">
        <v>33</v>
      </c>
      <c r="M276">
        <v>37.700000000000003</v>
      </c>
      <c r="N276">
        <v>57.9</v>
      </c>
      <c r="O276">
        <v>44.720999999999997</v>
      </c>
      <c r="P276">
        <v>28.683800000000002</v>
      </c>
      <c r="Q276">
        <v>39.141199999999998</v>
      </c>
      <c r="R276">
        <v>32.6036</v>
      </c>
      <c r="T276" t="s">
        <v>142</v>
      </c>
      <c r="U276" t="s">
        <v>143</v>
      </c>
      <c r="V276" t="s">
        <v>82</v>
      </c>
      <c r="W276" t="s">
        <v>83</v>
      </c>
      <c r="Y276">
        <v>6</v>
      </c>
      <c r="Z276" t="s">
        <v>64</v>
      </c>
      <c r="AA276" t="s">
        <v>64</v>
      </c>
      <c r="AB276" t="s">
        <v>150</v>
      </c>
      <c r="AC276" t="s">
        <v>178</v>
      </c>
      <c r="AD276">
        <v>15</v>
      </c>
      <c r="AG276" t="s">
        <v>243</v>
      </c>
      <c r="AH276" t="s">
        <v>244</v>
      </c>
      <c r="AI276" t="s">
        <v>68</v>
      </c>
      <c r="AJ276" t="s">
        <v>69</v>
      </c>
      <c r="AK276" t="s">
        <v>64</v>
      </c>
      <c r="AL276" t="s">
        <v>70</v>
      </c>
      <c r="AO276">
        <v>90</v>
      </c>
      <c r="AP276">
        <v>14</v>
      </c>
      <c r="AQ276">
        <v>91</v>
      </c>
      <c r="AR276">
        <v>22</v>
      </c>
      <c r="AS276">
        <v>1250</v>
      </c>
      <c r="AT276">
        <v>1250</v>
      </c>
      <c r="BO276">
        <v>2</v>
      </c>
      <c r="BP276">
        <v>2</v>
      </c>
      <c r="BQ276">
        <v>4</v>
      </c>
      <c r="BR276" t="s">
        <v>90</v>
      </c>
      <c r="BS276" t="s">
        <v>2123</v>
      </c>
      <c r="BT276" t="s">
        <v>73</v>
      </c>
      <c r="BU276" s="23">
        <v>43586</v>
      </c>
      <c r="BV276">
        <v>25528</v>
      </c>
      <c r="BX276" t="s">
        <v>64</v>
      </c>
      <c r="BY276" t="s">
        <v>64</v>
      </c>
      <c r="CB276" t="s">
        <v>64</v>
      </c>
      <c r="CC276" t="s">
        <v>64</v>
      </c>
      <c r="CE276" t="s">
        <v>64</v>
      </c>
      <c r="CG276" t="s">
        <v>63</v>
      </c>
      <c r="CH276" t="s">
        <v>591</v>
      </c>
      <c r="CI276" t="s">
        <v>64</v>
      </c>
      <c r="DJ276" t="s">
        <v>146</v>
      </c>
      <c r="DK276" t="s">
        <v>147</v>
      </c>
      <c r="DN276" t="s">
        <v>64</v>
      </c>
      <c r="DO276" t="s">
        <v>77</v>
      </c>
      <c r="DP276" t="s">
        <v>64</v>
      </c>
      <c r="DQ276" t="s">
        <v>139</v>
      </c>
      <c r="DY276">
        <v>45</v>
      </c>
      <c r="EB276">
        <v>7</v>
      </c>
      <c r="EC276">
        <v>7</v>
      </c>
      <c r="EE276" t="s">
        <v>1548</v>
      </c>
      <c r="EF276">
        <v>3</v>
      </c>
      <c r="EH276" t="s">
        <v>80</v>
      </c>
      <c r="EL276" t="s">
        <v>80</v>
      </c>
      <c r="EP276" t="s">
        <v>80</v>
      </c>
      <c r="ET276" t="s">
        <v>80</v>
      </c>
      <c r="EU276">
        <v>1250</v>
      </c>
      <c r="EW276">
        <v>310</v>
      </c>
      <c r="EX276">
        <v>228</v>
      </c>
      <c r="EY276">
        <v>273</v>
      </c>
    </row>
    <row r="277" spans="1:155" x14ac:dyDescent="0.25">
      <c r="A277">
        <v>2020</v>
      </c>
      <c r="B277" t="s">
        <v>576</v>
      </c>
      <c r="C277" s="20" t="s">
        <v>597</v>
      </c>
      <c r="D277" t="s">
        <v>624</v>
      </c>
      <c r="E277" t="s">
        <v>579</v>
      </c>
      <c r="F277">
        <v>16</v>
      </c>
      <c r="G277" s="1">
        <v>1.6</v>
      </c>
      <c r="H277">
        <v>4</v>
      </c>
      <c r="I277" t="s">
        <v>385</v>
      </c>
      <c r="J277">
        <v>28</v>
      </c>
      <c r="K277">
        <v>34</v>
      </c>
      <c r="L277">
        <v>30</v>
      </c>
      <c r="M277">
        <v>36.299999999999997</v>
      </c>
      <c r="N277">
        <v>49.5</v>
      </c>
      <c r="O277">
        <v>41.25</v>
      </c>
      <c r="P277">
        <v>27.7395</v>
      </c>
      <c r="Q277">
        <v>34.080199999999998</v>
      </c>
      <c r="R277">
        <v>30.2742</v>
      </c>
      <c r="T277" t="s">
        <v>60</v>
      </c>
      <c r="U277" t="s">
        <v>71</v>
      </c>
      <c r="V277" t="s">
        <v>225</v>
      </c>
      <c r="W277" t="s">
        <v>226</v>
      </c>
      <c r="Y277">
        <v>7</v>
      </c>
      <c r="Z277" t="s">
        <v>64</v>
      </c>
      <c r="AA277" t="s">
        <v>64</v>
      </c>
      <c r="AB277" t="s">
        <v>150</v>
      </c>
      <c r="AC277" t="s">
        <v>178</v>
      </c>
      <c r="AD277">
        <v>15</v>
      </c>
      <c r="AG277" t="s">
        <v>243</v>
      </c>
      <c r="AH277" t="s">
        <v>244</v>
      </c>
      <c r="AI277" t="s">
        <v>68</v>
      </c>
      <c r="AJ277" t="s">
        <v>69</v>
      </c>
      <c r="AK277" t="s">
        <v>64</v>
      </c>
      <c r="AL277" t="s">
        <v>70</v>
      </c>
      <c r="AO277">
        <v>90</v>
      </c>
      <c r="AP277">
        <v>20</v>
      </c>
      <c r="AS277">
        <v>1350</v>
      </c>
      <c r="AT277">
        <v>1350</v>
      </c>
      <c r="BN277" s="33" t="s">
        <v>2125</v>
      </c>
      <c r="BO277">
        <v>2</v>
      </c>
      <c r="BP277">
        <v>2</v>
      </c>
      <c r="BQ277">
        <v>4</v>
      </c>
      <c r="BR277" t="s">
        <v>90</v>
      </c>
      <c r="BS277" t="s">
        <v>2123</v>
      </c>
      <c r="BT277" t="s">
        <v>73</v>
      </c>
      <c r="BU277" s="23">
        <v>43556</v>
      </c>
      <c r="BV277">
        <v>25502</v>
      </c>
      <c r="BX277" t="s">
        <v>64</v>
      </c>
      <c r="BY277" t="s">
        <v>64</v>
      </c>
      <c r="CB277" t="s">
        <v>64</v>
      </c>
      <c r="CC277" t="s">
        <v>64</v>
      </c>
      <c r="CE277" t="s">
        <v>64</v>
      </c>
      <c r="CG277" t="s">
        <v>63</v>
      </c>
      <c r="CH277" t="s">
        <v>625</v>
      </c>
      <c r="CI277" t="s">
        <v>64</v>
      </c>
      <c r="DJ277" t="s">
        <v>76</v>
      </c>
      <c r="DK277" t="s">
        <v>2124</v>
      </c>
      <c r="DN277" t="s">
        <v>64</v>
      </c>
      <c r="DO277" t="s">
        <v>132</v>
      </c>
      <c r="DP277" t="s">
        <v>64</v>
      </c>
      <c r="DQ277" t="s">
        <v>139</v>
      </c>
      <c r="DY277">
        <v>41.9</v>
      </c>
      <c r="EB277">
        <v>7</v>
      </c>
      <c r="EC277">
        <v>7</v>
      </c>
      <c r="EE277" t="s">
        <v>1576</v>
      </c>
      <c r="EF277">
        <v>5</v>
      </c>
      <c r="EH277" t="s">
        <v>80</v>
      </c>
      <c r="EL277" t="s">
        <v>80</v>
      </c>
      <c r="EP277" t="s">
        <v>80</v>
      </c>
      <c r="ET277" t="s">
        <v>80</v>
      </c>
      <c r="EU277">
        <v>750</v>
      </c>
      <c r="EW277">
        <v>323</v>
      </c>
      <c r="EX277">
        <v>263</v>
      </c>
      <c r="EY277">
        <v>296</v>
      </c>
    </row>
    <row r="278" spans="1:155" x14ac:dyDescent="0.25">
      <c r="A278">
        <v>2020</v>
      </c>
      <c r="B278" t="s">
        <v>576</v>
      </c>
      <c r="C278" s="20" t="s">
        <v>597</v>
      </c>
      <c r="D278" t="s">
        <v>624</v>
      </c>
      <c r="E278" t="s">
        <v>579</v>
      </c>
      <c r="F278">
        <v>17</v>
      </c>
      <c r="G278" s="1">
        <v>1.6</v>
      </c>
      <c r="H278">
        <v>4</v>
      </c>
      <c r="I278" t="s">
        <v>84</v>
      </c>
      <c r="J278">
        <v>26</v>
      </c>
      <c r="K278">
        <v>33</v>
      </c>
      <c r="L278">
        <v>29</v>
      </c>
      <c r="M278">
        <v>32.1</v>
      </c>
      <c r="N278">
        <v>47.2</v>
      </c>
      <c r="O278">
        <v>37.4983</v>
      </c>
      <c r="P278">
        <v>26.1663</v>
      </c>
      <c r="Q278">
        <v>33.291800000000002</v>
      </c>
      <c r="R278">
        <v>28.955100000000002</v>
      </c>
      <c r="T278" t="s">
        <v>60</v>
      </c>
      <c r="U278" t="s">
        <v>71</v>
      </c>
      <c r="V278" t="s">
        <v>82</v>
      </c>
      <c r="W278" t="s">
        <v>83</v>
      </c>
      <c r="Y278">
        <v>6</v>
      </c>
      <c r="Z278" t="s">
        <v>64</v>
      </c>
      <c r="AA278" t="s">
        <v>64</v>
      </c>
      <c r="AB278" t="s">
        <v>150</v>
      </c>
      <c r="AC278" t="s">
        <v>178</v>
      </c>
      <c r="AD278">
        <v>15</v>
      </c>
      <c r="AG278" t="s">
        <v>243</v>
      </c>
      <c r="AH278" t="s">
        <v>244</v>
      </c>
      <c r="AI278" t="s">
        <v>68</v>
      </c>
      <c r="AJ278" t="s">
        <v>69</v>
      </c>
      <c r="AK278" t="s">
        <v>64</v>
      </c>
      <c r="AL278" t="s">
        <v>70</v>
      </c>
      <c r="AO278">
        <v>90</v>
      </c>
      <c r="AP278">
        <v>20</v>
      </c>
      <c r="AS278">
        <v>1400</v>
      </c>
      <c r="AT278">
        <v>1400</v>
      </c>
      <c r="BN278" s="33" t="s">
        <v>2125</v>
      </c>
      <c r="BO278">
        <v>2</v>
      </c>
      <c r="BP278">
        <v>2</v>
      </c>
      <c r="BQ278">
        <v>4</v>
      </c>
      <c r="BR278" t="s">
        <v>90</v>
      </c>
      <c r="BS278" t="s">
        <v>2123</v>
      </c>
      <c r="BT278" t="s">
        <v>227</v>
      </c>
      <c r="BU278" s="23">
        <v>43556</v>
      </c>
      <c r="BV278">
        <v>25582</v>
      </c>
      <c r="BX278" t="s">
        <v>64</v>
      </c>
      <c r="BY278" t="s">
        <v>64</v>
      </c>
      <c r="CB278" t="s">
        <v>64</v>
      </c>
      <c r="CC278" t="s">
        <v>64</v>
      </c>
      <c r="CE278" t="s">
        <v>64</v>
      </c>
      <c r="CG278" t="s">
        <v>63</v>
      </c>
      <c r="CH278" t="s">
        <v>625</v>
      </c>
      <c r="CI278" t="s">
        <v>64</v>
      </c>
      <c r="DJ278" t="s">
        <v>76</v>
      </c>
      <c r="DK278" t="s">
        <v>2124</v>
      </c>
      <c r="DN278" t="s">
        <v>64</v>
      </c>
      <c r="DO278" t="s">
        <v>132</v>
      </c>
      <c r="DP278" t="s">
        <v>64</v>
      </c>
      <c r="DQ278" t="s">
        <v>139</v>
      </c>
      <c r="DY278">
        <v>38.1</v>
      </c>
      <c r="EB278">
        <v>6</v>
      </c>
      <c r="EC278">
        <v>6</v>
      </c>
      <c r="EE278" t="s">
        <v>1576</v>
      </c>
      <c r="EF278">
        <v>5</v>
      </c>
      <c r="EH278" t="s">
        <v>80</v>
      </c>
      <c r="EL278" t="s">
        <v>80</v>
      </c>
      <c r="EP278" t="s">
        <v>80</v>
      </c>
      <c r="ET278" t="s">
        <v>80</v>
      </c>
      <c r="EU278">
        <v>500</v>
      </c>
      <c r="EW278">
        <v>341</v>
      </c>
      <c r="EX278">
        <v>268</v>
      </c>
      <c r="EY278">
        <v>308</v>
      </c>
    </row>
    <row r="279" spans="1:155" x14ac:dyDescent="0.25">
      <c r="A279">
        <v>2020</v>
      </c>
      <c r="B279" t="s">
        <v>576</v>
      </c>
      <c r="C279" s="20" t="s">
        <v>597</v>
      </c>
      <c r="D279" t="s">
        <v>624</v>
      </c>
      <c r="E279" t="s">
        <v>579</v>
      </c>
      <c r="F279">
        <v>14</v>
      </c>
      <c r="G279" s="1">
        <v>2</v>
      </c>
      <c r="H279">
        <v>4</v>
      </c>
      <c r="I279" t="s">
        <v>201</v>
      </c>
      <c r="J279">
        <v>27</v>
      </c>
      <c r="K279">
        <v>34</v>
      </c>
      <c r="L279">
        <v>30</v>
      </c>
      <c r="M279">
        <v>35.260399999999997</v>
      </c>
      <c r="N279">
        <v>49.228700000000003</v>
      </c>
      <c r="O279">
        <v>40.421599999999998</v>
      </c>
      <c r="P279">
        <v>27.032900000000001</v>
      </c>
      <c r="Q279">
        <v>33.913699999999999</v>
      </c>
      <c r="R279">
        <v>29.748999999999999</v>
      </c>
      <c r="T279" t="s">
        <v>142</v>
      </c>
      <c r="U279" t="s">
        <v>143</v>
      </c>
      <c r="V279" t="s">
        <v>61</v>
      </c>
      <c r="W279" t="s">
        <v>62</v>
      </c>
      <c r="Y279">
        <v>6</v>
      </c>
      <c r="Z279" t="s">
        <v>63</v>
      </c>
      <c r="AA279" t="s">
        <v>64</v>
      </c>
      <c r="AB279" t="s">
        <v>150</v>
      </c>
      <c r="AC279" t="s">
        <v>178</v>
      </c>
      <c r="AD279">
        <v>15</v>
      </c>
      <c r="AG279" t="s">
        <v>243</v>
      </c>
      <c r="AH279" t="s">
        <v>244</v>
      </c>
      <c r="AI279" t="s">
        <v>68</v>
      </c>
      <c r="AJ279" t="s">
        <v>69</v>
      </c>
      <c r="AK279" t="s">
        <v>64</v>
      </c>
      <c r="AL279" t="s">
        <v>70</v>
      </c>
      <c r="AO279">
        <v>90</v>
      </c>
      <c r="AP279">
        <v>20</v>
      </c>
      <c r="AS279">
        <v>1350</v>
      </c>
      <c r="AT279">
        <v>1350</v>
      </c>
      <c r="BO279">
        <v>2</v>
      </c>
      <c r="BP279">
        <v>2</v>
      </c>
      <c r="BQ279">
        <v>4</v>
      </c>
      <c r="BR279" t="s">
        <v>90</v>
      </c>
      <c r="BS279" t="s">
        <v>2123</v>
      </c>
      <c r="BT279" t="s">
        <v>73</v>
      </c>
      <c r="BU279" s="23">
        <v>43556</v>
      </c>
      <c r="BV279">
        <v>25500</v>
      </c>
      <c r="BX279" t="s">
        <v>64</v>
      </c>
      <c r="BY279" t="s">
        <v>64</v>
      </c>
      <c r="CB279" t="s">
        <v>64</v>
      </c>
      <c r="CC279" t="s">
        <v>64</v>
      </c>
      <c r="CE279" t="s">
        <v>64</v>
      </c>
      <c r="CG279" t="s">
        <v>63</v>
      </c>
      <c r="CH279" t="s">
        <v>591</v>
      </c>
      <c r="CI279" t="s">
        <v>64</v>
      </c>
      <c r="DJ279" t="s">
        <v>146</v>
      </c>
      <c r="DK279" t="s">
        <v>147</v>
      </c>
      <c r="DN279" t="s">
        <v>64</v>
      </c>
      <c r="DO279" t="s">
        <v>602</v>
      </c>
      <c r="DP279" t="s">
        <v>64</v>
      </c>
      <c r="DQ279" t="s">
        <v>139</v>
      </c>
      <c r="DY279">
        <v>41.2</v>
      </c>
      <c r="EB279">
        <v>7</v>
      </c>
      <c r="EC279">
        <v>7</v>
      </c>
      <c r="EE279" t="s">
        <v>1577</v>
      </c>
      <c r="EF279">
        <v>5</v>
      </c>
      <c r="EH279" t="s">
        <v>80</v>
      </c>
      <c r="EL279" t="s">
        <v>80</v>
      </c>
      <c r="EP279" t="s">
        <v>80</v>
      </c>
      <c r="ET279" t="s">
        <v>80</v>
      </c>
      <c r="EU279">
        <v>750</v>
      </c>
      <c r="EW279">
        <v>330</v>
      </c>
      <c r="EX279">
        <v>263</v>
      </c>
      <c r="EY279">
        <v>300</v>
      </c>
    </row>
    <row r="280" spans="1:155" x14ac:dyDescent="0.25">
      <c r="A280">
        <v>2020</v>
      </c>
      <c r="B280" t="s">
        <v>576</v>
      </c>
      <c r="C280" s="20" t="s">
        <v>597</v>
      </c>
      <c r="D280" t="s">
        <v>624</v>
      </c>
      <c r="E280" t="s">
        <v>579</v>
      </c>
      <c r="F280">
        <v>15</v>
      </c>
      <c r="G280" s="1">
        <v>2</v>
      </c>
      <c r="H280">
        <v>4</v>
      </c>
      <c r="I280" t="s">
        <v>84</v>
      </c>
      <c r="J280">
        <v>25</v>
      </c>
      <c r="K280">
        <v>33</v>
      </c>
      <c r="L280">
        <v>28</v>
      </c>
      <c r="M280">
        <v>32.4</v>
      </c>
      <c r="N280">
        <v>48.4</v>
      </c>
      <c r="O280">
        <v>38.062100000000001</v>
      </c>
      <c r="P280">
        <v>25.064800000000002</v>
      </c>
      <c r="Q280">
        <v>33.403599999999997</v>
      </c>
      <c r="R280">
        <v>28.236899999999999</v>
      </c>
      <c r="T280" t="s">
        <v>142</v>
      </c>
      <c r="U280" t="s">
        <v>143</v>
      </c>
      <c r="V280" t="s">
        <v>82</v>
      </c>
      <c r="W280" t="s">
        <v>83</v>
      </c>
      <c r="Y280">
        <v>6</v>
      </c>
      <c r="Z280" t="s">
        <v>64</v>
      </c>
      <c r="AA280" t="s">
        <v>64</v>
      </c>
      <c r="AB280" t="s">
        <v>150</v>
      </c>
      <c r="AC280" t="s">
        <v>178</v>
      </c>
      <c r="AD280">
        <v>15</v>
      </c>
      <c r="AG280" t="s">
        <v>243</v>
      </c>
      <c r="AH280" t="s">
        <v>244</v>
      </c>
      <c r="AI280" t="s">
        <v>68</v>
      </c>
      <c r="AJ280" t="s">
        <v>69</v>
      </c>
      <c r="AK280" t="s">
        <v>64</v>
      </c>
      <c r="AL280" t="s">
        <v>70</v>
      </c>
      <c r="AO280">
        <v>90</v>
      </c>
      <c r="AP280">
        <v>20</v>
      </c>
      <c r="AS280">
        <v>1450</v>
      </c>
      <c r="AT280">
        <v>1450</v>
      </c>
      <c r="BO280">
        <v>2</v>
      </c>
      <c r="BP280">
        <v>2</v>
      </c>
      <c r="BQ280">
        <v>4</v>
      </c>
      <c r="BR280" t="s">
        <v>90</v>
      </c>
      <c r="BS280" t="s">
        <v>2123</v>
      </c>
      <c r="BT280" t="s">
        <v>73</v>
      </c>
      <c r="BU280" s="23">
        <v>43556</v>
      </c>
      <c r="BV280">
        <v>25583</v>
      </c>
      <c r="BX280" t="s">
        <v>64</v>
      </c>
      <c r="BY280" t="s">
        <v>64</v>
      </c>
      <c r="CB280" t="s">
        <v>64</v>
      </c>
      <c r="CC280" t="s">
        <v>64</v>
      </c>
      <c r="CE280" t="s">
        <v>64</v>
      </c>
      <c r="CG280" t="s">
        <v>63</v>
      </c>
      <c r="CH280" t="s">
        <v>591</v>
      </c>
      <c r="CI280" t="s">
        <v>64</v>
      </c>
      <c r="DJ280" t="s">
        <v>146</v>
      </c>
      <c r="DK280" t="s">
        <v>147</v>
      </c>
      <c r="DN280" t="s">
        <v>64</v>
      </c>
      <c r="DO280" t="s">
        <v>602</v>
      </c>
      <c r="DP280" t="s">
        <v>64</v>
      </c>
      <c r="DQ280" t="s">
        <v>139</v>
      </c>
      <c r="DY280">
        <v>38.700000000000003</v>
      </c>
      <c r="EB280">
        <v>6</v>
      </c>
      <c r="EC280">
        <v>6</v>
      </c>
      <c r="EE280" t="s">
        <v>1577</v>
      </c>
      <c r="EF280">
        <v>5</v>
      </c>
      <c r="EH280" t="s">
        <v>80</v>
      </c>
      <c r="EL280" t="s">
        <v>80</v>
      </c>
      <c r="EP280" t="s">
        <v>80</v>
      </c>
      <c r="ET280" t="s">
        <v>80</v>
      </c>
      <c r="EU280">
        <v>250</v>
      </c>
      <c r="EW280">
        <v>358</v>
      </c>
      <c r="EX280">
        <v>268</v>
      </c>
      <c r="EY280">
        <v>317</v>
      </c>
    </row>
    <row r="281" spans="1:155" x14ac:dyDescent="0.25">
      <c r="A281">
        <v>2020</v>
      </c>
      <c r="B281" t="s">
        <v>576</v>
      </c>
      <c r="C281" s="20" t="s">
        <v>597</v>
      </c>
      <c r="D281" t="s">
        <v>626</v>
      </c>
      <c r="E281" t="s">
        <v>579</v>
      </c>
      <c r="F281">
        <v>18</v>
      </c>
      <c r="G281" s="1">
        <v>2</v>
      </c>
      <c r="H281">
        <v>4</v>
      </c>
      <c r="I281" t="s">
        <v>84</v>
      </c>
      <c r="J281">
        <v>22</v>
      </c>
      <c r="K281">
        <v>29</v>
      </c>
      <c r="L281">
        <v>25</v>
      </c>
      <c r="M281">
        <v>27.3779</v>
      </c>
      <c r="N281">
        <v>38.5167</v>
      </c>
      <c r="O281">
        <v>31.473800000000001</v>
      </c>
      <c r="P281">
        <v>22.2788</v>
      </c>
      <c r="Q281">
        <v>28.516400000000001</v>
      </c>
      <c r="R281">
        <v>24.711200000000002</v>
      </c>
      <c r="T281" t="s">
        <v>60</v>
      </c>
      <c r="U281" t="s">
        <v>71</v>
      </c>
      <c r="V281" t="s">
        <v>82</v>
      </c>
      <c r="W281" t="s">
        <v>83</v>
      </c>
      <c r="Y281">
        <v>6</v>
      </c>
      <c r="Z281" t="s">
        <v>64</v>
      </c>
      <c r="AA281" t="s">
        <v>64</v>
      </c>
      <c r="AB281" t="s">
        <v>150</v>
      </c>
      <c r="AC281" t="s">
        <v>178</v>
      </c>
      <c r="AD281">
        <v>15</v>
      </c>
      <c r="AG281" t="s">
        <v>243</v>
      </c>
      <c r="AH281" t="s">
        <v>244</v>
      </c>
      <c r="AI281" t="s">
        <v>68</v>
      </c>
      <c r="AJ281" t="s">
        <v>69</v>
      </c>
      <c r="AK281" t="s">
        <v>64</v>
      </c>
      <c r="AL281" t="s">
        <v>70</v>
      </c>
      <c r="AO281">
        <v>90</v>
      </c>
      <c r="AP281">
        <v>20</v>
      </c>
      <c r="AS281">
        <v>1600</v>
      </c>
      <c r="AT281">
        <v>1600</v>
      </c>
      <c r="BN281" s="33" t="s">
        <v>2125</v>
      </c>
      <c r="BO281">
        <v>2</v>
      </c>
      <c r="BP281">
        <v>2</v>
      </c>
      <c r="BQ281">
        <v>4</v>
      </c>
      <c r="BR281" t="s">
        <v>90</v>
      </c>
      <c r="BS281" t="s">
        <v>2123</v>
      </c>
      <c r="BT281" t="s">
        <v>227</v>
      </c>
      <c r="BU281" s="23">
        <v>43556</v>
      </c>
      <c r="BV281">
        <v>25584</v>
      </c>
      <c r="BX281" t="s">
        <v>64</v>
      </c>
      <c r="BY281" t="s">
        <v>64</v>
      </c>
      <c r="CB281" t="s">
        <v>64</v>
      </c>
      <c r="CC281" t="s">
        <v>64</v>
      </c>
      <c r="CD281" t="s">
        <v>627</v>
      </c>
      <c r="CE281" t="s">
        <v>64</v>
      </c>
      <c r="CG281" t="s">
        <v>63</v>
      </c>
      <c r="CH281" t="s">
        <v>628</v>
      </c>
      <c r="CI281" t="s">
        <v>64</v>
      </c>
      <c r="DJ281" t="s">
        <v>76</v>
      </c>
      <c r="DK281" t="s">
        <v>2124</v>
      </c>
      <c r="DN281" t="s">
        <v>64</v>
      </c>
      <c r="DO281" t="s">
        <v>629</v>
      </c>
      <c r="DP281" t="s">
        <v>64</v>
      </c>
      <c r="DQ281" t="s">
        <v>139</v>
      </c>
      <c r="DY281">
        <v>31.7</v>
      </c>
      <c r="EB281">
        <v>5</v>
      </c>
      <c r="EC281">
        <v>5</v>
      </c>
      <c r="EE281" t="s">
        <v>1578</v>
      </c>
      <c r="EF281">
        <v>3</v>
      </c>
      <c r="EH281" t="s">
        <v>80</v>
      </c>
      <c r="EL281" t="s">
        <v>80</v>
      </c>
      <c r="EP281" t="s">
        <v>80</v>
      </c>
      <c r="ET281" t="s">
        <v>80</v>
      </c>
      <c r="EV281">
        <v>500</v>
      </c>
      <c r="EW281">
        <v>402</v>
      </c>
      <c r="EX281">
        <v>314</v>
      </c>
      <c r="EY281">
        <v>363</v>
      </c>
    </row>
    <row r="282" spans="1:155" x14ac:dyDescent="0.25">
      <c r="A282">
        <v>2020</v>
      </c>
      <c r="B282" t="s">
        <v>630</v>
      </c>
      <c r="C282" s="20" t="s">
        <v>631</v>
      </c>
      <c r="D282" t="s">
        <v>652</v>
      </c>
      <c r="E282" t="s">
        <v>632</v>
      </c>
      <c r="F282">
        <v>760</v>
      </c>
      <c r="G282" s="1">
        <v>2</v>
      </c>
      <c r="H282">
        <v>4</v>
      </c>
      <c r="I282" t="s">
        <v>79</v>
      </c>
      <c r="J282">
        <v>25</v>
      </c>
      <c r="K282">
        <v>34</v>
      </c>
      <c r="L282">
        <v>28</v>
      </c>
      <c r="M282">
        <v>32.5</v>
      </c>
      <c r="N282">
        <v>49</v>
      </c>
      <c r="O282">
        <v>38.304299999999998</v>
      </c>
      <c r="P282">
        <v>25.1342</v>
      </c>
      <c r="Q282">
        <v>33.773099999999999</v>
      </c>
      <c r="R282">
        <v>28.403700000000001</v>
      </c>
      <c r="T282" t="s">
        <v>60</v>
      </c>
      <c r="U282" t="s">
        <v>71</v>
      </c>
      <c r="V282" t="s">
        <v>61</v>
      </c>
      <c r="W282" t="s">
        <v>62</v>
      </c>
      <c r="Y282">
        <v>8</v>
      </c>
      <c r="Z282" t="s">
        <v>63</v>
      </c>
      <c r="AA282" t="s">
        <v>64</v>
      </c>
      <c r="AB282" t="s">
        <v>65</v>
      </c>
      <c r="AC282" t="s">
        <v>66</v>
      </c>
      <c r="AD282">
        <v>15</v>
      </c>
      <c r="AG282" t="s">
        <v>59</v>
      </c>
      <c r="AH282" t="s">
        <v>67</v>
      </c>
      <c r="AI282" t="s">
        <v>68</v>
      </c>
      <c r="AJ282" t="s">
        <v>69</v>
      </c>
      <c r="AK282" t="s">
        <v>64</v>
      </c>
      <c r="AL282" t="s">
        <v>70</v>
      </c>
      <c r="AO282">
        <v>91</v>
      </c>
      <c r="AP282">
        <v>10</v>
      </c>
      <c r="AS282">
        <v>1750</v>
      </c>
      <c r="AT282">
        <v>1750</v>
      </c>
      <c r="BN282" s="33" t="s">
        <v>2125</v>
      </c>
      <c r="BO282">
        <v>2</v>
      </c>
      <c r="BP282">
        <v>2</v>
      </c>
      <c r="BQ282">
        <v>4</v>
      </c>
      <c r="BR282" t="s">
        <v>90</v>
      </c>
      <c r="BS282" t="s">
        <v>2123</v>
      </c>
      <c r="BT282" t="s">
        <v>73</v>
      </c>
      <c r="BU282" s="23">
        <v>43504</v>
      </c>
      <c r="BV282">
        <v>25222</v>
      </c>
      <c r="BX282" t="s">
        <v>63</v>
      </c>
      <c r="BY282" t="s">
        <v>64</v>
      </c>
      <c r="CB282" t="s">
        <v>64</v>
      </c>
      <c r="CC282" t="s">
        <v>64</v>
      </c>
      <c r="CE282" t="s">
        <v>64</v>
      </c>
      <c r="CG282" t="s">
        <v>63</v>
      </c>
      <c r="CH282" t="s">
        <v>633</v>
      </c>
      <c r="CI282" t="s">
        <v>63</v>
      </c>
      <c r="CJ282" t="s">
        <v>634</v>
      </c>
      <c r="DJ282" t="s">
        <v>76</v>
      </c>
      <c r="DK282" t="s">
        <v>2124</v>
      </c>
      <c r="DL282" t="s">
        <v>64</v>
      </c>
      <c r="DM282" t="s">
        <v>64</v>
      </c>
      <c r="DN282" t="s">
        <v>64</v>
      </c>
      <c r="DO282" t="s">
        <v>595</v>
      </c>
      <c r="DP282" t="s">
        <v>63</v>
      </c>
      <c r="DQ282" t="s">
        <v>78</v>
      </c>
      <c r="DR282" t="s">
        <v>653</v>
      </c>
      <c r="DY282">
        <v>38.6</v>
      </c>
      <c r="EB282">
        <v>6</v>
      </c>
      <c r="EC282">
        <v>6</v>
      </c>
      <c r="EE282" t="s">
        <v>1584</v>
      </c>
      <c r="EF282">
        <v>7</v>
      </c>
      <c r="EH282" t="s">
        <v>80</v>
      </c>
      <c r="EL282" t="s">
        <v>80</v>
      </c>
      <c r="EP282" t="s">
        <v>80</v>
      </c>
      <c r="ET282" t="s">
        <v>80</v>
      </c>
      <c r="EV282">
        <v>1250</v>
      </c>
      <c r="EW282">
        <v>353</v>
      </c>
      <c r="EX282">
        <v>262</v>
      </c>
      <c r="EY282">
        <v>312</v>
      </c>
    </row>
    <row r="283" spans="1:155" x14ac:dyDescent="0.25">
      <c r="A283">
        <v>2020</v>
      </c>
      <c r="B283" t="s">
        <v>630</v>
      </c>
      <c r="C283" s="20" t="s">
        <v>631</v>
      </c>
      <c r="D283" t="s">
        <v>1594</v>
      </c>
      <c r="E283" t="s">
        <v>632</v>
      </c>
      <c r="F283">
        <v>767</v>
      </c>
      <c r="G283" s="1">
        <v>2</v>
      </c>
      <c r="H283">
        <v>4</v>
      </c>
      <c r="I283" t="s">
        <v>79</v>
      </c>
      <c r="J283">
        <v>24</v>
      </c>
      <c r="K283">
        <v>32</v>
      </c>
      <c r="L283">
        <v>27</v>
      </c>
      <c r="M283">
        <v>30.403099999999998</v>
      </c>
      <c r="N283">
        <v>45.4998</v>
      </c>
      <c r="O283">
        <v>35.7393</v>
      </c>
      <c r="P283">
        <v>23.667400000000001</v>
      </c>
      <c r="Q283">
        <v>31.603999999999999</v>
      </c>
      <c r="R283">
        <v>26.682700000000001</v>
      </c>
      <c r="T283" t="s">
        <v>60</v>
      </c>
      <c r="U283" t="s">
        <v>71</v>
      </c>
      <c r="V283" t="s">
        <v>61</v>
      </c>
      <c r="W283" t="s">
        <v>62</v>
      </c>
      <c r="Y283">
        <v>8</v>
      </c>
      <c r="Z283" t="s">
        <v>63</v>
      </c>
      <c r="AA283" t="s">
        <v>64</v>
      </c>
      <c r="AB283" t="s">
        <v>65</v>
      </c>
      <c r="AC283" t="s">
        <v>66</v>
      </c>
      <c r="AD283">
        <v>15</v>
      </c>
      <c r="AG283" t="s">
        <v>59</v>
      </c>
      <c r="AH283" t="s">
        <v>67</v>
      </c>
      <c r="AI283" t="s">
        <v>68</v>
      </c>
      <c r="AJ283" t="s">
        <v>69</v>
      </c>
      <c r="AK283" t="s">
        <v>64</v>
      </c>
      <c r="AL283" t="s">
        <v>70</v>
      </c>
      <c r="AO283">
        <v>91</v>
      </c>
      <c r="AP283">
        <v>10</v>
      </c>
      <c r="AS283">
        <v>1800</v>
      </c>
      <c r="AT283">
        <v>1800</v>
      </c>
      <c r="BN283" s="33" t="s">
        <v>2125</v>
      </c>
      <c r="BO283">
        <v>2</v>
      </c>
      <c r="BP283">
        <v>2</v>
      </c>
      <c r="BQ283">
        <v>4</v>
      </c>
      <c r="BR283" t="s">
        <v>90</v>
      </c>
      <c r="BS283" t="s">
        <v>2123</v>
      </c>
      <c r="BT283" t="s">
        <v>73</v>
      </c>
      <c r="BU283" s="23">
        <v>43504</v>
      </c>
      <c r="BV283">
        <v>25221</v>
      </c>
      <c r="BX283" t="s">
        <v>63</v>
      </c>
      <c r="BY283" t="s">
        <v>64</v>
      </c>
      <c r="CB283" t="s">
        <v>64</v>
      </c>
      <c r="CC283" t="s">
        <v>64</v>
      </c>
      <c r="CE283" t="s">
        <v>64</v>
      </c>
      <c r="CG283" t="s">
        <v>63</v>
      </c>
      <c r="CH283" t="s">
        <v>633</v>
      </c>
      <c r="CI283" t="s">
        <v>63</v>
      </c>
      <c r="CJ283" t="s">
        <v>634</v>
      </c>
      <c r="DJ283" t="s">
        <v>76</v>
      </c>
      <c r="DK283" t="s">
        <v>2124</v>
      </c>
      <c r="DL283" t="s">
        <v>64</v>
      </c>
      <c r="DM283" t="s">
        <v>64</v>
      </c>
      <c r="DN283" t="s">
        <v>64</v>
      </c>
      <c r="DO283" t="s">
        <v>595</v>
      </c>
      <c r="DP283" t="s">
        <v>63</v>
      </c>
      <c r="DQ283" t="s">
        <v>78</v>
      </c>
      <c r="DR283" t="s">
        <v>654</v>
      </c>
      <c r="DY283">
        <v>36</v>
      </c>
      <c r="EB283">
        <v>6</v>
      </c>
      <c r="EC283">
        <v>6</v>
      </c>
      <c r="EE283" t="s">
        <v>1584</v>
      </c>
      <c r="EF283">
        <v>7</v>
      </c>
      <c r="EH283" t="s">
        <v>80</v>
      </c>
      <c r="EL283" t="s">
        <v>80</v>
      </c>
      <c r="EP283" t="s">
        <v>80</v>
      </c>
      <c r="ET283" t="s">
        <v>80</v>
      </c>
      <c r="EV283">
        <v>1500</v>
      </c>
      <c r="EW283">
        <v>376</v>
      </c>
      <c r="EX283">
        <v>280</v>
      </c>
      <c r="EY283">
        <v>333</v>
      </c>
    </row>
    <row r="284" spans="1:155" x14ac:dyDescent="0.25">
      <c r="A284">
        <v>2020</v>
      </c>
      <c r="B284" t="s">
        <v>630</v>
      </c>
      <c r="C284" s="20" t="s">
        <v>631</v>
      </c>
      <c r="D284" t="s">
        <v>655</v>
      </c>
      <c r="E284" t="s">
        <v>632</v>
      </c>
      <c r="F284">
        <v>771</v>
      </c>
      <c r="G284" s="1">
        <v>2</v>
      </c>
      <c r="H284">
        <v>4</v>
      </c>
      <c r="I284" t="s">
        <v>79</v>
      </c>
      <c r="J284">
        <v>24</v>
      </c>
      <c r="K284">
        <v>34</v>
      </c>
      <c r="L284">
        <v>28</v>
      </c>
      <c r="M284">
        <v>30.7</v>
      </c>
      <c r="N284">
        <v>49.6</v>
      </c>
      <c r="O284">
        <v>37.053699999999999</v>
      </c>
      <c r="P284">
        <v>23.8782</v>
      </c>
      <c r="Q284">
        <v>34.141599999999997</v>
      </c>
      <c r="R284">
        <v>27.613600000000002</v>
      </c>
      <c r="T284" t="s">
        <v>60</v>
      </c>
      <c r="U284" t="s">
        <v>71</v>
      </c>
      <c r="V284" t="s">
        <v>61</v>
      </c>
      <c r="W284" t="s">
        <v>62</v>
      </c>
      <c r="Y284">
        <v>8</v>
      </c>
      <c r="Z284" t="s">
        <v>63</v>
      </c>
      <c r="AA284" t="s">
        <v>64</v>
      </c>
      <c r="AB284" t="s">
        <v>86</v>
      </c>
      <c r="AC284" t="s">
        <v>87</v>
      </c>
      <c r="AD284">
        <v>15</v>
      </c>
      <c r="AG284" t="s">
        <v>59</v>
      </c>
      <c r="AH284" t="s">
        <v>67</v>
      </c>
      <c r="AI284" t="s">
        <v>68</v>
      </c>
      <c r="AJ284" t="s">
        <v>69</v>
      </c>
      <c r="AK284" t="s">
        <v>64</v>
      </c>
      <c r="AL284" t="s">
        <v>70</v>
      </c>
      <c r="AO284">
        <v>91</v>
      </c>
      <c r="AP284">
        <v>10</v>
      </c>
      <c r="AS284">
        <v>1750</v>
      </c>
      <c r="AT284">
        <v>1750</v>
      </c>
      <c r="BN284" s="33" t="s">
        <v>2125</v>
      </c>
      <c r="BO284">
        <v>2</v>
      </c>
      <c r="BP284">
        <v>2</v>
      </c>
      <c r="BQ284">
        <v>4</v>
      </c>
      <c r="BR284" t="s">
        <v>90</v>
      </c>
      <c r="BS284" t="s">
        <v>2123</v>
      </c>
      <c r="BT284" t="s">
        <v>73</v>
      </c>
      <c r="BU284" s="23">
        <v>43504</v>
      </c>
      <c r="BV284">
        <v>25224</v>
      </c>
      <c r="BX284" t="s">
        <v>63</v>
      </c>
      <c r="BY284" t="s">
        <v>64</v>
      </c>
      <c r="CB284" t="s">
        <v>64</v>
      </c>
      <c r="CC284" t="s">
        <v>64</v>
      </c>
      <c r="CE284" t="s">
        <v>64</v>
      </c>
      <c r="CG284" t="s">
        <v>63</v>
      </c>
      <c r="CH284" t="s">
        <v>633</v>
      </c>
      <c r="CI284" t="s">
        <v>63</v>
      </c>
      <c r="CJ284" t="s">
        <v>634</v>
      </c>
      <c r="DJ284" t="s">
        <v>76</v>
      </c>
      <c r="DK284" t="s">
        <v>2124</v>
      </c>
      <c r="DL284" t="s">
        <v>64</v>
      </c>
      <c r="DM284" t="s">
        <v>64</v>
      </c>
      <c r="DN284" t="s">
        <v>64</v>
      </c>
      <c r="DO284" t="s">
        <v>595</v>
      </c>
      <c r="DP284" t="s">
        <v>63</v>
      </c>
      <c r="DQ284" t="s">
        <v>78</v>
      </c>
      <c r="DR284" t="s">
        <v>656</v>
      </c>
      <c r="DY284">
        <v>37.299999999999997</v>
      </c>
      <c r="EB284">
        <v>6</v>
      </c>
      <c r="EC284">
        <v>6</v>
      </c>
      <c r="EE284" t="s">
        <v>1584</v>
      </c>
      <c r="EF284">
        <v>7</v>
      </c>
      <c r="EH284" t="s">
        <v>80</v>
      </c>
      <c r="EL284" t="s">
        <v>80</v>
      </c>
      <c r="EP284" t="s">
        <v>80</v>
      </c>
      <c r="ET284" t="s">
        <v>80</v>
      </c>
      <c r="EV284">
        <v>1250</v>
      </c>
      <c r="EW284">
        <v>371</v>
      </c>
      <c r="EX284">
        <v>261</v>
      </c>
      <c r="EY284">
        <v>321</v>
      </c>
    </row>
    <row r="285" spans="1:155" x14ac:dyDescent="0.25">
      <c r="A285">
        <v>2020</v>
      </c>
      <c r="B285" t="s">
        <v>630</v>
      </c>
      <c r="C285" s="20" t="s">
        <v>631</v>
      </c>
      <c r="D285" t="s">
        <v>1595</v>
      </c>
      <c r="E285" t="s">
        <v>632</v>
      </c>
      <c r="F285">
        <v>772</v>
      </c>
      <c r="G285" s="1">
        <v>2</v>
      </c>
      <c r="H285">
        <v>4</v>
      </c>
      <c r="I285" t="s">
        <v>79</v>
      </c>
      <c r="J285">
        <v>22</v>
      </c>
      <c r="K285">
        <v>30</v>
      </c>
      <c r="L285">
        <v>25</v>
      </c>
      <c r="M285">
        <v>28.0092</v>
      </c>
      <c r="N285">
        <v>43.538499999999999</v>
      </c>
      <c r="O285">
        <v>33.364400000000003</v>
      </c>
      <c r="P285">
        <v>21.966799999999999</v>
      </c>
      <c r="Q285">
        <v>30.349399999999999</v>
      </c>
      <c r="R285">
        <v>25.084599999999998</v>
      </c>
      <c r="T285" t="s">
        <v>60</v>
      </c>
      <c r="U285" t="s">
        <v>71</v>
      </c>
      <c r="V285" t="s">
        <v>61</v>
      </c>
      <c r="W285" t="s">
        <v>62</v>
      </c>
      <c r="Y285">
        <v>8</v>
      </c>
      <c r="Z285" t="s">
        <v>63</v>
      </c>
      <c r="AA285" t="s">
        <v>64</v>
      </c>
      <c r="AB285" t="s">
        <v>86</v>
      </c>
      <c r="AC285" t="s">
        <v>87</v>
      </c>
      <c r="AD285">
        <v>15</v>
      </c>
      <c r="AG285" t="s">
        <v>59</v>
      </c>
      <c r="AH285" t="s">
        <v>67</v>
      </c>
      <c r="AI285" t="s">
        <v>68</v>
      </c>
      <c r="AJ285" t="s">
        <v>69</v>
      </c>
      <c r="AK285" t="s">
        <v>64</v>
      </c>
      <c r="AL285" t="s">
        <v>70</v>
      </c>
      <c r="AO285">
        <v>91</v>
      </c>
      <c r="AP285">
        <v>10</v>
      </c>
      <c r="AS285">
        <v>1950</v>
      </c>
      <c r="AT285">
        <v>1950</v>
      </c>
      <c r="BN285" s="33" t="s">
        <v>2125</v>
      </c>
      <c r="BO285">
        <v>2</v>
      </c>
      <c r="BP285">
        <v>2</v>
      </c>
      <c r="BQ285">
        <v>4</v>
      </c>
      <c r="BR285" t="s">
        <v>90</v>
      </c>
      <c r="BS285" t="s">
        <v>2123</v>
      </c>
      <c r="BT285" t="s">
        <v>73</v>
      </c>
      <c r="BU285" s="23">
        <v>43504</v>
      </c>
      <c r="BV285">
        <v>25223</v>
      </c>
      <c r="BX285" t="s">
        <v>63</v>
      </c>
      <c r="BY285" t="s">
        <v>64</v>
      </c>
      <c r="CB285" t="s">
        <v>64</v>
      </c>
      <c r="CC285" t="s">
        <v>64</v>
      </c>
      <c r="CE285" t="s">
        <v>64</v>
      </c>
      <c r="CG285" t="s">
        <v>63</v>
      </c>
      <c r="CH285" t="s">
        <v>633</v>
      </c>
      <c r="CI285" t="s">
        <v>63</v>
      </c>
      <c r="CJ285" t="s">
        <v>634</v>
      </c>
      <c r="DJ285" t="s">
        <v>76</v>
      </c>
      <c r="DK285" t="s">
        <v>2124</v>
      </c>
      <c r="DL285" t="s">
        <v>64</v>
      </c>
      <c r="DM285" t="s">
        <v>64</v>
      </c>
      <c r="DN285" t="s">
        <v>64</v>
      </c>
      <c r="DO285" t="s">
        <v>595</v>
      </c>
      <c r="DP285" t="s">
        <v>63</v>
      </c>
      <c r="DQ285" t="s">
        <v>78</v>
      </c>
      <c r="DR285" t="s">
        <v>657</v>
      </c>
      <c r="DY285">
        <v>33.6</v>
      </c>
      <c r="EB285">
        <v>5</v>
      </c>
      <c r="EC285">
        <v>5</v>
      </c>
      <c r="EE285" t="s">
        <v>1584</v>
      </c>
      <c r="EF285">
        <v>7</v>
      </c>
      <c r="EH285" t="s">
        <v>80</v>
      </c>
      <c r="EL285" t="s">
        <v>80</v>
      </c>
      <c r="EP285" t="s">
        <v>80</v>
      </c>
      <c r="ET285" t="s">
        <v>80</v>
      </c>
      <c r="EV285">
        <v>2250</v>
      </c>
      <c r="EW285">
        <v>404</v>
      </c>
      <c r="EX285">
        <v>292</v>
      </c>
      <c r="EY285">
        <v>354</v>
      </c>
    </row>
    <row r="286" spans="1:155" x14ac:dyDescent="0.25">
      <c r="A286">
        <v>2020</v>
      </c>
      <c r="B286" t="s">
        <v>698</v>
      </c>
      <c r="C286" s="20" t="s">
        <v>699</v>
      </c>
      <c r="D286" t="s">
        <v>714</v>
      </c>
      <c r="E286" t="s">
        <v>701</v>
      </c>
      <c r="F286">
        <v>26</v>
      </c>
      <c r="G286" s="1">
        <v>1.6</v>
      </c>
      <c r="H286">
        <v>4</v>
      </c>
      <c r="I286" t="s">
        <v>260</v>
      </c>
      <c r="J286">
        <v>33</v>
      </c>
      <c r="K286">
        <v>41</v>
      </c>
      <c r="L286">
        <v>36</v>
      </c>
      <c r="M286">
        <v>43.663699999999999</v>
      </c>
      <c r="N286">
        <v>60.669400000000003</v>
      </c>
      <c r="O286">
        <v>49.966200000000001</v>
      </c>
      <c r="P286">
        <v>32.6158</v>
      </c>
      <c r="Q286">
        <v>40.769799999999996</v>
      </c>
      <c r="R286">
        <v>35.8416</v>
      </c>
      <c r="T286" t="s">
        <v>142</v>
      </c>
      <c r="U286" t="s">
        <v>143</v>
      </c>
      <c r="V286" t="s">
        <v>258</v>
      </c>
      <c r="W286" t="s">
        <v>259</v>
      </c>
      <c r="Y286">
        <v>1</v>
      </c>
      <c r="Z286" t="s">
        <v>63</v>
      </c>
      <c r="AA286" t="s">
        <v>64</v>
      </c>
      <c r="AB286" t="s">
        <v>150</v>
      </c>
      <c r="AC286" t="s">
        <v>178</v>
      </c>
      <c r="AD286">
        <v>15</v>
      </c>
      <c r="AG286" t="s">
        <v>243</v>
      </c>
      <c r="AH286" t="s">
        <v>244</v>
      </c>
      <c r="AI286" t="s">
        <v>68</v>
      </c>
      <c r="AJ286" t="s">
        <v>69</v>
      </c>
      <c r="AK286" t="s">
        <v>64</v>
      </c>
      <c r="AL286" t="s">
        <v>70</v>
      </c>
      <c r="AO286">
        <v>90</v>
      </c>
      <c r="AP286">
        <v>14</v>
      </c>
      <c r="AQ286">
        <v>91</v>
      </c>
      <c r="AR286">
        <v>17</v>
      </c>
      <c r="AS286">
        <v>1100</v>
      </c>
      <c r="AT286">
        <v>1100</v>
      </c>
      <c r="BO286">
        <v>2</v>
      </c>
      <c r="BP286">
        <v>2</v>
      </c>
      <c r="BQ286">
        <v>4</v>
      </c>
      <c r="BR286" t="s">
        <v>90</v>
      </c>
      <c r="BS286" t="s">
        <v>2123</v>
      </c>
      <c r="BT286" t="s">
        <v>73</v>
      </c>
      <c r="BU286" s="23">
        <v>43647</v>
      </c>
      <c r="BV286">
        <v>25858</v>
      </c>
      <c r="BX286" t="s">
        <v>64</v>
      </c>
      <c r="BY286" t="s">
        <v>64</v>
      </c>
      <c r="CB286" t="s">
        <v>64</v>
      </c>
      <c r="CC286" t="s">
        <v>64</v>
      </c>
      <c r="CE286" t="s">
        <v>64</v>
      </c>
      <c r="CG286" t="s">
        <v>63</v>
      </c>
      <c r="CH286" t="s">
        <v>591</v>
      </c>
      <c r="CI286" t="s">
        <v>64</v>
      </c>
      <c r="DJ286" t="s">
        <v>146</v>
      </c>
      <c r="DK286" t="s">
        <v>147</v>
      </c>
      <c r="DN286" t="s">
        <v>64</v>
      </c>
      <c r="DO286" t="s">
        <v>77</v>
      </c>
      <c r="DP286" t="s">
        <v>64</v>
      </c>
      <c r="DQ286" t="s">
        <v>139</v>
      </c>
      <c r="DY286">
        <v>50.3</v>
      </c>
      <c r="EB286">
        <v>8</v>
      </c>
      <c r="EC286">
        <v>8</v>
      </c>
      <c r="EE286" t="s">
        <v>1635</v>
      </c>
      <c r="EF286">
        <v>3</v>
      </c>
      <c r="EH286" t="s">
        <v>80</v>
      </c>
      <c r="EL286" t="s">
        <v>80</v>
      </c>
      <c r="EP286" t="s">
        <v>80</v>
      </c>
      <c r="ET286" t="s">
        <v>80</v>
      </c>
      <c r="EU286">
        <v>2000</v>
      </c>
      <c r="EW286">
        <v>273</v>
      </c>
      <c r="EX286">
        <v>219</v>
      </c>
      <c r="EY286">
        <v>249</v>
      </c>
    </row>
    <row r="287" spans="1:155" x14ac:dyDescent="0.25">
      <c r="A287">
        <v>2020</v>
      </c>
      <c r="B287" t="s">
        <v>1021</v>
      </c>
      <c r="C287" s="20" t="s">
        <v>1022</v>
      </c>
      <c r="D287" t="s">
        <v>1036</v>
      </c>
      <c r="E287" t="s">
        <v>1024</v>
      </c>
      <c r="F287">
        <v>49</v>
      </c>
      <c r="G287" s="1">
        <v>5</v>
      </c>
      <c r="H287">
        <v>8</v>
      </c>
      <c r="I287" t="s">
        <v>79</v>
      </c>
      <c r="J287">
        <v>16</v>
      </c>
      <c r="K287">
        <v>24</v>
      </c>
      <c r="L287">
        <v>19</v>
      </c>
      <c r="M287">
        <v>19.600000000000001</v>
      </c>
      <c r="N287">
        <v>32.4</v>
      </c>
      <c r="O287">
        <v>23.837800000000001</v>
      </c>
      <c r="P287">
        <v>15.775600000000001</v>
      </c>
      <c r="Q287">
        <v>24.368400000000001</v>
      </c>
      <c r="R287">
        <v>18.751000000000001</v>
      </c>
      <c r="T287" t="s">
        <v>142</v>
      </c>
      <c r="U287" t="s">
        <v>143</v>
      </c>
      <c r="V287" t="s">
        <v>61</v>
      </c>
      <c r="W287" t="s">
        <v>62</v>
      </c>
      <c r="Y287">
        <v>8</v>
      </c>
      <c r="Z287" t="s">
        <v>63</v>
      </c>
      <c r="AA287" t="s">
        <v>64</v>
      </c>
      <c r="AB287" t="s">
        <v>65</v>
      </c>
      <c r="AC287" t="s">
        <v>66</v>
      </c>
      <c r="AD287">
        <v>15</v>
      </c>
      <c r="AG287" t="s">
        <v>155</v>
      </c>
      <c r="AH287" t="s">
        <v>156</v>
      </c>
      <c r="AI287" t="s">
        <v>68</v>
      </c>
      <c r="AJ287" t="s">
        <v>69</v>
      </c>
      <c r="AK287" t="s">
        <v>64</v>
      </c>
      <c r="AL287" t="s">
        <v>70</v>
      </c>
      <c r="AO287">
        <v>91</v>
      </c>
      <c r="AP287">
        <v>14</v>
      </c>
      <c r="AS287">
        <v>2550</v>
      </c>
      <c r="AT287">
        <v>2550</v>
      </c>
      <c r="BN287" s="33" t="s">
        <v>2136</v>
      </c>
      <c r="BO287">
        <v>2</v>
      </c>
      <c r="BP287">
        <v>2</v>
      </c>
      <c r="BQ287">
        <v>4</v>
      </c>
      <c r="BR287" t="s">
        <v>90</v>
      </c>
      <c r="BS287" t="s">
        <v>2123</v>
      </c>
      <c r="BT287" t="s">
        <v>227</v>
      </c>
      <c r="BU287" s="23">
        <v>43734</v>
      </c>
      <c r="BV287">
        <v>26299</v>
      </c>
      <c r="BX287" t="s">
        <v>64</v>
      </c>
      <c r="BY287" t="s">
        <v>64</v>
      </c>
      <c r="CB287" t="s">
        <v>64</v>
      </c>
      <c r="CC287" t="s">
        <v>64</v>
      </c>
      <c r="CD287" t="s">
        <v>1865</v>
      </c>
      <c r="CE287" t="s">
        <v>64</v>
      </c>
      <c r="CG287" t="s">
        <v>63</v>
      </c>
      <c r="CH287" t="s">
        <v>1025</v>
      </c>
      <c r="CI287" t="s">
        <v>64</v>
      </c>
      <c r="DJ287" t="s">
        <v>355</v>
      </c>
      <c r="DK287" t="s">
        <v>356</v>
      </c>
      <c r="DN287" t="s">
        <v>64</v>
      </c>
      <c r="DO287" t="s">
        <v>1037</v>
      </c>
      <c r="DP287" t="s">
        <v>64</v>
      </c>
      <c r="DQ287" t="s">
        <v>139</v>
      </c>
      <c r="DY287">
        <v>24.1</v>
      </c>
      <c r="EB287">
        <v>3</v>
      </c>
      <c r="EC287">
        <v>3</v>
      </c>
      <c r="EE287" t="s">
        <v>1864</v>
      </c>
      <c r="EF287">
        <v>5</v>
      </c>
      <c r="EH287" t="s">
        <v>80</v>
      </c>
      <c r="EL287" t="s">
        <v>80</v>
      </c>
      <c r="EP287" t="s">
        <v>80</v>
      </c>
      <c r="ET287" t="s">
        <v>80</v>
      </c>
      <c r="EV287">
        <v>5250</v>
      </c>
      <c r="EW287">
        <v>561</v>
      </c>
      <c r="EX287">
        <v>363</v>
      </c>
      <c r="EY287">
        <v>472</v>
      </c>
    </row>
    <row r="288" spans="1:155" x14ac:dyDescent="0.25">
      <c r="A288">
        <v>2020</v>
      </c>
      <c r="B288" t="s">
        <v>1021</v>
      </c>
      <c r="C288" s="20" t="s">
        <v>1022</v>
      </c>
      <c r="D288" t="s">
        <v>1039</v>
      </c>
      <c r="E288" t="s">
        <v>1024</v>
      </c>
      <c r="F288">
        <v>61</v>
      </c>
      <c r="G288" s="1">
        <v>2</v>
      </c>
      <c r="H288">
        <v>4</v>
      </c>
      <c r="I288" t="s">
        <v>79</v>
      </c>
      <c r="J288">
        <v>21</v>
      </c>
      <c r="K288">
        <v>30</v>
      </c>
      <c r="L288">
        <v>24</v>
      </c>
      <c r="M288">
        <v>26.628599999999999</v>
      </c>
      <c r="N288">
        <v>43.109099999999998</v>
      </c>
      <c r="O288">
        <v>32.161499999999997</v>
      </c>
      <c r="P288">
        <v>20.9833</v>
      </c>
      <c r="Q288">
        <v>30.102799999999998</v>
      </c>
      <c r="R288">
        <v>24.295400000000001</v>
      </c>
      <c r="T288" t="s">
        <v>60</v>
      </c>
      <c r="U288" t="s">
        <v>71</v>
      </c>
      <c r="V288" t="s">
        <v>61</v>
      </c>
      <c r="W288" t="s">
        <v>62</v>
      </c>
      <c r="Y288">
        <v>8</v>
      </c>
      <c r="Z288" t="s">
        <v>63</v>
      </c>
      <c r="AA288" t="s">
        <v>64</v>
      </c>
      <c r="AB288" t="s">
        <v>65</v>
      </c>
      <c r="AC288" t="s">
        <v>66</v>
      </c>
      <c r="AD288">
        <v>15</v>
      </c>
      <c r="AG288" t="s">
        <v>155</v>
      </c>
      <c r="AH288" t="s">
        <v>156</v>
      </c>
      <c r="AI288" t="s">
        <v>68</v>
      </c>
      <c r="AJ288" t="s">
        <v>69</v>
      </c>
      <c r="AK288" t="s">
        <v>64</v>
      </c>
      <c r="AL288" t="s">
        <v>70</v>
      </c>
      <c r="AO288">
        <v>90</v>
      </c>
      <c r="AP288">
        <v>11</v>
      </c>
      <c r="AS288">
        <v>2050</v>
      </c>
      <c r="AT288">
        <v>2050</v>
      </c>
      <c r="BN288" s="33" t="s">
        <v>2136</v>
      </c>
      <c r="BO288">
        <v>2</v>
      </c>
      <c r="BP288">
        <v>2</v>
      </c>
      <c r="BQ288">
        <v>4</v>
      </c>
      <c r="BR288" t="s">
        <v>90</v>
      </c>
      <c r="BS288" t="s">
        <v>2123</v>
      </c>
      <c r="BT288" t="s">
        <v>73</v>
      </c>
      <c r="BU288" s="23">
        <v>43734</v>
      </c>
      <c r="BV288">
        <v>26392</v>
      </c>
      <c r="BX288" t="s">
        <v>64</v>
      </c>
      <c r="BY288" t="s">
        <v>64</v>
      </c>
      <c r="CB288" t="s">
        <v>64</v>
      </c>
      <c r="CC288" t="s">
        <v>64</v>
      </c>
      <c r="CE288" t="s">
        <v>64</v>
      </c>
      <c r="CG288" t="s">
        <v>63</v>
      </c>
      <c r="CH288" t="s">
        <v>1025</v>
      </c>
      <c r="CI288" t="s">
        <v>64</v>
      </c>
      <c r="DJ288" t="s">
        <v>355</v>
      </c>
      <c r="DK288" t="s">
        <v>356</v>
      </c>
      <c r="DN288" t="s">
        <v>64</v>
      </c>
      <c r="DO288" t="s">
        <v>193</v>
      </c>
      <c r="DP288" t="s">
        <v>64</v>
      </c>
      <c r="DQ288" t="s">
        <v>139</v>
      </c>
      <c r="DY288">
        <v>32.5</v>
      </c>
      <c r="EB288">
        <v>5</v>
      </c>
      <c r="EC288">
        <v>5</v>
      </c>
      <c r="EE288" t="s">
        <v>1867</v>
      </c>
      <c r="EF288">
        <v>5</v>
      </c>
      <c r="EH288" t="s">
        <v>80</v>
      </c>
      <c r="EL288" t="s">
        <v>80</v>
      </c>
      <c r="EP288" t="s">
        <v>80</v>
      </c>
      <c r="ET288" t="s">
        <v>80</v>
      </c>
      <c r="EV288">
        <v>2750</v>
      </c>
      <c r="EW288">
        <v>421</v>
      </c>
      <c r="EX288">
        <v>293</v>
      </c>
      <c r="EY288">
        <v>363</v>
      </c>
    </row>
    <row r="289" spans="1:165" x14ac:dyDescent="0.25">
      <c r="A289">
        <v>2020</v>
      </c>
      <c r="B289" t="s">
        <v>1021</v>
      </c>
      <c r="C289" s="20" t="s">
        <v>1022</v>
      </c>
      <c r="D289" t="s">
        <v>1040</v>
      </c>
      <c r="E289" t="s">
        <v>1024</v>
      </c>
      <c r="F289">
        <v>42</v>
      </c>
      <c r="G289" s="1">
        <v>3.5</v>
      </c>
      <c r="H289">
        <v>6</v>
      </c>
      <c r="I289" t="s">
        <v>201</v>
      </c>
      <c r="J289">
        <v>18</v>
      </c>
      <c r="K289">
        <v>24</v>
      </c>
      <c r="L289">
        <v>21</v>
      </c>
      <c r="M289">
        <v>24.043099999999999</v>
      </c>
      <c r="N289">
        <v>36.278500000000001</v>
      </c>
      <c r="O289">
        <v>28.344899999999999</v>
      </c>
      <c r="P289">
        <v>18</v>
      </c>
      <c r="Q289">
        <v>24</v>
      </c>
      <c r="R289">
        <v>21</v>
      </c>
      <c r="T289" t="s">
        <v>142</v>
      </c>
      <c r="U289" t="s">
        <v>143</v>
      </c>
      <c r="V289" t="s">
        <v>61</v>
      </c>
      <c r="W289" t="s">
        <v>62</v>
      </c>
      <c r="Y289">
        <v>6</v>
      </c>
      <c r="Z289" t="s">
        <v>63</v>
      </c>
      <c r="AA289" t="s">
        <v>64</v>
      </c>
      <c r="AB289" t="s">
        <v>86</v>
      </c>
      <c r="AC289" t="s">
        <v>87</v>
      </c>
      <c r="AD289">
        <v>15</v>
      </c>
      <c r="AG289" t="s">
        <v>155</v>
      </c>
      <c r="AH289" t="s">
        <v>156</v>
      </c>
      <c r="AI289" t="s">
        <v>68</v>
      </c>
      <c r="AJ289" t="s">
        <v>69</v>
      </c>
      <c r="AK289" t="s">
        <v>64</v>
      </c>
      <c r="AL289" t="s">
        <v>70</v>
      </c>
      <c r="AO289">
        <v>90</v>
      </c>
      <c r="AP289">
        <v>11</v>
      </c>
      <c r="AS289">
        <v>2300</v>
      </c>
      <c r="AT289">
        <v>2300</v>
      </c>
      <c r="BN289" s="33" t="s">
        <v>2136</v>
      </c>
      <c r="BO289">
        <v>2</v>
      </c>
      <c r="BP289">
        <v>2</v>
      </c>
      <c r="BQ289">
        <v>4</v>
      </c>
      <c r="BR289" t="s">
        <v>90</v>
      </c>
      <c r="BS289" t="s">
        <v>2123</v>
      </c>
      <c r="BT289" t="s">
        <v>73</v>
      </c>
      <c r="BU289" s="23">
        <v>43734</v>
      </c>
      <c r="BV289">
        <v>26454</v>
      </c>
      <c r="BX289" t="s">
        <v>64</v>
      </c>
      <c r="BY289" t="s">
        <v>64</v>
      </c>
      <c r="CB289" t="s">
        <v>64</v>
      </c>
      <c r="CC289" t="s">
        <v>64</v>
      </c>
      <c r="CD289" t="s">
        <v>1041</v>
      </c>
      <c r="CE289" t="s">
        <v>64</v>
      </c>
      <c r="CG289" t="s">
        <v>63</v>
      </c>
      <c r="CH289" t="s">
        <v>1025</v>
      </c>
      <c r="CI289" t="s">
        <v>64</v>
      </c>
      <c r="DJ289" t="s">
        <v>355</v>
      </c>
      <c r="DK289" t="s">
        <v>356</v>
      </c>
      <c r="DN289" t="s">
        <v>64</v>
      </c>
      <c r="DO289" t="s">
        <v>193</v>
      </c>
      <c r="DP289" t="s">
        <v>64</v>
      </c>
      <c r="DQ289" t="s">
        <v>139</v>
      </c>
      <c r="DY289">
        <v>28.7</v>
      </c>
      <c r="EB289">
        <v>4</v>
      </c>
      <c r="EC289">
        <v>4</v>
      </c>
      <c r="EE289" t="s">
        <v>1863</v>
      </c>
      <c r="EF289">
        <v>5</v>
      </c>
      <c r="EH289" t="s">
        <v>80</v>
      </c>
      <c r="EL289" t="s">
        <v>80</v>
      </c>
      <c r="EP289" t="s">
        <v>80</v>
      </c>
      <c r="ET289" t="s">
        <v>80</v>
      </c>
      <c r="EV289">
        <v>4000</v>
      </c>
      <c r="EW289">
        <v>492</v>
      </c>
      <c r="EX289">
        <v>369</v>
      </c>
      <c r="EY289">
        <v>422</v>
      </c>
    </row>
    <row r="290" spans="1:165" x14ac:dyDescent="0.25">
      <c r="A290">
        <v>2020</v>
      </c>
      <c r="B290" t="s">
        <v>1021</v>
      </c>
      <c r="C290" s="20" t="s">
        <v>1022</v>
      </c>
      <c r="D290" t="s">
        <v>1042</v>
      </c>
      <c r="E290" t="s">
        <v>1024</v>
      </c>
      <c r="F290">
        <v>43</v>
      </c>
      <c r="G290" s="1">
        <v>3.5</v>
      </c>
      <c r="H290">
        <v>6</v>
      </c>
      <c r="I290" t="s">
        <v>79</v>
      </c>
      <c r="J290">
        <v>20</v>
      </c>
      <c r="K290">
        <v>28</v>
      </c>
      <c r="L290">
        <v>23</v>
      </c>
      <c r="M290">
        <v>25.180399999999999</v>
      </c>
      <c r="N290">
        <v>39.373699999999999</v>
      </c>
      <c r="O290">
        <v>30.055900000000001</v>
      </c>
      <c r="P290">
        <v>19.935199999999998</v>
      </c>
      <c r="Q290">
        <v>27.725200000000001</v>
      </c>
      <c r="R290">
        <v>22.820599999999999</v>
      </c>
      <c r="T290" t="s">
        <v>142</v>
      </c>
      <c r="U290" t="s">
        <v>143</v>
      </c>
      <c r="V290" t="s">
        <v>61</v>
      </c>
      <c r="W290" t="s">
        <v>62</v>
      </c>
      <c r="Y290">
        <v>8</v>
      </c>
      <c r="Z290" t="s">
        <v>63</v>
      </c>
      <c r="AA290" t="s">
        <v>64</v>
      </c>
      <c r="AB290" t="s">
        <v>65</v>
      </c>
      <c r="AC290" t="s">
        <v>66</v>
      </c>
      <c r="AD290">
        <v>15</v>
      </c>
      <c r="AG290" t="s">
        <v>155</v>
      </c>
      <c r="AH290" t="s">
        <v>156</v>
      </c>
      <c r="AI290" t="s">
        <v>68</v>
      </c>
      <c r="AJ290" t="s">
        <v>69</v>
      </c>
      <c r="AK290" t="s">
        <v>64</v>
      </c>
      <c r="AL290" t="s">
        <v>70</v>
      </c>
      <c r="AO290">
        <v>90</v>
      </c>
      <c r="AP290">
        <v>11</v>
      </c>
      <c r="AS290">
        <v>2100</v>
      </c>
      <c r="AT290">
        <v>2100</v>
      </c>
      <c r="BN290" s="33" t="s">
        <v>2136</v>
      </c>
      <c r="BO290">
        <v>2</v>
      </c>
      <c r="BP290">
        <v>2</v>
      </c>
      <c r="BQ290">
        <v>4</v>
      </c>
      <c r="BR290" t="s">
        <v>90</v>
      </c>
      <c r="BS290" t="s">
        <v>2123</v>
      </c>
      <c r="BT290" t="s">
        <v>73</v>
      </c>
      <c r="BU290" s="23">
        <v>43734</v>
      </c>
      <c r="BV290">
        <v>26290</v>
      </c>
      <c r="BX290" t="s">
        <v>64</v>
      </c>
      <c r="BY290" t="s">
        <v>64</v>
      </c>
      <c r="CB290" t="s">
        <v>64</v>
      </c>
      <c r="CC290" t="s">
        <v>64</v>
      </c>
      <c r="CD290" t="s">
        <v>1033</v>
      </c>
      <c r="CE290" t="s">
        <v>64</v>
      </c>
      <c r="CG290" t="s">
        <v>63</v>
      </c>
      <c r="CH290" t="s">
        <v>1025</v>
      </c>
      <c r="CI290" t="s">
        <v>64</v>
      </c>
      <c r="DJ290" t="s">
        <v>355</v>
      </c>
      <c r="DK290" t="s">
        <v>356</v>
      </c>
      <c r="DN290" t="s">
        <v>64</v>
      </c>
      <c r="DO290" t="s">
        <v>193</v>
      </c>
      <c r="DP290" t="s">
        <v>64</v>
      </c>
      <c r="DQ290" t="s">
        <v>139</v>
      </c>
      <c r="DY290">
        <v>30.4</v>
      </c>
      <c r="EB290">
        <v>5</v>
      </c>
      <c r="EC290">
        <v>5</v>
      </c>
      <c r="EE290" t="s">
        <v>1863</v>
      </c>
      <c r="EF290">
        <v>5</v>
      </c>
      <c r="EH290" t="s">
        <v>80</v>
      </c>
      <c r="EL290" t="s">
        <v>80</v>
      </c>
      <c r="EP290" t="s">
        <v>80</v>
      </c>
      <c r="ET290" t="s">
        <v>80</v>
      </c>
      <c r="EV290">
        <v>3000</v>
      </c>
      <c r="EW290">
        <v>444</v>
      </c>
      <c r="EX290">
        <v>319</v>
      </c>
      <c r="EY290">
        <v>388</v>
      </c>
    </row>
    <row r="291" spans="1:165" x14ac:dyDescent="0.25">
      <c r="A291">
        <v>2020</v>
      </c>
      <c r="B291" t="s">
        <v>1021</v>
      </c>
      <c r="C291" s="20" t="s">
        <v>1022</v>
      </c>
      <c r="D291" t="s">
        <v>1043</v>
      </c>
      <c r="E291" t="s">
        <v>1024</v>
      </c>
      <c r="F291">
        <v>44</v>
      </c>
      <c r="G291" s="1">
        <v>3.5</v>
      </c>
      <c r="H291">
        <v>6</v>
      </c>
      <c r="I291" t="s">
        <v>201</v>
      </c>
      <c r="J291">
        <v>19</v>
      </c>
      <c r="K291">
        <v>26</v>
      </c>
      <c r="L291">
        <v>21</v>
      </c>
      <c r="M291">
        <v>24.043099999999999</v>
      </c>
      <c r="N291">
        <v>36.278500000000001</v>
      </c>
      <c r="O291">
        <v>28.344899999999999</v>
      </c>
      <c r="P291">
        <v>19.1052</v>
      </c>
      <c r="Q291">
        <v>25.724599999999999</v>
      </c>
      <c r="R291">
        <v>21</v>
      </c>
      <c r="T291" t="s">
        <v>142</v>
      </c>
      <c r="U291" t="s">
        <v>143</v>
      </c>
      <c r="V291" t="s">
        <v>61</v>
      </c>
      <c r="W291" t="s">
        <v>62</v>
      </c>
      <c r="Y291">
        <v>6</v>
      </c>
      <c r="Z291" t="s">
        <v>63</v>
      </c>
      <c r="AA291" t="s">
        <v>64</v>
      </c>
      <c r="AB291" t="s">
        <v>86</v>
      </c>
      <c r="AC291" t="s">
        <v>87</v>
      </c>
      <c r="AD291">
        <v>15</v>
      </c>
      <c r="AG291" t="s">
        <v>155</v>
      </c>
      <c r="AH291" t="s">
        <v>156</v>
      </c>
      <c r="AI291" t="s">
        <v>68</v>
      </c>
      <c r="AJ291" t="s">
        <v>69</v>
      </c>
      <c r="AK291" t="s">
        <v>64</v>
      </c>
      <c r="AL291" t="s">
        <v>70</v>
      </c>
      <c r="AO291">
        <v>90</v>
      </c>
      <c r="AP291">
        <v>11</v>
      </c>
      <c r="AS291">
        <v>2300</v>
      </c>
      <c r="AT291">
        <v>2300</v>
      </c>
      <c r="BN291" s="33" t="s">
        <v>2136</v>
      </c>
      <c r="BO291">
        <v>2</v>
      </c>
      <c r="BP291">
        <v>2</v>
      </c>
      <c r="BQ291">
        <v>4</v>
      </c>
      <c r="BR291" t="s">
        <v>90</v>
      </c>
      <c r="BS291" t="s">
        <v>2123</v>
      </c>
      <c r="BT291" t="s">
        <v>73</v>
      </c>
      <c r="BU291" s="23">
        <v>43734</v>
      </c>
      <c r="BV291">
        <v>26293</v>
      </c>
      <c r="BX291" t="s">
        <v>64</v>
      </c>
      <c r="BY291" t="s">
        <v>64</v>
      </c>
      <c r="CB291" t="s">
        <v>64</v>
      </c>
      <c r="CC291" t="s">
        <v>64</v>
      </c>
      <c r="CD291" t="s">
        <v>1033</v>
      </c>
      <c r="CE291" t="s">
        <v>64</v>
      </c>
      <c r="CG291" t="s">
        <v>63</v>
      </c>
      <c r="CH291" t="s">
        <v>1025</v>
      </c>
      <c r="CI291" t="s">
        <v>64</v>
      </c>
      <c r="DJ291" t="s">
        <v>355</v>
      </c>
      <c r="DK291" t="s">
        <v>356</v>
      </c>
      <c r="DN291" t="s">
        <v>64</v>
      </c>
      <c r="DO291" t="s">
        <v>193</v>
      </c>
      <c r="DP291" t="s">
        <v>64</v>
      </c>
      <c r="DQ291" t="s">
        <v>139</v>
      </c>
      <c r="DY291">
        <v>28.7</v>
      </c>
      <c r="EB291">
        <v>4</v>
      </c>
      <c r="EC291">
        <v>4</v>
      </c>
      <c r="EE291" t="s">
        <v>1863</v>
      </c>
      <c r="EF291">
        <v>5</v>
      </c>
      <c r="EH291" t="s">
        <v>80</v>
      </c>
      <c r="EL291" t="s">
        <v>80</v>
      </c>
      <c r="EP291" t="s">
        <v>80</v>
      </c>
      <c r="ET291" t="s">
        <v>80</v>
      </c>
      <c r="EV291">
        <v>4000</v>
      </c>
      <c r="EW291">
        <v>464</v>
      </c>
      <c r="EX291">
        <v>344</v>
      </c>
      <c r="EY291">
        <v>422</v>
      </c>
    </row>
    <row r="292" spans="1:165" x14ac:dyDescent="0.25">
      <c r="A292" s="24">
        <v>2020</v>
      </c>
      <c r="B292" s="24" t="s">
        <v>1021</v>
      </c>
      <c r="C292" s="25" t="s">
        <v>1022</v>
      </c>
      <c r="D292" s="30" t="s">
        <v>1071</v>
      </c>
      <c r="E292" s="24" t="s">
        <v>1024</v>
      </c>
      <c r="F292" s="24">
        <v>90</v>
      </c>
      <c r="G292" s="26">
        <v>2</v>
      </c>
      <c r="H292" s="24">
        <v>4</v>
      </c>
      <c r="I292" s="24" t="s">
        <v>870</v>
      </c>
      <c r="J292" s="24">
        <v>43</v>
      </c>
      <c r="K292" s="24">
        <v>41</v>
      </c>
      <c r="L292" s="24">
        <v>42</v>
      </c>
      <c r="M292" s="24">
        <v>59.5</v>
      </c>
      <c r="N292" s="24">
        <v>58.1496</v>
      </c>
      <c r="O292" s="24">
        <v>58.884599999999999</v>
      </c>
      <c r="P292" s="24">
        <v>43.023299999999999</v>
      </c>
      <c r="Q292" s="24">
        <v>40.9422</v>
      </c>
      <c r="R292" s="24">
        <v>42.061199999999999</v>
      </c>
      <c r="S292" s="24"/>
      <c r="T292" s="24" t="s">
        <v>142</v>
      </c>
      <c r="U292" s="24" t="s">
        <v>143</v>
      </c>
      <c r="V292" s="24" t="s">
        <v>549</v>
      </c>
      <c r="W292" s="24" t="s">
        <v>550</v>
      </c>
      <c r="X292" s="24"/>
      <c r="Y292" s="24">
        <v>6</v>
      </c>
      <c r="Z292" s="24" t="s">
        <v>64</v>
      </c>
      <c r="AA292" s="24" t="s">
        <v>64</v>
      </c>
      <c r="AB292" s="24" t="s">
        <v>150</v>
      </c>
      <c r="AC292" s="24" t="s">
        <v>178</v>
      </c>
      <c r="AD292" s="24">
        <v>15</v>
      </c>
      <c r="AE292" s="24"/>
      <c r="AF292" s="24"/>
      <c r="AG292" s="24" t="s">
        <v>243</v>
      </c>
      <c r="AH292" s="24" t="s">
        <v>244</v>
      </c>
      <c r="AI292" s="24" t="s">
        <v>68</v>
      </c>
      <c r="AJ292" s="24" t="s">
        <v>69</v>
      </c>
      <c r="AK292" s="24" t="s">
        <v>64</v>
      </c>
      <c r="AL292" s="24" t="s">
        <v>70</v>
      </c>
      <c r="AM292" s="24"/>
      <c r="AN292" s="24"/>
      <c r="AO292" s="24"/>
      <c r="AP292" s="24"/>
      <c r="AQ292" s="24">
        <v>90</v>
      </c>
      <c r="AR292" s="24">
        <v>17</v>
      </c>
      <c r="AS292" s="24">
        <v>950</v>
      </c>
      <c r="AT292" s="24">
        <v>950</v>
      </c>
      <c r="AU292" s="24"/>
      <c r="AV292" s="24"/>
      <c r="AW292" s="24"/>
      <c r="AX292" s="24"/>
      <c r="AY292" s="24"/>
      <c r="AZ292" s="24"/>
      <c r="BA292" s="24"/>
      <c r="BB292" s="24"/>
      <c r="BC292" s="24"/>
      <c r="BD292" s="24"/>
      <c r="BE292" s="24"/>
      <c r="BF292" s="24"/>
      <c r="BG292" s="24"/>
      <c r="BH292" s="24"/>
      <c r="BI292" s="24"/>
      <c r="BJ292" s="24"/>
      <c r="BK292" s="24"/>
      <c r="BL292" s="24"/>
      <c r="BM292" s="24"/>
      <c r="BN292" s="34" t="s">
        <v>2138</v>
      </c>
      <c r="BO292" s="24">
        <v>2</v>
      </c>
      <c r="BP292" s="24">
        <v>2</v>
      </c>
      <c r="BQ292" s="24">
        <v>4</v>
      </c>
      <c r="BR292" s="24" t="s">
        <v>90</v>
      </c>
      <c r="BS292" s="24" t="s">
        <v>2123</v>
      </c>
      <c r="BT292" s="24" t="s">
        <v>227</v>
      </c>
      <c r="BU292" s="27">
        <v>43769</v>
      </c>
      <c r="BV292" s="24">
        <v>26610</v>
      </c>
      <c r="BW292" s="28"/>
      <c r="BX292" s="24" t="s">
        <v>64</v>
      </c>
      <c r="BY292" s="24" t="s">
        <v>64</v>
      </c>
      <c r="BZ292" s="24"/>
      <c r="CA292" s="24"/>
      <c r="CB292" s="24" t="s">
        <v>64</v>
      </c>
      <c r="CC292" s="24" t="s">
        <v>64</v>
      </c>
      <c r="CD292" s="24"/>
      <c r="CE292" s="24" t="s">
        <v>64</v>
      </c>
      <c r="CF292" s="24"/>
      <c r="CG292" s="24" t="s">
        <v>63</v>
      </c>
      <c r="CH292" s="24" t="s">
        <v>1025</v>
      </c>
      <c r="CI292" s="24" t="s">
        <v>64</v>
      </c>
      <c r="CJ292" s="24"/>
      <c r="CK292" s="24" t="s">
        <v>112</v>
      </c>
      <c r="CL292" s="24"/>
      <c r="CM292" s="24">
        <v>1</v>
      </c>
      <c r="CN292" s="24" t="s">
        <v>1026</v>
      </c>
      <c r="CO292" s="24"/>
      <c r="CP292" s="24">
        <v>216</v>
      </c>
      <c r="CQ292" s="24">
        <v>6.5</v>
      </c>
      <c r="CR292" s="24">
        <v>46.4</v>
      </c>
      <c r="CS292" s="24" t="s">
        <v>114</v>
      </c>
      <c r="CT292" s="24"/>
      <c r="CU292" s="24"/>
      <c r="CV292" s="24" t="s">
        <v>115</v>
      </c>
      <c r="CW292" s="24"/>
      <c r="CX292" s="24" t="s">
        <v>151</v>
      </c>
      <c r="CY292" s="24" t="s">
        <v>64</v>
      </c>
      <c r="CZ292" s="24"/>
      <c r="DA292" s="24"/>
      <c r="DB292" s="24"/>
      <c r="DC292" s="24" t="s">
        <v>1072</v>
      </c>
      <c r="DD292" s="24">
        <v>1</v>
      </c>
      <c r="DE292" s="24" t="s">
        <v>476</v>
      </c>
      <c r="DF292" s="24" t="s">
        <v>1027</v>
      </c>
      <c r="DG292" s="24">
        <v>80</v>
      </c>
      <c r="DH292" s="24"/>
      <c r="DI292" s="24"/>
      <c r="DJ292" s="24" t="s">
        <v>355</v>
      </c>
      <c r="DK292" s="24" t="s">
        <v>356</v>
      </c>
      <c r="DL292" s="24" t="s">
        <v>64</v>
      </c>
      <c r="DM292" s="24" t="s">
        <v>64</v>
      </c>
      <c r="DN292" s="24" t="s">
        <v>64</v>
      </c>
      <c r="DO292" s="24" t="s">
        <v>1028</v>
      </c>
      <c r="DP292" s="24" t="s">
        <v>63</v>
      </c>
      <c r="DQ292" s="24" t="s">
        <v>78</v>
      </c>
      <c r="DR292" s="24" t="s">
        <v>1029</v>
      </c>
      <c r="DS292" s="24"/>
      <c r="DT292" s="24"/>
      <c r="DU292" s="24"/>
      <c r="DV292" s="24"/>
      <c r="DW292" s="24"/>
      <c r="DX292" s="24"/>
      <c r="DY292" s="24">
        <v>59.5</v>
      </c>
      <c r="DZ292" s="24"/>
      <c r="EA292" s="29"/>
      <c r="EB292" s="24">
        <v>9</v>
      </c>
      <c r="EC292" s="24">
        <v>9</v>
      </c>
      <c r="ED292" s="24"/>
      <c r="EE292" s="24" t="s">
        <v>1880</v>
      </c>
      <c r="EF292" s="24">
        <v>6</v>
      </c>
      <c r="EG292" s="24"/>
      <c r="EH292" s="24" t="s">
        <v>80</v>
      </c>
      <c r="EI292" s="24"/>
      <c r="EJ292" s="24"/>
      <c r="EK292" s="24"/>
      <c r="EL292" s="24" t="s">
        <v>80</v>
      </c>
      <c r="EM292" s="24"/>
      <c r="EN292" s="24"/>
      <c r="EO292" s="24"/>
      <c r="EP292" s="24" t="s">
        <v>80</v>
      </c>
      <c r="EQ292" s="24"/>
      <c r="ER292" s="24"/>
      <c r="ES292" s="24"/>
      <c r="ET292" s="24" t="s">
        <v>80</v>
      </c>
      <c r="EU292" s="24">
        <v>2750</v>
      </c>
      <c r="EV292" s="24"/>
      <c r="EW292" s="24">
        <v>204</v>
      </c>
      <c r="EX292" s="24">
        <v>215</v>
      </c>
      <c r="EY292" s="24">
        <v>209</v>
      </c>
      <c r="EZ292" s="24"/>
      <c r="FA292" s="24"/>
      <c r="FB292" s="24"/>
      <c r="FC292" s="24"/>
      <c r="FD292" s="24"/>
      <c r="FE292" s="24"/>
      <c r="FF292" s="24"/>
      <c r="FG292" s="24"/>
      <c r="FH292" s="24"/>
      <c r="FI292" s="24"/>
    </row>
    <row r="293" spans="1:165" x14ac:dyDescent="0.25">
      <c r="A293" s="24">
        <v>2020</v>
      </c>
      <c r="B293" s="24" t="s">
        <v>1021</v>
      </c>
      <c r="C293" s="25" t="s">
        <v>1022</v>
      </c>
      <c r="D293" s="24" t="s">
        <v>1073</v>
      </c>
      <c r="E293" s="24" t="s">
        <v>1024</v>
      </c>
      <c r="F293" s="24">
        <v>91</v>
      </c>
      <c r="G293" s="26">
        <v>2</v>
      </c>
      <c r="H293" s="24">
        <v>4</v>
      </c>
      <c r="I293" s="24" t="s">
        <v>870</v>
      </c>
      <c r="J293" s="24">
        <v>41</v>
      </c>
      <c r="K293" s="24">
        <v>38</v>
      </c>
      <c r="L293" s="24">
        <v>39</v>
      </c>
      <c r="M293" s="24">
        <v>55.949599999999997</v>
      </c>
      <c r="N293" s="24">
        <v>54.899299999999997</v>
      </c>
      <c r="O293" s="24">
        <v>55.472000000000001</v>
      </c>
      <c r="P293" s="24">
        <v>41.236699999999999</v>
      </c>
      <c r="Q293" s="24">
        <v>38</v>
      </c>
      <c r="R293" s="24">
        <v>39</v>
      </c>
      <c r="S293" s="24"/>
      <c r="T293" s="24" t="s">
        <v>142</v>
      </c>
      <c r="U293" s="24" t="s">
        <v>143</v>
      </c>
      <c r="V293" s="24" t="s">
        <v>549</v>
      </c>
      <c r="W293" s="24" t="s">
        <v>550</v>
      </c>
      <c r="X293" s="24"/>
      <c r="Y293" s="24">
        <v>6</v>
      </c>
      <c r="Z293" s="24" t="s">
        <v>64</v>
      </c>
      <c r="AA293" s="24" t="s">
        <v>64</v>
      </c>
      <c r="AB293" s="24" t="s">
        <v>86</v>
      </c>
      <c r="AC293" s="24" t="s">
        <v>87</v>
      </c>
      <c r="AD293" s="24">
        <v>15</v>
      </c>
      <c r="AE293" s="24"/>
      <c r="AF293" s="24"/>
      <c r="AG293" s="24" t="s">
        <v>243</v>
      </c>
      <c r="AH293" s="24" t="s">
        <v>244</v>
      </c>
      <c r="AI293" s="24" t="s">
        <v>68</v>
      </c>
      <c r="AJ293" s="24" t="s">
        <v>69</v>
      </c>
      <c r="AK293" s="24" t="s">
        <v>64</v>
      </c>
      <c r="AL293" s="24" t="s">
        <v>70</v>
      </c>
      <c r="AM293" s="24"/>
      <c r="AN293" s="24"/>
      <c r="AO293" s="24"/>
      <c r="AP293" s="24"/>
      <c r="AQ293" s="24">
        <v>90</v>
      </c>
      <c r="AR293" s="24">
        <v>17</v>
      </c>
      <c r="AS293" s="24">
        <v>1050</v>
      </c>
      <c r="AT293" s="24">
        <v>1050</v>
      </c>
      <c r="AU293" s="24"/>
      <c r="AV293" s="24"/>
      <c r="AW293" s="24"/>
      <c r="AX293" s="24"/>
      <c r="AY293" s="24"/>
      <c r="AZ293" s="24"/>
      <c r="BA293" s="24"/>
      <c r="BB293" s="24"/>
      <c r="BC293" s="24"/>
      <c r="BD293" s="24"/>
      <c r="BE293" s="24"/>
      <c r="BF293" s="24"/>
      <c r="BG293" s="24"/>
      <c r="BH293" s="24"/>
      <c r="BI293" s="24"/>
      <c r="BJ293" s="24"/>
      <c r="BK293" s="24"/>
      <c r="BL293" s="24"/>
      <c r="BM293" s="24"/>
      <c r="BN293" s="34" t="s">
        <v>2138</v>
      </c>
      <c r="BO293" s="24">
        <v>2</v>
      </c>
      <c r="BP293" s="24">
        <v>2</v>
      </c>
      <c r="BQ293" s="24">
        <v>4</v>
      </c>
      <c r="BR293" s="24" t="s">
        <v>90</v>
      </c>
      <c r="BS293" s="24" t="s">
        <v>2123</v>
      </c>
      <c r="BT293" s="24" t="s">
        <v>227</v>
      </c>
      <c r="BU293" s="27">
        <v>43769</v>
      </c>
      <c r="BV293" s="24">
        <v>26596</v>
      </c>
      <c r="BW293" s="28"/>
      <c r="BX293" s="24" t="s">
        <v>64</v>
      </c>
      <c r="BY293" s="24" t="s">
        <v>64</v>
      </c>
      <c r="BZ293" s="24"/>
      <c r="CA293" s="24"/>
      <c r="CB293" s="24" t="s">
        <v>64</v>
      </c>
      <c r="CC293" s="24" t="s">
        <v>64</v>
      </c>
      <c r="CD293" s="24"/>
      <c r="CE293" s="24" t="s">
        <v>64</v>
      </c>
      <c r="CF293" s="24"/>
      <c r="CG293" s="24" t="s">
        <v>63</v>
      </c>
      <c r="CH293" s="24" t="s">
        <v>1025</v>
      </c>
      <c r="CI293" s="24" t="s">
        <v>64</v>
      </c>
      <c r="CJ293" s="24"/>
      <c r="CK293" s="24" t="s">
        <v>112</v>
      </c>
      <c r="CL293" s="24"/>
      <c r="CM293" s="24">
        <v>1</v>
      </c>
      <c r="CN293" s="24" t="s">
        <v>1026</v>
      </c>
      <c r="CO293" s="24"/>
      <c r="CP293" s="24">
        <v>216</v>
      </c>
      <c r="CQ293" s="24">
        <v>6.5</v>
      </c>
      <c r="CR293" s="24">
        <v>46.4</v>
      </c>
      <c r="CS293" s="24" t="s">
        <v>114</v>
      </c>
      <c r="CT293" s="24"/>
      <c r="CU293" s="24"/>
      <c r="CV293" s="24" t="s">
        <v>115</v>
      </c>
      <c r="CW293" s="24"/>
      <c r="CX293" s="24" t="s">
        <v>151</v>
      </c>
      <c r="CY293" s="24" t="s">
        <v>64</v>
      </c>
      <c r="CZ293" s="24"/>
      <c r="DA293" s="24"/>
      <c r="DB293" s="24"/>
      <c r="DC293" s="24" t="s">
        <v>1072</v>
      </c>
      <c r="DD293" s="24">
        <v>2</v>
      </c>
      <c r="DE293" s="24" t="s">
        <v>476</v>
      </c>
      <c r="DF293" s="24" t="s">
        <v>1027</v>
      </c>
      <c r="DG293" s="24" t="s">
        <v>2160</v>
      </c>
      <c r="DH293" s="24"/>
      <c r="DI293" s="24"/>
      <c r="DJ293" s="24" t="s">
        <v>355</v>
      </c>
      <c r="DK293" s="24" t="s">
        <v>356</v>
      </c>
      <c r="DL293" s="24" t="s">
        <v>64</v>
      </c>
      <c r="DM293" s="24" t="s">
        <v>64</v>
      </c>
      <c r="DN293" s="24" t="s">
        <v>64</v>
      </c>
      <c r="DO293" s="24" t="s">
        <v>1028</v>
      </c>
      <c r="DP293" s="24" t="s">
        <v>63</v>
      </c>
      <c r="DQ293" s="24" t="s">
        <v>78</v>
      </c>
      <c r="DR293" s="24" t="s">
        <v>1029</v>
      </c>
      <c r="DS293" s="24"/>
      <c r="DT293" s="24"/>
      <c r="DU293" s="24"/>
      <c r="DV293" s="24"/>
      <c r="DW293" s="24"/>
      <c r="DX293" s="24"/>
      <c r="DY293" s="24">
        <v>56.1</v>
      </c>
      <c r="DZ293" s="24"/>
      <c r="EA293" s="29"/>
      <c r="EB293" s="24">
        <v>9</v>
      </c>
      <c r="EC293" s="24">
        <v>9</v>
      </c>
      <c r="ED293" s="24"/>
      <c r="EE293" s="24" t="s">
        <v>1880</v>
      </c>
      <c r="EF293" s="24">
        <v>6</v>
      </c>
      <c r="EG293" s="24"/>
      <c r="EH293" s="24" t="s">
        <v>80</v>
      </c>
      <c r="EI293" s="24"/>
      <c r="EJ293" s="24"/>
      <c r="EK293" s="24"/>
      <c r="EL293" s="24" t="s">
        <v>80</v>
      </c>
      <c r="EM293" s="24"/>
      <c r="EN293" s="24"/>
      <c r="EO293" s="24"/>
      <c r="EP293" s="24" t="s">
        <v>80</v>
      </c>
      <c r="EQ293" s="24"/>
      <c r="ER293" s="24"/>
      <c r="ES293" s="24"/>
      <c r="ET293" s="24" t="s">
        <v>80</v>
      </c>
      <c r="EU293" s="24">
        <v>2250</v>
      </c>
      <c r="EV293" s="24"/>
      <c r="EW293" s="24">
        <v>213</v>
      </c>
      <c r="EX293" s="24">
        <v>231</v>
      </c>
      <c r="EY293" s="24">
        <v>225</v>
      </c>
      <c r="EZ293" s="24"/>
      <c r="FA293" s="24"/>
      <c r="FB293" s="24"/>
      <c r="FC293" s="24"/>
      <c r="FD293" s="24"/>
      <c r="FE293" s="24"/>
      <c r="FF293" s="24"/>
      <c r="FG293" s="24"/>
      <c r="FH293" s="24"/>
      <c r="FI293" s="24"/>
    </row>
    <row r="294" spans="1:165" x14ac:dyDescent="0.25">
      <c r="A294">
        <v>2020</v>
      </c>
      <c r="B294" t="s">
        <v>724</v>
      </c>
      <c r="C294" s="20" t="s">
        <v>724</v>
      </c>
      <c r="D294" t="s">
        <v>725</v>
      </c>
      <c r="E294" t="s">
        <v>726</v>
      </c>
      <c r="F294">
        <v>102</v>
      </c>
      <c r="G294" s="1">
        <v>2</v>
      </c>
      <c r="H294">
        <v>4</v>
      </c>
      <c r="I294" t="s">
        <v>201</v>
      </c>
      <c r="J294">
        <v>29</v>
      </c>
      <c r="K294">
        <v>34</v>
      </c>
      <c r="L294">
        <v>31</v>
      </c>
      <c r="M294">
        <v>37.491300000000003</v>
      </c>
      <c r="N294">
        <v>49.0608</v>
      </c>
      <c r="O294">
        <v>41.9422</v>
      </c>
      <c r="P294">
        <v>28.543600000000001</v>
      </c>
      <c r="Q294">
        <v>33.810499999999998</v>
      </c>
      <c r="R294">
        <v>30.6953</v>
      </c>
      <c r="T294" t="s">
        <v>142</v>
      </c>
      <c r="U294" t="s">
        <v>143</v>
      </c>
      <c r="V294" t="s">
        <v>61</v>
      </c>
      <c r="W294" t="s">
        <v>62</v>
      </c>
      <c r="Y294">
        <v>6</v>
      </c>
      <c r="Z294" t="s">
        <v>63</v>
      </c>
      <c r="AA294" t="s">
        <v>64</v>
      </c>
      <c r="AB294" t="s">
        <v>150</v>
      </c>
      <c r="AC294" t="s">
        <v>178</v>
      </c>
      <c r="AD294">
        <v>10</v>
      </c>
      <c r="AG294" t="s">
        <v>243</v>
      </c>
      <c r="AH294" t="s">
        <v>244</v>
      </c>
      <c r="AI294" t="s">
        <v>68</v>
      </c>
      <c r="AJ294" t="s">
        <v>69</v>
      </c>
      <c r="AK294" t="s">
        <v>64</v>
      </c>
      <c r="AL294" t="s">
        <v>70</v>
      </c>
      <c r="AQ294">
        <v>88</v>
      </c>
      <c r="AR294">
        <v>16</v>
      </c>
      <c r="AS294">
        <v>1300</v>
      </c>
      <c r="AT294">
        <v>1300</v>
      </c>
      <c r="BN294" s="33" t="s">
        <v>2125</v>
      </c>
      <c r="BO294">
        <v>2</v>
      </c>
      <c r="BP294">
        <v>2</v>
      </c>
      <c r="BQ294">
        <v>4</v>
      </c>
      <c r="BR294" t="s">
        <v>90</v>
      </c>
      <c r="BS294" t="s">
        <v>2123</v>
      </c>
      <c r="BT294" t="s">
        <v>73</v>
      </c>
      <c r="BU294" s="23">
        <v>43801</v>
      </c>
      <c r="BV294">
        <v>26558</v>
      </c>
      <c r="BX294" t="s">
        <v>64</v>
      </c>
      <c r="BY294" t="s">
        <v>64</v>
      </c>
      <c r="CB294" t="s">
        <v>64</v>
      </c>
      <c r="CC294" t="s">
        <v>64</v>
      </c>
      <c r="CE294" t="s">
        <v>64</v>
      </c>
      <c r="CG294" t="s">
        <v>63</v>
      </c>
      <c r="CH294" t="s">
        <v>727</v>
      </c>
      <c r="CI294" t="s">
        <v>64</v>
      </c>
      <c r="DJ294" t="s">
        <v>76</v>
      </c>
      <c r="DK294" t="s">
        <v>2124</v>
      </c>
      <c r="DN294" t="s">
        <v>64</v>
      </c>
      <c r="DO294" t="s">
        <v>728</v>
      </c>
      <c r="DP294" t="s">
        <v>64</v>
      </c>
      <c r="DQ294" t="s">
        <v>139</v>
      </c>
      <c r="DY294">
        <v>42.6</v>
      </c>
      <c r="EB294">
        <v>7</v>
      </c>
      <c r="EC294">
        <v>7</v>
      </c>
      <c r="EE294" t="s">
        <v>1661</v>
      </c>
      <c r="EF294">
        <v>7</v>
      </c>
      <c r="EH294" t="s">
        <v>80</v>
      </c>
      <c r="EI294" t="s">
        <v>1660</v>
      </c>
      <c r="EJ294">
        <v>3</v>
      </c>
      <c r="EL294" t="s">
        <v>80</v>
      </c>
      <c r="EP294" t="s">
        <v>80</v>
      </c>
      <c r="ET294" t="s">
        <v>80</v>
      </c>
      <c r="EU294">
        <v>1000</v>
      </c>
      <c r="EW294">
        <v>311</v>
      </c>
      <c r="EX294">
        <v>263</v>
      </c>
      <c r="EY294">
        <v>289</v>
      </c>
    </row>
    <row r="295" spans="1:165" x14ac:dyDescent="0.25">
      <c r="A295">
        <v>2020</v>
      </c>
      <c r="B295" t="s">
        <v>724</v>
      </c>
      <c r="C295" s="20" t="s">
        <v>724</v>
      </c>
      <c r="D295" t="s">
        <v>729</v>
      </c>
      <c r="E295" t="s">
        <v>726</v>
      </c>
      <c r="F295">
        <v>103</v>
      </c>
      <c r="G295" s="1">
        <v>2</v>
      </c>
      <c r="H295">
        <v>4</v>
      </c>
      <c r="I295" t="s">
        <v>201</v>
      </c>
      <c r="J295">
        <v>27</v>
      </c>
      <c r="K295">
        <v>32</v>
      </c>
      <c r="L295">
        <v>29</v>
      </c>
      <c r="M295">
        <v>35.796399999999998</v>
      </c>
      <c r="N295">
        <v>45.594499999999996</v>
      </c>
      <c r="O295">
        <v>39.628599999999999</v>
      </c>
      <c r="P295">
        <v>27.3978</v>
      </c>
      <c r="Q295">
        <v>31.663</v>
      </c>
      <c r="R295">
        <v>29.165800000000001</v>
      </c>
      <c r="T295" t="s">
        <v>142</v>
      </c>
      <c r="U295" t="s">
        <v>143</v>
      </c>
      <c r="V295" t="s">
        <v>61</v>
      </c>
      <c r="W295" t="s">
        <v>62</v>
      </c>
      <c r="Y295">
        <v>6</v>
      </c>
      <c r="Z295" t="s">
        <v>63</v>
      </c>
      <c r="AA295" t="s">
        <v>64</v>
      </c>
      <c r="AB295">
        <v>4</v>
      </c>
      <c r="AC295" t="s">
        <v>294</v>
      </c>
      <c r="AD295">
        <v>10</v>
      </c>
      <c r="AG295" t="s">
        <v>243</v>
      </c>
      <c r="AH295" t="s">
        <v>244</v>
      </c>
      <c r="AI295" t="s">
        <v>68</v>
      </c>
      <c r="AJ295" t="s">
        <v>69</v>
      </c>
      <c r="AK295" t="s">
        <v>64</v>
      </c>
      <c r="AL295" t="s">
        <v>70</v>
      </c>
      <c r="AQ295">
        <v>88</v>
      </c>
      <c r="AR295">
        <v>16</v>
      </c>
      <c r="AS295">
        <v>1400</v>
      </c>
      <c r="AT295">
        <v>1400</v>
      </c>
      <c r="BN295" s="33" t="s">
        <v>2125</v>
      </c>
      <c r="BO295">
        <v>2</v>
      </c>
      <c r="BP295">
        <v>2</v>
      </c>
      <c r="BQ295">
        <v>4</v>
      </c>
      <c r="BR295" t="s">
        <v>90</v>
      </c>
      <c r="BS295" t="s">
        <v>2123</v>
      </c>
      <c r="BT295" t="s">
        <v>73</v>
      </c>
      <c r="BU295" s="23">
        <v>43801</v>
      </c>
      <c r="BV295">
        <v>26559</v>
      </c>
      <c r="BX295" t="s">
        <v>64</v>
      </c>
      <c r="BY295" t="s">
        <v>64</v>
      </c>
      <c r="CB295" t="s">
        <v>64</v>
      </c>
      <c r="CC295" t="s">
        <v>64</v>
      </c>
      <c r="CE295" t="s">
        <v>64</v>
      </c>
      <c r="CG295" t="s">
        <v>63</v>
      </c>
      <c r="CH295" t="s">
        <v>727</v>
      </c>
      <c r="CI295" t="s">
        <v>64</v>
      </c>
      <c r="DJ295" t="s">
        <v>76</v>
      </c>
      <c r="DK295" t="s">
        <v>2124</v>
      </c>
      <c r="DN295" t="s">
        <v>64</v>
      </c>
      <c r="DO295" t="s">
        <v>728</v>
      </c>
      <c r="DP295" t="s">
        <v>64</v>
      </c>
      <c r="DQ295" t="s">
        <v>139</v>
      </c>
      <c r="DY295">
        <v>40.200000000000003</v>
      </c>
      <c r="EB295">
        <v>6</v>
      </c>
      <c r="EC295">
        <v>6</v>
      </c>
      <c r="EE295" t="s">
        <v>1661</v>
      </c>
      <c r="EF295">
        <v>7</v>
      </c>
      <c r="EH295" t="s">
        <v>80</v>
      </c>
      <c r="EI295" t="s">
        <v>1660</v>
      </c>
      <c r="EJ295">
        <v>3</v>
      </c>
      <c r="EL295" t="s">
        <v>80</v>
      </c>
      <c r="EP295" t="s">
        <v>80</v>
      </c>
      <c r="ET295" t="s">
        <v>80</v>
      </c>
      <c r="EU295">
        <v>500</v>
      </c>
      <c r="EW295">
        <v>322</v>
      </c>
      <c r="EX295">
        <v>279</v>
      </c>
      <c r="EY295">
        <v>303</v>
      </c>
    </row>
    <row r="296" spans="1:165" x14ac:dyDescent="0.25">
      <c r="A296">
        <v>2020</v>
      </c>
      <c r="B296" t="s">
        <v>724</v>
      </c>
      <c r="C296" s="20" t="s">
        <v>724</v>
      </c>
      <c r="D296" t="s">
        <v>736</v>
      </c>
      <c r="E296" t="s">
        <v>726</v>
      </c>
      <c r="F296">
        <v>202</v>
      </c>
      <c r="G296" s="1">
        <v>1.5</v>
      </c>
      <c r="H296">
        <v>4</v>
      </c>
      <c r="I296" t="s">
        <v>201</v>
      </c>
      <c r="J296">
        <v>32</v>
      </c>
      <c r="K296">
        <v>40</v>
      </c>
      <c r="L296">
        <v>35</v>
      </c>
      <c r="M296">
        <v>42.4</v>
      </c>
      <c r="N296">
        <v>58.9</v>
      </c>
      <c r="O296">
        <v>48.515999999999998</v>
      </c>
      <c r="P296">
        <v>31.794599999999999</v>
      </c>
      <c r="Q296">
        <v>39.731499999999997</v>
      </c>
      <c r="R296">
        <v>34.935099999999998</v>
      </c>
      <c r="T296" t="s">
        <v>142</v>
      </c>
      <c r="U296" t="s">
        <v>143</v>
      </c>
      <c r="V296" t="s">
        <v>61</v>
      </c>
      <c r="W296" t="s">
        <v>62</v>
      </c>
      <c r="Y296">
        <v>6</v>
      </c>
      <c r="Z296" t="s">
        <v>63</v>
      </c>
      <c r="AA296" t="s">
        <v>64</v>
      </c>
      <c r="AB296" t="s">
        <v>150</v>
      </c>
      <c r="AC296" t="s">
        <v>178</v>
      </c>
      <c r="AD296">
        <v>10</v>
      </c>
      <c r="AG296" t="s">
        <v>243</v>
      </c>
      <c r="AH296" t="s">
        <v>244</v>
      </c>
      <c r="AI296" t="s">
        <v>68</v>
      </c>
      <c r="AJ296" t="s">
        <v>69</v>
      </c>
      <c r="AK296" t="s">
        <v>64</v>
      </c>
      <c r="AL296" t="s">
        <v>70</v>
      </c>
      <c r="AQ296">
        <v>87</v>
      </c>
      <c r="AR296">
        <v>16</v>
      </c>
      <c r="AS296">
        <v>1150</v>
      </c>
      <c r="AT296">
        <v>1150</v>
      </c>
      <c r="BN296" s="33" t="s">
        <v>2125</v>
      </c>
      <c r="BO296">
        <v>2</v>
      </c>
      <c r="BP296">
        <v>2</v>
      </c>
      <c r="BQ296">
        <v>4</v>
      </c>
      <c r="BR296" t="s">
        <v>90</v>
      </c>
      <c r="BS296" t="s">
        <v>2123</v>
      </c>
      <c r="BT296" t="s">
        <v>73</v>
      </c>
      <c r="BU296" s="23">
        <v>43850</v>
      </c>
      <c r="BV296">
        <v>25911</v>
      </c>
      <c r="BX296" t="s">
        <v>64</v>
      </c>
      <c r="BY296" t="s">
        <v>64</v>
      </c>
      <c r="CB296" t="s">
        <v>64</v>
      </c>
      <c r="CC296" t="s">
        <v>64</v>
      </c>
      <c r="CE296" t="s">
        <v>64</v>
      </c>
      <c r="CG296" t="s">
        <v>63</v>
      </c>
      <c r="CH296" t="s">
        <v>737</v>
      </c>
      <c r="CI296" t="s">
        <v>64</v>
      </c>
      <c r="DJ296" t="s">
        <v>76</v>
      </c>
      <c r="DK296" t="s">
        <v>2124</v>
      </c>
      <c r="DN296" t="s">
        <v>64</v>
      </c>
      <c r="DO296" t="s">
        <v>728</v>
      </c>
      <c r="DP296" t="s">
        <v>64</v>
      </c>
      <c r="DQ296" t="s">
        <v>139</v>
      </c>
      <c r="DY296">
        <v>48.8</v>
      </c>
      <c r="EB296">
        <v>8</v>
      </c>
      <c r="EC296">
        <v>8</v>
      </c>
      <c r="EE296" t="s">
        <v>1668</v>
      </c>
      <c r="EF296">
        <v>3</v>
      </c>
      <c r="EH296" t="s">
        <v>80</v>
      </c>
      <c r="EL296" t="s">
        <v>80</v>
      </c>
      <c r="EP296" t="s">
        <v>80</v>
      </c>
      <c r="ET296" t="s">
        <v>80</v>
      </c>
      <c r="EU296">
        <v>1750</v>
      </c>
      <c r="EW296">
        <v>278</v>
      </c>
      <c r="EX296">
        <v>223</v>
      </c>
      <c r="EY296">
        <v>253</v>
      </c>
    </row>
    <row r="297" spans="1:165" x14ac:dyDescent="0.25">
      <c r="A297">
        <v>2020</v>
      </c>
      <c r="B297" t="s">
        <v>724</v>
      </c>
      <c r="C297" s="20" t="s">
        <v>724</v>
      </c>
      <c r="D297" t="s">
        <v>736</v>
      </c>
      <c r="E297" t="s">
        <v>726</v>
      </c>
      <c r="F297">
        <v>201</v>
      </c>
      <c r="G297" s="1">
        <v>1.5</v>
      </c>
      <c r="H297">
        <v>4</v>
      </c>
      <c r="I297" t="s">
        <v>84</v>
      </c>
      <c r="J297">
        <v>30</v>
      </c>
      <c r="K297">
        <v>39</v>
      </c>
      <c r="L297">
        <v>34</v>
      </c>
      <c r="M297">
        <v>41</v>
      </c>
      <c r="N297">
        <v>57.7</v>
      </c>
      <c r="O297">
        <v>47.139600000000002</v>
      </c>
      <c r="P297">
        <v>30</v>
      </c>
      <c r="Q297">
        <v>39.0229</v>
      </c>
      <c r="R297">
        <v>34.078400000000002</v>
      </c>
      <c r="T297" t="s">
        <v>142</v>
      </c>
      <c r="U297" t="s">
        <v>143</v>
      </c>
      <c r="V297" t="s">
        <v>82</v>
      </c>
      <c r="W297" t="s">
        <v>83</v>
      </c>
      <c r="Y297">
        <v>6</v>
      </c>
      <c r="Z297" t="s">
        <v>64</v>
      </c>
      <c r="AA297" t="s">
        <v>64</v>
      </c>
      <c r="AB297" t="s">
        <v>150</v>
      </c>
      <c r="AC297" t="s">
        <v>178</v>
      </c>
      <c r="AD297">
        <v>10</v>
      </c>
      <c r="AG297" t="s">
        <v>243</v>
      </c>
      <c r="AH297" t="s">
        <v>244</v>
      </c>
      <c r="AI297" t="s">
        <v>68</v>
      </c>
      <c r="AJ297" t="s">
        <v>69</v>
      </c>
      <c r="AK297" t="s">
        <v>64</v>
      </c>
      <c r="AL297" t="s">
        <v>70</v>
      </c>
      <c r="AQ297">
        <v>87</v>
      </c>
      <c r="AR297">
        <v>16</v>
      </c>
      <c r="AS297">
        <v>1200</v>
      </c>
      <c r="AT297">
        <v>1200</v>
      </c>
      <c r="BN297" s="33" t="s">
        <v>2125</v>
      </c>
      <c r="BO297">
        <v>2</v>
      </c>
      <c r="BP297">
        <v>2</v>
      </c>
      <c r="BQ297">
        <v>4</v>
      </c>
      <c r="BR297" t="s">
        <v>90</v>
      </c>
      <c r="BS297" t="s">
        <v>2123</v>
      </c>
      <c r="BT297" t="s">
        <v>73</v>
      </c>
      <c r="BU297" s="23">
        <v>43850</v>
      </c>
      <c r="BV297">
        <v>25910</v>
      </c>
      <c r="BX297" t="s">
        <v>64</v>
      </c>
      <c r="BY297" t="s">
        <v>64</v>
      </c>
      <c r="CB297" t="s">
        <v>64</v>
      </c>
      <c r="CC297" t="s">
        <v>64</v>
      </c>
      <c r="CE297" t="s">
        <v>64</v>
      </c>
      <c r="CG297" t="s">
        <v>63</v>
      </c>
      <c r="CH297" t="s">
        <v>737</v>
      </c>
      <c r="CI297" t="s">
        <v>64</v>
      </c>
      <c r="DJ297" t="s">
        <v>76</v>
      </c>
      <c r="DK297" t="s">
        <v>2124</v>
      </c>
      <c r="DN297" t="s">
        <v>64</v>
      </c>
      <c r="DO297" t="s">
        <v>728</v>
      </c>
      <c r="DP297" t="s">
        <v>64</v>
      </c>
      <c r="DQ297" t="s">
        <v>139</v>
      </c>
      <c r="DY297">
        <v>47.5</v>
      </c>
      <c r="EB297">
        <v>8</v>
      </c>
      <c r="EC297">
        <v>8</v>
      </c>
      <c r="EE297" t="s">
        <v>1668</v>
      </c>
      <c r="EF297">
        <v>3</v>
      </c>
      <c r="EH297" t="s">
        <v>80</v>
      </c>
      <c r="EL297" t="s">
        <v>80</v>
      </c>
      <c r="EP297" t="s">
        <v>80</v>
      </c>
      <c r="ET297" t="s">
        <v>80</v>
      </c>
      <c r="EU297">
        <v>1500</v>
      </c>
      <c r="EW297">
        <v>294</v>
      </c>
      <c r="EX297">
        <v>226</v>
      </c>
      <c r="EY297">
        <v>264</v>
      </c>
    </row>
    <row r="298" spans="1:165" x14ac:dyDescent="0.25">
      <c r="A298">
        <v>2020</v>
      </c>
      <c r="B298" t="s">
        <v>724</v>
      </c>
      <c r="C298" s="20" t="s">
        <v>724</v>
      </c>
      <c r="D298" t="s">
        <v>1669</v>
      </c>
      <c r="E298" t="s">
        <v>726</v>
      </c>
      <c r="F298">
        <v>305</v>
      </c>
      <c r="G298" s="1">
        <v>2.5</v>
      </c>
      <c r="H298">
        <v>4</v>
      </c>
      <c r="I298" t="s">
        <v>201</v>
      </c>
      <c r="J298">
        <v>26</v>
      </c>
      <c r="K298">
        <v>35</v>
      </c>
      <c r="L298">
        <v>30</v>
      </c>
      <c r="M298">
        <v>33.944600000000001</v>
      </c>
      <c r="N298">
        <v>51.641100000000002</v>
      </c>
      <c r="O298">
        <v>40.133499999999998</v>
      </c>
      <c r="P298">
        <v>26.132000000000001</v>
      </c>
      <c r="Q298">
        <v>35.387900000000002</v>
      </c>
      <c r="R298">
        <v>29.617999999999999</v>
      </c>
      <c r="T298" t="s">
        <v>142</v>
      </c>
      <c r="U298" t="s">
        <v>143</v>
      </c>
      <c r="V298" t="s">
        <v>61</v>
      </c>
      <c r="W298" t="s">
        <v>62</v>
      </c>
      <c r="Y298">
        <v>6</v>
      </c>
      <c r="Z298" t="s">
        <v>63</v>
      </c>
      <c r="AA298" t="s">
        <v>64</v>
      </c>
      <c r="AB298" t="s">
        <v>150</v>
      </c>
      <c r="AC298" t="s">
        <v>178</v>
      </c>
      <c r="AD298">
        <v>10</v>
      </c>
      <c r="AG298" t="s">
        <v>243</v>
      </c>
      <c r="AH298" t="s">
        <v>244</v>
      </c>
      <c r="AI298" t="s">
        <v>68</v>
      </c>
      <c r="AJ298" t="s">
        <v>69</v>
      </c>
      <c r="AK298" t="s">
        <v>64</v>
      </c>
      <c r="AL298" t="s">
        <v>70</v>
      </c>
      <c r="AO298">
        <v>93</v>
      </c>
      <c r="AP298">
        <v>13</v>
      </c>
      <c r="AS298">
        <v>1350</v>
      </c>
      <c r="AT298">
        <v>1350</v>
      </c>
      <c r="BN298" s="33" t="s">
        <v>2125</v>
      </c>
      <c r="BO298">
        <v>2</v>
      </c>
      <c r="BP298">
        <v>2</v>
      </c>
      <c r="BQ298">
        <v>4</v>
      </c>
      <c r="BR298" t="s">
        <v>90</v>
      </c>
      <c r="BS298" t="s">
        <v>2123</v>
      </c>
      <c r="BT298" t="s">
        <v>73</v>
      </c>
      <c r="BU298" s="23">
        <v>43678</v>
      </c>
      <c r="BV298">
        <v>25728</v>
      </c>
      <c r="BX298" t="s">
        <v>64</v>
      </c>
      <c r="BY298" t="s">
        <v>64</v>
      </c>
      <c r="CB298" t="s">
        <v>64</v>
      </c>
      <c r="CC298" t="s">
        <v>64</v>
      </c>
      <c r="CD298" t="s">
        <v>1663</v>
      </c>
      <c r="CE298" t="s">
        <v>64</v>
      </c>
      <c r="CG298" t="s">
        <v>63</v>
      </c>
      <c r="CH298" t="s">
        <v>727</v>
      </c>
      <c r="CI298" t="s">
        <v>64</v>
      </c>
      <c r="DJ298" t="s">
        <v>76</v>
      </c>
      <c r="DK298" t="s">
        <v>2124</v>
      </c>
      <c r="DN298" t="s">
        <v>64</v>
      </c>
      <c r="DO298" t="s">
        <v>728</v>
      </c>
      <c r="DP298" t="s">
        <v>64</v>
      </c>
      <c r="DQ298" t="s">
        <v>139</v>
      </c>
      <c r="DR298" t="s">
        <v>740</v>
      </c>
      <c r="DY298">
        <v>40.4</v>
      </c>
      <c r="EB298">
        <v>7</v>
      </c>
      <c r="EC298">
        <v>7</v>
      </c>
      <c r="EE298" t="s">
        <v>1661</v>
      </c>
      <c r="EF298">
        <v>7</v>
      </c>
      <c r="EH298" t="s">
        <v>80</v>
      </c>
      <c r="EL298" t="s">
        <v>80</v>
      </c>
      <c r="EP298" t="s">
        <v>80</v>
      </c>
      <c r="ET298" t="s">
        <v>80</v>
      </c>
      <c r="EU298">
        <v>750</v>
      </c>
      <c r="EW298">
        <v>339</v>
      </c>
      <c r="EX298">
        <v>250</v>
      </c>
      <c r="EY298">
        <v>299</v>
      </c>
    </row>
    <row r="299" spans="1:165" x14ac:dyDescent="0.25">
      <c r="A299">
        <v>2020</v>
      </c>
      <c r="B299" t="s">
        <v>724</v>
      </c>
      <c r="C299" s="20" t="s">
        <v>724</v>
      </c>
      <c r="D299" t="s">
        <v>1669</v>
      </c>
      <c r="E299" t="s">
        <v>726</v>
      </c>
      <c r="F299">
        <v>306</v>
      </c>
      <c r="G299" s="1">
        <v>2.5</v>
      </c>
      <c r="H299">
        <v>4</v>
      </c>
      <c r="I299" t="s">
        <v>201</v>
      </c>
      <c r="J299">
        <v>27</v>
      </c>
      <c r="K299">
        <v>36</v>
      </c>
      <c r="L299">
        <v>30</v>
      </c>
      <c r="M299">
        <v>34.799999999999997</v>
      </c>
      <c r="N299">
        <v>52.4</v>
      </c>
      <c r="O299">
        <v>40.996400000000001</v>
      </c>
      <c r="P299">
        <v>26.718499999999999</v>
      </c>
      <c r="Q299">
        <v>35.848500000000001</v>
      </c>
      <c r="R299">
        <v>30.177</v>
      </c>
      <c r="T299" t="s">
        <v>142</v>
      </c>
      <c r="U299" t="s">
        <v>143</v>
      </c>
      <c r="V299" t="s">
        <v>61</v>
      </c>
      <c r="W299" t="s">
        <v>62</v>
      </c>
      <c r="Y299">
        <v>6</v>
      </c>
      <c r="Z299" t="s">
        <v>63</v>
      </c>
      <c r="AA299" t="s">
        <v>64</v>
      </c>
      <c r="AB299" t="s">
        <v>150</v>
      </c>
      <c r="AC299" t="s">
        <v>178</v>
      </c>
      <c r="AD299">
        <v>10</v>
      </c>
      <c r="AG299" t="s">
        <v>243</v>
      </c>
      <c r="AH299" t="s">
        <v>244</v>
      </c>
      <c r="AI299" t="s">
        <v>68</v>
      </c>
      <c r="AJ299" t="s">
        <v>69</v>
      </c>
      <c r="AK299" t="s">
        <v>64</v>
      </c>
      <c r="AL299" t="s">
        <v>70</v>
      </c>
      <c r="AO299">
        <v>93</v>
      </c>
      <c r="AP299">
        <v>13</v>
      </c>
      <c r="AS299">
        <v>1350</v>
      </c>
      <c r="AT299">
        <v>1350</v>
      </c>
      <c r="BN299" s="33" t="s">
        <v>2150</v>
      </c>
      <c r="BO299">
        <v>2</v>
      </c>
      <c r="BP299">
        <v>2</v>
      </c>
      <c r="BQ299">
        <v>4</v>
      </c>
      <c r="BR299" t="s">
        <v>90</v>
      </c>
      <c r="BS299" t="s">
        <v>2123</v>
      </c>
      <c r="BT299" t="s">
        <v>73</v>
      </c>
      <c r="BU299" s="23">
        <v>43678</v>
      </c>
      <c r="BV299">
        <v>25729</v>
      </c>
      <c r="BX299" t="s">
        <v>64</v>
      </c>
      <c r="BY299" t="s">
        <v>64</v>
      </c>
      <c r="CB299" t="s">
        <v>64</v>
      </c>
      <c r="CC299" t="s">
        <v>64</v>
      </c>
      <c r="CD299" t="s">
        <v>1664</v>
      </c>
      <c r="CE299" t="s">
        <v>63</v>
      </c>
      <c r="CF299" t="s">
        <v>731</v>
      </c>
      <c r="CG299" t="s">
        <v>63</v>
      </c>
      <c r="CH299" t="s">
        <v>727</v>
      </c>
      <c r="CI299" t="s">
        <v>64</v>
      </c>
      <c r="DJ299" t="s">
        <v>76</v>
      </c>
      <c r="DK299" t="s">
        <v>2124</v>
      </c>
      <c r="DN299" t="s">
        <v>64</v>
      </c>
      <c r="DO299" t="s">
        <v>728</v>
      </c>
      <c r="DP299" t="s">
        <v>64</v>
      </c>
      <c r="DQ299" t="s">
        <v>139</v>
      </c>
      <c r="DY299">
        <v>41.3</v>
      </c>
      <c r="EB299">
        <v>7</v>
      </c>
      <c r="EC299">
        <v>7</v>
      </c>
      <c r="EE299" t="s">
        <v>1661</v>
      </c>
      <c r="EF299">
        <v>7</v>
      </c>
      <c r="EH299" t="s">
        <v>80</v>
      </c>
      <c r="EL299" t="s">
        <v>80</v>
      </c>
      <c r="EP299" t="s">
        <v>80</v>
      </c>
      <c r="ET299" t="s">
        <v>80</v>
      </c>
      <c r="EU299">
        <v>750</v>
      </c>
      <c r="EW299">
        <v>333</v>
      </c>
      <c r="EX299">
        <v>248</v>
      </c>
      <c r="EY299">
        <v>295</v>
      </c>
    </row>
    <row r="300" spans="1:165" x14ac:dyDescent="0.25">
      <c r="A300">
        <v>2020</v>
      </c>
      <c r="B300" t="s">
        <v>724</v>
      </c>
      <c r="C300" s="20" t="s">
        <v>724</v>
      </c>
      <c r="D300" t="s">
        <v>1670</v>
      </c>
      <c r="E300" t="s">
        <v>726</v>
      </c>
      <c r="F300">
        <v>307</v>
      </c>
      <c r="G300" s="1">
        <v>2.5</v>
      </c>
      <c r="H300">
        <v>4</v>
      </c>
      <c r="I300" t="s">
        <v>201</v>
      </c>
      <c r="J300">
        <v>25</v>
      </c>
      <c r="K300">
        <v>33</v>
      </c>
      <c r="L300">
        <v>28</v>
      </c>
      <c r="M300">
        <v>32.799999999999997</v>
      </c>
      <c r="N300">
        <v>47.9</v>
      </c>
      <c r="O300">
        <v>38.222099999999998</v>
      </c>
      <c r="P300">
        <v>25.342199999999998</v>
      </c>
      <c r="Q300">
        <v>33.094999999999999</v>
      </c>
      <c r="R300">
        <v>28.328499999999998</v>
      </c>
      <c r="T300" t="s">
        <v>142</v>
      </c>
      <c r="U300" t="s">
        <v>143</v>
      </c>
      <c r="V300" t="s">
        <v>61</v>
      </c>
      <c r="W300" t="s">
        <v>62</v>
      </c>
      <c r="Y300">
        <v>6</v>
      </c>
      <c r="Z300" t="s">
        <v>63</v>
      </c>
      <c r="AA300" t="s">
        <v>64</v>
      </c>
      <c r="AB300">
        <v>4</v>
      </c>
      <c r="AC300" t="s">
        <v>294</v>
      </c>
      <c r="AD300">
        <v>10</v>
      </c>
      <c r="AG300" t="s">
        <v>243</v>
      </c>
      <c r="AH300" t="s">
        <v>244</v>
      </c>
      <c r="AI300" t="s">
        <v>68</v>
      </c>
      <c r="AJ300" t="s">
        <v>69</v>
      </c>
      <c r="AK300" t="s">
        <v>64</v>
      </c>
      <c r="AL300" t="s">
        <v>70</v>
      </c>
      <c r="AO300">
        <v>93</v>
      </c>
      <c r="AP300">
        <v>13</v>
      </c>
      <c r="AS300">
        <v>1450</v>
      </c>
      <c r="AT300">
        <v>1450</v>
      </c>
      <c r="BN300" s="33" t="s">
        <v>2125</v>
      </c>
      <c r="BO300">
        <v>2</v>
      </c>
      <c r="BP300">
        <v>2</v>
      </c>
      <c r="BQ300">
        <v>4</v>
      </c>
      <c r="BR300" t="s">
        <v>90</v>
      </c>
      <c r="BS300" t="s">
        <v>2123</v>
      </c>
      <c r="BT300" t="s">
        <v>73</v>
      </c>
      <c r="BU300" s="23">
        <v>43678</v>
      </c>
      <c r="BV300">
        <v>25730</v>
      </c>
      <c r="BX300" t="s">
        <v>64</v>
      </c>
      <c r="BY300" t="s">
        <v>64</v>
      </c>
      <c r="CB300" t="s">
        <v>64</v>
      </c>
      <c r="CC300" t="s">
        <v>64</v>
      </c>
      <c r="CD300" t="s">
        <v>1664</v>
      </c>
      <c r="CE300" t="s">
        <v>63</v>
      </c>
      <c r="CF300" t="s">
        <v>731</v>
      </c>
      <c r="CG300" t="s">
        <v>63</v>
      </c>
      <c r="CH300" t="s">
        <v>727</v>
      </c>
      <c r="CI300" t="s">
        <v>64</v>
      </c>
      <c r="DJ300" t="s">
        <v>76</v>
      </c>
      <c r="DK300" t="s">
        <v>2124</v>
      </c>
      <c r="DN300" t="s">
        <v>64</v>
      </c>
      <c r="DO300" t="s">
        <v>728</v>
      </c>
      <c r="DP300" t="s">
        <v>64</v>
      </c>
      <c r="DQ300" t="s">
        <v>139</v>
      </c>
      <c r="DY300">
        <v>38.5</v>
      </c>
      <c r="EB300">
        <v>6</v>
      </c>
      <c r="EC300">
        <v>6</v>
      </c>
      <c r="EE300" t="s">
        <v>1661</v>
      </c>
      <c r="EF300">
        <v>7</v>
      </c>
      <c r="EH300" t="s">
        <v>80</v>
      </c>
      <c r="EL300" t="s">
        <v>80</v>
      </c>
      <c r="EP300" t="s">
        <v>80</v>
      </c>
      <c r="ET300" t="s">
        <v>80</v>
      </c>
      <c r="EU300">
        <v>250</v>
      </c>
      <c r="EW300">
        <v>350</v>
      </c>
      <c r="EX300">
        <v>268</v>
      </c>
      <c r="EY300">
        <v>313</v>
      </c>
    </row>
    <row r="301" spans="1:165" x14ac:dyDescent="0.25">
      <c r="A301">
        <v>2020</v>
      </c>
      <c r="B301" t="s">
        <v>757</v>
      </c>
      <c r="C301" s="20" t="s">
        <v>757</v>
      </c>
      <c r="D301" t="s">
        <v>764</v>
      </c>
      <c r="E301" t="s">
        <v>759</v>
      </c>
      <c r="F301">
        <v>312</v>
      </c>
      <c r="G301" s="1">
        <v>3</v>
      </c>
      <c r="H301">
        <v>6</v>
      </c>
      <c r="I301" t="s">
        <v>256</v>
      </c>
      <c r="J301">
        <v>19</v>
      </c>
      <c r="K301">
        <v>27</v>
      </c>
      <c r="L301">
        <v>22</v>
      </c>
      <c r="M301">
        <v>23.8</v>
      </c>
      <c r="N301">
        <v>38.5</v>
      </c>
      <c r="O301">
        <v>28.7377</v>
      </c>
      <c r="P301">
        <v>18.927</v>
      </c>
      <c r="Q301">
        <v>27.1633</v>
      </c>
      <c r="R301">
        <v>21.9176</v>
      </c>
      <c r="T301" t="s">
        <v>60</v>
      </c>
      <c r="U301" t="s">
        <v>71</v>
      </c>
      <c r="V301" t="s">
        <v>86</v>
      </c>
      <c r="W301" t="s">
        <v>136</v>
      </c>
      <c r="Y301">
        <v>9</v>
      </c>
      <c r="Z301" t="s">
        <v>63</v>
      </c>
      <c r="AA301" t="s">
        <v>64</v>
      </c>
      <c r="AB301">
        <v>4</v>
      </c>
      <c r="AC301" t="s">
        <v>294</v>
      </c>
      <c r="AD301">
        <v>10</v>
      </c>
      <c r="AG301" t="s">
        <v>155</v>
      </c>
      <c r="AH301" t="s">
        <v>156</v>
      </c>
      <c r="AI301" t="s">
        <v>68</v>
      </c>
      <c r="AJ301" t="s">
        <v>69</v>
      </c>
      <c r="AK301" t="s">
        <v>64</v>
      </c>
      <c r="AL301" t="s">
        <v>70</v>
      </c>
      <c r="AO301">
        <v>90</v>
      </c>
      <c r="AP301">
        <v>13</v>
      </c>
      <c r="AS301">
        <v>2200</v>
      </c>
      <c r="AT301">
        <v>2200</v>
      </c>
      <c r="BN301" s="33" t="s">
        <v>2125</v>
      </c>
      <c r="BO301">
        <v>2</v>
      </c>
      <c r="BP301">
        <v>2</v>
      </c>
      <c r="BQ301">
        <v>4</v>
      </c>
      <c r="BR301" t="s">
        <v>90</v>
      </c>
      <c r="BS301" t="s">
        <v>2123</v>
      </c>
      <c r="BT301" t="s">
        <v>73</v>
      </c>
      <c r="BU301" s="23">
        <v>43766</v>
      </c>
      <c r="BV301">
        <v>26716</v>
      </c>
      <c r="BY301" t="s">
        <v>64</v>
      </c>
      <c r="CB301" t="s">
        <v>64</v>
      </c>
      <c r="CC301" t="s">
        <v>64</v>
      </c>
      <c r="CD301" t="s">
        <v>1702</v>
      </c>
      <c r="CE301" t="s">
        <v>64</v>
      </c>
      <c r="CG301" t="s">
        <v>63</v>
      </c>
      <c r="CH301" t="s">
        <v>761</v>
      </c>
      <c r="CI301" t="s">
        <v>64</v>
      </c>
      <c r="DJ301" t="s">
        <v>76</v>
      </c>
      <c r="DK301" t="s">
        <v>2124</v>
      </c>
      <c r="DN301" t="s">
        <v>64</v>
      </c>
      <c r="DO301" t="s">
        <v>132</v>
      </c>
      <c r="DP301" t="s">
        <v>63</v>
      </c>
      <c r="DQ301" t="s">
        <v>78</v>
      </c>
      <c r="DY301">
        <v>28.9</v>
      </c>
      <c r="EB301">
        <v>4</v>
      </c>
      <c r="EC301">
        <v>4</v>
      </c>
      <c r="EE301" t="s">
        <v>1701</v>
      </c>
      <c r="EF301">
        <v>5</v>
      </c>
      <c r="EH301" t="s">
        <v>80</v>
      </c>
      <c r="EL301" t="s">
        <v>80</v>
      </c>
      <c r="EP301" t="s">
        <v>80</v>
      </c>
      <c r="ET301" t="s">
        <v>80</v>
      </c>
      <c r="EV301">
        <v>3500</v>
      </c>
      <c r="EW301">
        <v>471</v>
      </c>
      <c r="EX301">
        <v>329</v>
      </c>
      <c r="EY301">
        <v>407</v>
      </c>
    </row>
    <row r="302" spans="1:165" x14ac:dyDescent="0.25">
      <c r="A302">
        <v>2020</v>
      </c>
      <c r="B302" t="s">
        <v>757</v>
      </c>
      <c r="C302" s="20" t="s">
        <v>757</v>
      </c>
      <c r="D302" t="s">
        <v>767</v>
      </c>
      <c r="E302" t="s">
        <v>759</v>
      </c>
      <c r="F302">
        <v>108</v>
      </c>
      <c r="G302" s="1">
        <v>4</v>
      </c>
      <c r="H302">
        <v>8</v>
      </c>
      <c r="I302" t="s">
        <v>256</v>
      </c>
      <c r="J302">
        <v>18</v>
      </c>
      <c r="K302">
        <v>27</v>
      </c>
      <c r="L302">
        <v>21</v>
      </c>
      <c r="M302">
        <v>22.2</v>
      </c>
      <c r="N302">
        <v>38.200000000000003</v>
      </c>
      <c r="O302">
        <v>27.356100000000001</v>
      </c>
      <c r="P302">
        <v>17.7469</v>
      </c>
      <c r="Q302">
        <v>26.969899999999999</v>
      </c>
      <c r="R302">
        <v>20.974699999999999</v>
      </c>
      <c r="T302" t="s">
        <v>60</v>
      </c>
      <c r="U302" t="s">
        <v>71</v>
      </c>
      <c r="V302" t="s">
        <v>86</v>
      </c>
      <c r="W302" t="s">
        <v>136</v>
      </c>
      <c r="Y302">
        <v>9</v>
      </c>
      <c r="Z302" t="s">
        <v>63</v>
      </c>
      <c r="AA302" t="s">
        <v>64</v>
      </c>
      <c r="AB302" t="s">
        <v>65</v>
      </c>
      <c r="AC302" t="s">
        <v>66</v>
      </c>
      <c r="AD302">
        <v>10</v>
      </c>
      <c r="AG302" t="s">
        <v>155</v>
      </c>
      <c r="AH302" t="s">
        <v>156</v>
      </c>
      <c r="AI302" t="s">
        <v>68</v>
      </c>
      <c r="AJ302" t="s">
        <v>69</v>
      </c>
      <c r="AK302" t="s">
        <v>64</v>
      </c>
      <c r="AL302" t="s">
        <v>70</v>
      </c>
      <c r="AO302">
        <v>92</v>
      </c>
      <c r="AP302">
        <v>13</v>
      </c>
      <c r="AS302">
        <v>2300</v>
      </c>
      <c r="AT302">
        <v>2300</v>
      </c>
      <c r="BN302" s="33" t="s">
        <v>2125</v>
      </c>
      <c r="BO302">
        <v>2</v>
      </c>
      <c r="BP302">
        <v>2</v>
      </c>
      <c r="BQ302">
        <v>4</v>
      </c>
      <c r="BR302" t="s">
        <v>90</v>
      </c>
      <c r="BS302" t="s">
        <v>2123</v>
      </c>
      <c r="BT302" t="s">
        <v>73</v>
      </c>
      <c r="BU302" s="23">
        <v>43763</v>
      </c>
      <c r="BV302">
        <v>26731</v>
      </c>
      <c r="BY302" t="s">
        <v>64</v>
      </c>
      <c r="CB302" t="s">
        <v>64</v>
      </c>
      <c r="CC302" t="s">
        <v>64</v>
      </c>
      <c r="CD302" t="s">
        <v>1704</v>
      </c>
      <c r="CE302" t="s">
        <v>64</v>
      </c>
      <c r="CG302" t="s">
        <v>63</v>
      </c>
      <c r="CH302" t="s">
        <v>770</v>
      </c>
      <c r="CI302" t="s">
        <v>64</v>
      </c>
      <c r="DJ302" t="s">
        <v>76</v>
      </c>
      <c r="DK302" t="s">
        <v>2124</v>
      </c>
      <c r="DN302" t="s">
        <v>64</v>
      </c>
      <c r="DO302" t="s">
        <v>435</v>
      </c>
      <c r="DP302" t="s">
        <v>63</v>
      </c>
      <c r="DQ302" t="s">
        <v>78</v>
      </c>
      <c r="DR302" t="s">
        <v>767</v>
      </c>
      <c r="DY302">
        <v>27.6</v>
      </c>
      <c r="EB302">
        <v>4</v>
      </c>
      <c r="EC302">
        <v>4</v>
      </c>
      <c r="EE302" t="s">
        <v>1703</v>
      </c>
      <c r="EF302">
        <v>3</v>
      </c>
      <c r="EH302" t="s">
        <v>80</v>
      </c>
      <c r="EL302" t="s">
        <v>80</v>
      </c>
      <c r="EP302" t="s">
        <v>80</v>
      </c>
      <c r="ET302" t="s">
        <v>80</v>
      </c>
      <c r="EV302">
        <v>4000</v>
      </c>
      <c r="EW302">
        <v>500</v>
      </c>
      <c r="EX302">
        <v>330</v>
      </c>
      <c r="EY302">
        <v>424</v>
      </c>
    </row>
    <row r="303" spans="1:165" x14ac:dyDescent="0.25">
      <c r="A303">
        <v>2020</v>
      </c>
      <c r="B303" t="s">
        <v>757</v>
      </c>
      <c r="C303" s="20" t="s">
        <v>757</v>
      </c>
      <c r="D303" t="s">
        <v>772</v>
      </c>
      <c r="E303" t="s">
        <v>759</v>
      </c>
      <c r="F303">
        <v>110</v>
      </c>
      <c r="G303" s="1">
        <v>4</v>
      </c>
      <c r="H303">
        <v>8</v>
      </c>
      <c r="I303" t="s">
        <v>256</v>
      </c>
      <c r="J303">
        <v>18</v>
      </c>
      <c r="K303">
        <v>27</v>
      </c>
      <c r="L303">
        <v>21</v>
      </c>
      <c r="M303">
        <v>22.2</v>
      </c>
      <c r="N303">
        <v>38.200000000000003</v>
      </c>
      <c r="O303">
        <v>27.356100000000001</v>
      </c>
      <c r="P303">
        <v>17.7469</v>
      </c>
      <c r="Q303">
        <v>26.969899999999999</v>
      </c>
      <c r="R303">
        <v>20.974699999999999</v>
      </c>
      <c r="T303" t="s">
        <v>60</v>
      </c>
      <c r="U303" t="s">
        <v>71</v>
      </c>
      <c r="V303" t="s">
        <v>86</v>
      </c>
      <c r="W303" t="s">
        <v>136</v>
      </c>
      <c r="Y303">
        <v>9</v>
      </c>
      <c r="Z303" t="s">
        <v>63</v>
      </c>
      <c r="AA303" t="s">
        <v>64</v>
      </c>
      <c r="AB303" t="s">
        <v>65</v>
      </c>
      <c r="AC303" t="s">
        <v>66</v>
      </c>
      <c r="AD303">
        <v>10</v>
      </c>
      <c r="AG303" t="s">
        <v>155</v>
      </c>
      <c r="AH303" t="s">
        <v>156</v>
      </c>
      <c r="AI303" t="s">
        <v>68</v>
      </c>
      <c r="AJ303" t="s">
        <v>69</v>
      </c>
      <c r="AK303" t="s">
        <v>64</v>
      </c>
      <c r="AL303" t="s">
        <v>70</v>
      </c>
      <c r="AO303">
        <v>92</v>
      </c>
      <c r="AP303">
        <v>13</v>
      </c>
      <c r="AS303">
        <v>2300</v>
      </c>
      <c r="AT303">
        <v>2300</v>
      </c>
      <c r="BN303" s="33" t="s">
        <v>2125</v>
      </c>
      <c r="BO303">
        <v>2</v>
      </c>
      <c r="BP303">
        <v>2</v>
      </c>
      <c r="BQ303">
        <v>4</v>
      </c>
      <c r="BR303" t="s">
        <v>90</v>
      </c>
      <c r="BS303" t="s">
        <v>2123</v>
      </c>
      <c r="BT303" t="s">
        <v>73</v>
      </c>
      <c r="BU303" s="23">
        <v>43763</v>
      </c>
      <c r="BV303">
        <v>26733</v>
      </c>
      <c r="BY303" t="s">
        <v>64</v>
      </c>
      <c r="CB303" t="s">
        <v>64</v>
      </c>
      <c r="CC303" t="s">
        <v>64</v>
      </c>
      <c r="CD303" t="s">
        <v>1705</v>
      </c>
      <c r="CE303" t="s">
        <v>64</v>
      </c>
      <c r="CG303" t="s">
        <v>63</v>
      </c>
      <c r="CH303" t="s">
        <v>770</v>
      </c>
      <c r="CI303" t="s">
        <v>64</v>
      </c>
      <c r="DJ303" t="s">
        <v>76</v>
      </c>
      <c r="DK303" t="s">
        <v>2124</v>
      </c>
      <c r="DN303" t="s">
        <v>64</v>
      </c>
      <c r="DO303" t="s">
        <v>435</v>
      </c>
      <c r="DP303" t="s">
        <v>63</v>
      </c>
      <c r="DQ303" t="s">
        <v>78</v>
      </c>
      <c r="DR303" t="s">
        <v>772</v>
      </c>
      <c r="DY303">
        <v>27.6</v>
      </c>
      <c r="EB303">
        <v>4</v>
      </c>
      <c r="EC303">
        <v>4</v>
      </c>
      <c r="EE303" t="s">
        <v>1703</v>
      </c>
      <c r="EF303">
        <v>3</v>
      </c>
      <c r="EH303" t="s">
        <v>80</v>
      </c>
      <c r="EL303" t="s">
        <v>80</v>
      </c>
      <c r="EP303" t="s">
        <v>80</v>
      </c>
      <c r="ET303" t="s">
        <v>80</v>
      </c>
      <c r="EV303">
        <v>4000</v>
      </c>
      <c r="EW303">
        <v>500</v>
      </c>
      <c r="EX303">
        <v>330</v>
      </c>
      <c r="EY303">
        <v>424</v>
      </c>
    </row>
    <row r="304" spans="1:165" x14ac:dyDescent="0.25">
      <c r="A304">
        <v>2020</v>
      </c>
      <c r="B304" t="s">
        <v>757</v>
      </c>
      <c r="C304" s="20" t="s">
        <v>757</v>
      </c>
      <c r="D304" t="s">
        <v>1706</v>
      </c>
      <c r="E304" t="s">
        <v>759</v>
      </c>
      <c r="F304">
        <v>182</v>
      </c>
      <c r="G304" s="1">
        <v>2</v>
      </c>
      <c r="H304">
        <v>4</v>
      </c>
      <c r="I304" t="s">
        <v>385</v>
      </c>
      <c r="J304">
        <v>23</v>
      </c>
      <c r="K304">
        <v>29</v>
      </c>
      <c r="L304">
        <v>25</v>
      </c>
      <c r="M304">
        <v>29</v>
      </c>
      <c r="N304">
        <v>41.1</v>
      </c>
      <c r="O304">
        <v>33.428699999999999</v>
      </c>
      <c r="P304">
        <v>22.678599999999999</v>
      </c>
      <c r="Q304">
        <v>28.829000000000001</v>
      </c>
      <c r="R304">
        <v>25.087</v>
      </c>
      <c r="T304" t="s">
        <v>60</v>
      </c>
      <c r="U304" t="s">
        <v>71</v>
      </c>
      <c r="V304" t="s">
        <v>225</v>
      </c>
      <c r="W304" t="s">
        <v>226</v>
      </c>
      <c r="Y304">
        <v>7</v>
      </c>
      <c r="Z304" t="s">
        <v>63</v>
      </c>
      <c r="AA304" t="s">
        <v>64</v>
      </c>
      <c r="AB304">
        <v>4</v>
      </c>
      <c r="AC304" t="s">
        <v>294</v>
      </c>
      <c r="AD304">
        <v>10</v>
      </c>
      <c r="AG304" t="s">
        <v>155</v>
      </c>
      <c r="AH304" t="s">
        <v>156</v>
      </c>
      <c r="AI304" t="s">
        <v>68</v>
      </c>
      <c r="AJ304" t="s">
        <v>69</v>
      </c>
      <c r="AK304" t="s">
        <v>64</v>
      </c>
      <c r="AL304" t="s">
        <v>70</v>
      </c>
      <c r="AO304">
        <v>89</v>
      </c>
      <c r="AP304">
        <v>12</v>
      </c>
      <c r="AS304">
        <v>1950</v>
      </c>
      <c r="AT304">
        <v>1950</v>
      </c>
      <c r="BN304" s="33" t="s">
        <v>2125</v>
      </c>
      <c r="BO304">
        <v>2</v>
      </c>
      <c r="BP304">
        <v>2</v>
      </c>
      <c r="BQ304">
        <v>4</v>
      </c>
      <c r="BR304" t="s">
        <v>90</v>
      </c>
      <c r="BS304" t="s">
        <v>2123</v>
      </c>
      <c r="BT304" t="s">
        <v>73</v>
      </c>
      <c r="BU304" s="23">
        <v>43819</v>
      </c>
      <c r="BV304">
        <v>26916</v>
      </c>
      <c r="BY304" t="s">
        <v>64</v>
      </c>
      <c r="CB304" t="s">
        <v>64</v>
      </c>
      <c r="CC304" t="s">
        <v>64</v>
      </c>
      <c r="CD304" t="s">
        <v>1700</v>
      </c>
      <c r="CE304" t="s">
        <v>64</v>
      </c>
      <c r="CG304" t="s">
        <v>63</v>
      </c>
      <c r="CH304" t="s">
        <v>761</v>
      </c>
      <c r="CI304" t="s">
        <v>63</v>
      </c>
      <c r="CJ304" t="s">
        <v>762</v>
      </c>
      <c r="DJ304" t="s">
        <v>76</v>
      </c>
      <c r="DK304" t="s">
        <v>2124</v>
      </c>
      <c r="DN304" t="s">
        <v>64</v>
      </c>
      <c r="DO304" t="s">
        <v>435</v>
      </c>
      <c r="DP304" t="s">
        <v>63</v>
      </c>
      <c r="DQ304" t="s">
        <v>78</v>
      </c>
      <c r="DY304">
        <v>33.700000000000003</v>
      </c>
      <c r="EB304">
        <v>5</v>
      </c>
      <c r="EC304">
        <v>5</v>
      </c>
      <c r="EE304" t="s">
        <v>1699</v>
      </c>
      <c r="EF304">
        <v>5</v>
      </c>
      <c r="EH304" t="s">
        <v>80</v>
      </c>
      <c r="EL304" t="s">
        <v>80</v>
      </c>
      <c r="EP304" t="s">
        <v>80</v>
      </c>
      <c r="ET304" t="s">
        <v>80</v>
      </c>
      <c r="EV304">
        <v>2250</v>
      </c>
      <c r="EW304">
        <v>390</v>
      </c>
      <c r="EX304">
        <v>305</v>
      </c>
      <c r="EY304">
        <v>352</v>
      </c>
    </row>
    <row r="305" spans="1:155" x14ac:dyDescent="0.25">
      <c r="A305">
        <v>2020</v>
      </c>
      <c r="B305" t="s">
        <v>757</v>
      </c>
      <c r="C305" s="20" t="s">
        <v>757</v>
      </c>
      <c r="D305" t="s">
        <v>775</v>
      </c>
      <c r="E305" t="s">
        <v>759</v>
      </c>
      <c r="F305">
        <v>210</v>
      </c>
      <c r="G305" s="1">
        <v>2</v>
      </c>
      <c r="H305">
        <v>4</v>
      </c>
      <c r="I305" t="s">
        <v>1710</v>
      </c>
      <c r="J305">
        <v>20</v>
      </c>
      <c r="K305">
        <v>29</v>
      </c>
      <c r="L305">
        <v>23</v>
      </c>
      <c r="M305">
        <v>25.4</v>
      </c>
      <c r="N305">
        <v>41.1</v>
      </c>
      <c r="O305">
        <v>30.672499999999999</v>
      </c>
      <c r="P305">
        <v>20.094799999999999</v>
      </c>
      <c r="Q305">
        <v>28.829000000000001</v>
      </c>
      <c r="R305">
        <v>23.2669</v>
      </c>
      <c r="T305" t="s">
        <v>60</v>
      </c>
      <c r="U305" t="s">
        <v>71</v>
      </c>
      <c r="V305" t="s">
        <v>225</v>
      </c>
      <c r="W305" t="s">
        <v>226</v>
      </c>
      <c r="Y305">
        <v>8</v>
      </c>
      <c r="Z305" t="s">
        <v>63</v>
      </c>
      <c r="AA305" t="s">
        <v>64</v>
      </c>
      <c r="AB305">
        <v>4</v>
      </c>
      <c r="AC305" t="s">
        <v>294</v>
      </c>
      <c r="AD305">
        <v>10</v>
      </c>
      <c r="AG305" t="s">
        <v>155</v>
      </c>
      <c r="AH305" t="s">
        <v>156</v>
      </c>
      <c r="AI305" t="s">
        <v>68</v>
      </c>
      <c r="AJ305" t="s">
        <v>69</v>
      </c>
      <c r="AK305" t="s">
        <v>64</v>
      </c>
      <c r="AL305" t="s">
        <v>70</v>
      </c>
      <c r="AM305">
        <v>89</v>
      </c>
      <c r="AN305">
        <v>12</v>
      </c>
      <c r="AS305">
        <v>2100</v>
      </c>
      <c r="AT305">
        <v>2100</v>
      </c>
      <c r="BN305" s="33" t="s">
        <v>2125</v>
      </c>
      <c r="BO305">
        <v>2</v>
      </c>
      <c r="BP305">
        <v>2</v>
      </c>
      <c r="BQ305">
        <v>4</v>
      </c>
      <c r="BR305" t="s">
        <v>90</v>
      </c>
      <c r="BS305" t="s">
        <v>2123</v>
      </c>
      <c r="BT305" t="s">
        <v>285</v>
      </c>
      <c r="BU305" s="23">
        <v>43972</v>
      </c>
      <c r="BV305">
        <v>27462</v>
      </c>
      <c r="CB305" t="s">
        <v>64</v>
      </c>
      <c r="CC305" t="s">
        <v>64</v>
      </c>
      <c r="CD305" t="s">
        <v>1708</v>
      </c>
      <c r="CE305" t="s">
        <v>64</v>
      </c>
      <c r="CG305" t="s">
        <v>63</v>
      </c>
      <c r="CH305" t="s">
        <v>761</v>
      </c>
      <c r="CI305" t="s">
        <v>63</v>
      </c>
      <c r="CJ305" t="s">
        <v>1709</v>
      </c>
      <c r="DJ305" t="s">
        <v>76</v>
      </c>
      <c r="DK305" t="s">
        <v>2124</v>
      </c>
      <c r="DN305" t="s">
        <v>64</v>
      </c>
      <c r="DO305" t="s">
        <v>77</v>
      </c>
      <c r="DP305" t="s">
        <v>63</v>
      </c>
      <c r="DQ305" t="s">
        <v>78</v>
      </c>
      <c r="DY305">
        <v>30.9</v>
      </c>
      <c r="EB305">
        <v>5</v>
      </c>
      <c r="EC305">
        <v>5</v>
      </c>
      <c r="EE305" t="s">
        <v>1707</v>
      </c>
      <c r="EF305">
        <v>3</v>
      </c>
      <c r="EH305" t="s">
        <v>80</v>
      </c>
      <c r="EL305" t="s">
        <v>80</v>
      </c>
      <c r="EP305" t="s">
        <v>80</v>
      </c>
      <c r="ET305" t="s">
        <v>80</v>
      </c>
      <c r="EV305">
        <v>3000</v>
      </c>
      <c r="EW305">
        <v>442</v>
      </c>
      <c r="EX305">
        <v>308</v>
      </c>
      <c r="EY305">
        <v>382</v>
      </c>
    </row>
    <row r="306" spans="1:155" x14ac:dyDescent="0.25">
      <c r="A306">
        <v>2020</v>
      </c>
      <c r="B306" t="s">
        <v>757</v>
      </c>
      <c r="C306" s="20" t="s">
        <v>757</v>
      </c>
      <c r="D306" t="s">
        <v>1711</v>
      </c>
      <c r="E306" t="s">
        <v>759</v>
      </c>
      <c r="F306">
        <v>320</v>
      </c>
      <c r="G306" s="1">
        <v>3</v>
      </c>
      <c r="H306">
        <v>6</v>
      </c>
      <c r="I306" t="s">
        <v>256</v>
      </c>
      <c r="J306">
        <v>21</v>
      </c>
      <c r="K306">
        <v>27</v>
      </c>
      <c r="L306">
        <v>23</v>
      </c>
      <c r="M306">
        <v>26.8</v>
      </c>
      <c r="N306">
        <v>38.5</v>
      </c>
      <c r="O306">
        <v>31.0456</v>
      </c>
      <c r="P306">
        <v>21.1067</v>
      </c>
      <c r="Q306">
        <v>27.1633</v>
      </c>
      <c r="R306">
        <v>23.460699999999999</v>
      </c>
      <c r="T306" t="s">
        <v>475</v>
      </c>
      <c r="U306" t="s">
        <v>476</v>
      </c>
      <c r="V306" t="s">
        <v>86</v>
      </c>
      <c r="W306" t="s">
        <v>136</v>
      </c>
      <c r="Y306">
        <v>9</v>
      </c>
      <c r="Z306" t="s">
        <v>63</v>
      </c>
      <c r="AA306" t="s">
        <v>64</v>
      </c>
      <c r="AB306">
        <v>4</v>
      </c>
      <c r="AC306" t="s">
        <v>294</v>
      </c>
      <c r="AD306">
        <v>10</v>
      </c>
      <c r="AG306" t="s">
        <v>155</v>
      </c>
      <c r="AH306" t="s">
        <v>156</v>
      </c>
      <c r="AI306" t="s">
        <v>68</v>
      </c>
      <c r="AJ306" t="s">
        <v>69</v>
      </c>
      <c r="AK306" t="s">
        <v>64</v>
      </c>
      <c r="AL306" t="s">
        <v>70</v>
      </c>
      <c r="AO306">
        <v>93</v>
      </c>
      <c r="AP306">
        <v>12</v>
      </c>
      <c r="AS306">
        <v>2100</v>
      </c>
      <c r="AT306">
        <v>2100</v>
      </c>
      <c r="BN306" s="33" t="s">
        <v>2128</v>
      </c>
      <c r="BO306">
        <v>2</v>
      </c>
      <c r="BP306">
        <v>2</v>
      </c>
      <c r="BQ306">
        <v>4</v>
      </c>
      <c r="BR306" t="s">
        <v>90</v>
      </c>
      <c r="BS306" t="s">
        <v>2123</v>
      </c>
      <c r="BT306" t="s">
        <v>73</v>
      </c>
      <c r="BU306" s="23">
        <v>43675</v>
      </c>
      <c r="BV306">
        <v>26174</v>
      </c>
      <c r="CB306" t="s">
        <v>64</v>
      </c>
      <c r="CC306" t="s">
        <v>64</v>
      </c>
      <c r="CD306" t="s">
        <v>776</v>
      </c>
      <c r="CE306" t="s">
        <v>64</v>
      </c>
      <c r="CG306" t="s">
        <v>63</v>
      </c>
      <c r="CH306" t="s">
        <v>761</v>
      </c>
      <c r="CI306" t="s">
        <v>63</v>
      </c>
      <c r="CJ306" t="s">
        <v>777</v>
      </c>
      <c r="CK306" t="s">
        <v>112</v>
      </c>
      <c r="CM306">
        <v>1</v>
      </c>
      <c r="CN306" t="s">
        <v>113</v>
      </c>
      <c r="CP306">
        <v>48</v>
      </c>
      <c r="CQ306">
        <v>20</v>
      </c>
      <c r="CR306">
        <v>80</v>
      </c>
      <c r="CS306" t="s">
        <v>114</v>
      </c>
      <c r="CV306" t="s">
        <v>115</v>
      </c>
      <c r="CX306" t="s">
        <v>116</v>
      </c>
      <c r="CY306" t="s">
        <v>64</v>
      </c>
      <c r="DD306">
        <v>1</v>
      </c>
      <c r="DE306" t="s">
        <v>476</v>
      </c>
      <c r="DF306" t="s">
        <v>778</v>
      </c>
      <c r="DG306">
        <v>16</v>
      </c>
      <c r="DJ306" t="s">
        <v>76</v>
      </c>
      <c r="DK306" t="s">
        <v>2124</v>
      </c>
      <c r="DL306" t="s">
        <v>64</v>
      </c>
      <c r="DM306" t="s">
        <v>64</v>
      </c>
      <c r="DN306" t="s">
        <v>64</v>
      </c>
      <c r="DO306" t="s">
        <v>77</v>
      </c>
      <c r="DP306" t="s">
        <v>63</v>
      </c>
      <c r="DQ306" t="s">
        <v>78</v>
      </c>
      <c r="DY306">
        <v>31.3</v>
      </c>
      <c r="EB306">
        <v>5</v>
      </c>
      <c r="EC306">
        <v>5</v>
      </c>
      <c r="EE306" t="s">
        <v>1712</v>
      </c>
      <c r="EF306">
        <v>6</v>
      </c>
      <c r="EH306" t="s">
        <v>80</v>
      </c>
      <c r="EL306" t="s">
        <v>80</v>
      </c>
      <c r="EP306" t="s">
        <v>80</v>
      </c>
      <c r="ET306" t="s">
        <v>80</v>
      </c>
      <c r="EV306">
        <v>3000</v>
      </c>
      <c r="EW306">
        <v>422</v>
      </c>
      <c r="EX306">
        <v>327</v>
      </c>
      <c r="EY306">
        <v>379</v>
      </c>
    </row>
    <row r="307" spans="1:155" x14ac:dyDescent="0.25">
      <c r="A307">
        <v>2020</v>
      </c>
      <c r="B307" t="s">
        <v>757</v>
      </c>
      <c r="C307" s="20" t="s">
        <v>757</v>
      </c>
      <c r="D307" t="s">
        <v>790</v>
      </c>
      <c r="E307" t="s">
        <v>759</v>
      </c>
      <c r="F307">
        <v>550</v>
      </c>
      <c r="G307" s="1">
        <v>3</v>
      </c>
      <c r="H307">
        <v>6</v>
      </c>
      <c r="I307" t="s">
        <v>256</v>
      </c>
      <c r="J307">
        <v>19</v>
      </c>
      <c r="K307">
        <v>24</v>
      </c>
      <c r="L307">
        <v>21</v>
      </c>
      <c r="M307">
        <v>23.9</v>
      </c>
      <c r="N307">
        <v>33.6</v>
      </c>
      <c r="O307">
        <v>27.468399999999999</v>
      </c>
      <c r="P307">
        <v>19.000299999999999</v>
      </c>
      <c r="Q307">
        <v>23.970600000000001</v>
      </c>
      <c r="R307">
        <v>20.9556</v>
      </c>
      <c r="T307" t="s">
        <v>475</v>
      </c>
      <c r="U307" t="s">
        <v>476</v>
      </c>
      <c r="V307" t="s">
        <v>86</v>
      </c>
      <c r="W307" t="s">
        <v>136</v>
      </c>
      <c r="Y307">
        <v>9</v>
      </c>
      <c r="Z307" t="s">
        <v>63</v>
      </c>
      <c r="AA307" t="s">
        <v>64</v>
      </c>
      <c r="AB307">
        <v>4</v>
      </c>
      <c r="AC307" t="s">
        <v>294</v>
      </c>
      <c r="AD307">
        <v>10</v>
      </c>
      <c r="AG307" t="s">
        <v>155</v>
      </c>
      <c r="AH307" t="s">
        <v>156</v>
      </c>
      <c r="AI307" t="s">
        <v>68</v>
      </c>
      <c r="AJ307" t="s">
        <v>69</v>
      </c>
      <c r="AK307" t="s">
        <v>64</v>
      </c>
      <c r="AL307" t="s">
        <v>70</v>
      </c>
      <c r="AO307">
        <v>96</v>
      </c>
      <c r="AP307">
        <v>13</v>
      </c>
      <c r="AS307">
        <v>2300</v>
      </c>
      <c r="AT307">
        <v>2300</v>
      </c>
      <c r="BN307" s="33" t="s">
        <v>2128</v>
      </c>
      <c r="BO307">
        <v>2</v>
      </c>
      <c r="BP307">
        <v>2</v>
      </c>
      <c r="BQ307">
        <v>4</v>
      </c>
      <c r="BR307" t="s">
        <v>90</v>
      </c>
      <c r="BS307" t="s">
        <v>2123</v>
      </c>
      <c r="BT307" t="s">
        <v>73</v>
      </c>
      <c r="BU307" s="23">
        <v>43676</v>
      </c>
      <c r="BV307">
        <v>26183</v>
      </c>
      <c r="BY307" t="s">
        <v>64</v>
      </c>
      <c r="CB307" t="s">
        <v>64</v>
      </c>
      <c r="CC307" t="s">
        <v>64</v>
      </c>
      <c r="CD307" t="s">
        <v>776</v>
      </c>
      <c r="CE307" t="s">
        <v>64</v>
      </c>
      <c r="CG307" t="s">
        <v>63</v>
      </c>
      <c r="CH307" t="s">
        <v>761</v>
      </c>
      <c r="CI307" t="s">
        <v>63</v>
      </c>
      <c r="CJ307" t="s">
        <v>777</v>
      </c>
      <c r="CK307" t="s">
        <v>112</v>
      </c>
      <c r="CM307">
        <v>1</v>
      </c>
      <c r="CN307" t="s">
        <v>113</v>
      </c>
      <c r="CP307">
        <v>48</v>
      </c>
      <c r="CQ307">
        <v>20</v>
      </c>
      <c r="CR307">
        <v>80</v>
      </c>
      <c r="CS307" t="s">
        <v>114</v>
      </c>
      <c r="CV307" t="s">
        <v>115</v>
      </c>
      <c r="CX307" t="s">
        <v>116</v>
      </c>
      <c r="CY307" t="s">
        <v>64</v>
      </c>
      <c r="DD307">
        <v>1</v>
      </c>
      <c r="DE307" t="s">
        <v>476</v>
      </c>
      <c r="DF307" t="s">
        <v>778</v>
      </c>
      <c r="DG307">
        <v>16</v>
      </c>
      <c r="DJ307" t="s">
        <v>76</v>
      </c>
      <c r="DK307" t="s">
        <v>2124</v>
      </c>
      <c r="DL307" t="s">
        <v>64</v>
      </c>
      <c r="DM307" t="s">
        <v>64</v>
      </c>
      <c r="DN307" t="s">
        <v>64</v>
      </c>
      <c r="DO307" t="s">
        <v>77</v>
      </c>
      <c r="DP307" t="s">
        <v>63</v>
      </c>
      <c r="DQ307" t="s">
        <v>78</v>
      </c>
      <c r="DY307">
        <v>27.7</v>
      </c>
      <c r="EB307">
        <v>4</v>
      </c>
      <c r="EC307">
        <v>4</v>
      </c>
      <c r="EE307" t="s">
        <v>1724</v>
      </c>
      <c r="EF307">
        <v>6</v>
      </c>
      <c r="EH307" t="s">
        <v>80</v>
      </c>
      <c r="EL307" t="s">
        <v>80</v>
      </c>
      <c r="EP307" t="s">
        <v>80</v>
      </c>
      <c r="ET307" t="s">
        <v>80</v>
      </c>
      <c r="EV307">
        <v>4000</v>
      </c>
      <c r="EW307">
        <v>469</v>
      </c>
      <c r="EX307">
        <v>371</v>
      </c>
      <c r="EY307">
        <v>425</v>
      </c>
    </row>
    <row r="308" spans="1:155" x14ac:dyDescent="0.25">
      <c r="A308">
        <v>2020</v>
      </c>
      <c r="B308" t="s">
        <v>757</v>
      </c>
      <c r="C308" s="20" t="s">
        <v>757</v>
      </c>
      <c r="D308" t="s">
        <v>791</v>
      </c>
      <c r="E308" t="s">
        <v>759</v>
      </c>
      <c r="F308">
        <v>530</v>
      </c>
      <c r="G308" s="1">
        <v>4</v>
      </c>
      <c r="H308">
        <v>8</v>
      </c>
      <c r="I308" t="s">
        <v>256</v>
      </c>
      <c r="J308">
        <v>15</v>
      </c>
      <c r="K308">
        <v>20</v>
      </c>
      <c r="L308">
        <v>17</v>
      </c>
      <c r="M308">
        <v>18.8</v>
      </c>
      <c r="N308">
        <v>28.3</v>
      </c>
      <c r="O308">
        <v>22.145299999999999</v>
      </c>
      <c r="P308">
        <v>15.197900000000001</v>
      </c>
      <c r="Q308">
        <v>20.4361</v>
      </c>
      <c r="R308">
        <v>17.179500000000001</v>
      </c>
      <c r="S308" t="s">
        <v>243</v>
      </c>
      <c r="T308" t="s">
        <v>60</v>
      </c>
      <c r="U308" t="s">
        <v>71</v>
      </c>
      <c r="V308" t="s">
        <v>86</v>
      </c>
      <c r="W308" t="s">
        <v>136</v>
      </c>
      <c r="Y308">
        <v>9</v>
      </c>
      <c r="Z308" t="s">
        <v>63</v>
      </c>
      <c r="AA308" t="s">
        <v>64</v>
      </c>
      <c r="AB308">
        <v>4</v>
      </c>
      <c r="AC308" t="s">
        <v>294</v>
      </c>
      <c r="AD308">
        <v>10</v>
      </c>
      <c r="AG308" t="s">
        <v>155</v>
      </c>
      <c r="AH308" t="s">
        <v>156</v>
      </c>
      <c r="AI308" t="s">
        <v>68</v>
      </c>
      <c r="AJ308" t="s">
        <v>69</v>
      </c>
      <c r="AK308" t="s">
        <v>64</v>
      </c>
      <c r="AL308" t="s">
        <v>70</v>
      </c>
      <c r="AO308">
        <v>96</v>
      </c>
      <c r="AP308">
        <v>13</v>
      </c>
      <c r="AS308">
        <v>2850</v>
      </c>
      <c r="AT308">
        <v>2850</v>
      </c>
      <c r="BN308" s="33" t="s">
        <v>2125</v>
      </c>
      <c r="BO308">
        <v>2</v>
      </c>
      <c r="BP308">
        <v>2</v>
      </c>
      <c r="BQ308">
        <v>4</v>
      </c>
      <c r="BR308" t="s">
        <v>90</v>
      </c>
      <c r="BS308" t="s">
        <v>2123</v>
      </c>
      <c r="BT308" t="s">
        <v>73</v>
      </c>
      <c r="BU308" s="23">
        <v>43739</v>
      </c>
      <c r="BV308">
        <v>26635</v>
      </c>
      <c r="BY308" t="s">
        <v>64</v>
      </c>
      <c r="CB308" t="s">
        <v>64</v>
      </c>
      <c r="CC308" t="s">
        <v>64</v>
      </c>
      <c r="CE308" t="s">
        <v>63</v>
      </c>
      <c r="CF308" t="s">
        <v>791</v>
      </c>
      <c r="CG308" t="s">
        <v>63</v>
      </c>
      <c r="CH308" t="s">
        <v>768</v>
      </c>
      <c r="CI308" t="s">
        <v>64</v>
      </c>
      <c r="DJ308" t="s">
        <v>76</v>
      </c>
      <c r="DK308" t="s">
        <v>2124</v>
      </c>
      <c r="DN308" t="s">
        <v>64</v>
      </c>
      <c r="DO308" t="s">
        <v>435</v>
      </c>
      <c r="DP308" t="s">
        <v>63</v>
      </c>
      <c r="DQ308" t="s">
        <v>78</v>
      </c>
      <c r="DR308" t="s">
        <v>791</v>
      </c>
      <c r="DY308">
        <v>22.3</v>
      </c>
      <c r="EB308">
        <v>3</v>
      </c>
      <c r="EC308">
        <v>3</v>
      </c>
      <c r="EE308" t="s">
        <v>1725</v>
      </c>
      <c r="EF308">
        <v>5</v>
      </c>
      <c r="EH308" t="s">
        <v>80</v>
      </c>
      <c r="EL308" t="s">
        <v>80</v>
      </c>
      <c r="EP308" t="s">
        <v>80</v>
      </c>
      <c r="ET308" t="s">
        <v>80</v>
      </c>
      <c r="EV308">
        <v>6750</v>
      </c>
      <c r="EW308">
        <v>586</v>
      </c>
      <c r="EX308">
        <v>437</v>
      </c>
      <c r="EY308">
        <v>519</v>
      </c>
    </row>
    <row r="309" spans="1:155" x14ac:dyDescent="0.25">
      <c r="A309">
        <v>2020</v>
      </c>
      <c r="B309" t="s">
        <v>757</v>
      </c>
      <c r="C309" s="20" t="s">
        <v>757</v>
      </c>
      <c r="D309" t="s">
        <v>792</v>
      </c>
      <c r="E309" t="s">
        <v>759</v>
      </c>
      <c r="F309">
        <v>531</v>
      </c>
      <c r="G309" s="1">
        <v>4</v>
      </c>
      <c r="H309">
        <v>8</v>
      </c>
      <c r="I309" t="s">
        <v>256</v>
      </c>
      <c r="J309">
        <v>15</v>
      </c>
      <c r="K309">
        <v>20</v>
      </c>
      <c r="L309">
        <v>17</v>
      </c>
      <c r="M309">
        <v>18.7</v>
      </c>
      <c r="N309">
        <v>28.3</v>
      </c>
      <c r="O309">
        <v>22.0688</v>
      </c>
      <c r="P309">
        <v>15.1221</v>
      </c>
      <c r="Q309">
        <v>20.4361</v>
      </c>
      <c r="R309">
        <v>17.126100000000001</v>
      </c>
      <c r="S309" t="s">
        <v>243</v>
      </c>
      <c r="T309" t="s">
        <v>60</v>
      </c>
      <c r="U309" t="s">
        <v>71</v>
      </c>
      <c r="V309" t="s">
        <v>86</v>
      </c>
      <c r="W309" t="s">
        <v>136</v>
      </c>
      <c r="Y309">
        <v>9</v>
      </c>
      <c r="Z309" t="s">
        <v>63</v>
      </c>
      <c r="AA309" t="s">
        <v>64</v>
      </c>
      <c r="AB309">
        <v>4</v>
      </c>
      <c r="AC309" t="s">
        <v>294</v>
      </c>
      <c r="AD309">
        <v>10</v>
      </c>
      <c r="AG309" t="s">
        <v>155</v>
      </c>
      <c r="AH309" t="s">
        <v>156</v>
      </c>
      <c r="AI309" t="s">
        <v>68</v>
      </c>
      <c r="AJ309" t="s">
        <v>69</v>
      </c>
      <c r="AK309" t="s">
        <v>64</v>
      </c>
      <c r="AL309" t="s">
        <v>70</v>
      </c>
      <c r="AO309">
        <v>96</v>
      </c>
      <c r="AP309">
        <v>13</v>
      </c>
      <c r="AS309">
        <v>2850</v>
      </c>
      <c r="AT309">
        <v>2850</v>
      </c>
      <c r="BN309" s="33" t="s">
        <v>2125</v>
      </c>
      <c r="BO309">
        <v>2</v>
      </c>
      <c r="BP309">
        <v>2</v>
      </c>
      <c r="BQ309">
        <v>4</v>
      </c>
      <c r="BR309" t="s">
        <v>90</v>
      </c>
      <c r="BS309" t="s">
        <v>2123</v>
      </c>
      <c r="BT309" t="s">
        <v>73</v>
      </c>
      <c r="BU309" s="23">
        <v>43739</v>
      </c>
      <c r="BV309">
        <v>26602</v>
      </c>
      <c r="BY309" t="s">
        <v>64</v>
      </c>
      <c r="CB309" t="s">
        <v>64</v>
      </c>
      <c r="CC309" t="s">
        <v>64</v>
      </c>
      <c r="CE309" t="s">
        <v>63</v>
      </c>
      <c r="CF309" t="s">
        <v>792</v>
      </c>
      <c r="CG309" t="s">
        <v>63</v>
      </c>
      <c r="CH309" t="s">
        <v>768</v>
      </c>
      <c r="CI309" t="s">
        <v>64</v>
      </c>
      <c r="DJ309" t="s">
        <v>76</v>
      </c>
      <c r="DK309" t="s">
        <v>2124</v>
      </c>
      <c r="DN309" t="s">
        <v>64</v>
      </c>
      <c r="DO309" t="s">
        <v>435</v>
      </c>
      <c r="DP309" t="s">
        <v>63</v>
      </c>
      <c r="DQ309" t="s">
        <v>78</v>
      </c>
      <c r="DR309" t="s">
        <v>792</v>
      </c>
      <c r="DY309">
        <v>22.2</v>
      </c>
      <c r="EB309">
        <v>3</v>
      </c>
      <c r="EC309">
        <v>3</v>
      </c>
      <c r="EE309" t="s">
        <v>1725</v>
      </c>
      <c r="EF309">
        <v>5</v>
      </c>
      <c r="EH309" t="s">
        <v>80</v>
      </c>
      <c r="EL309" t="s">
        <v>80</v>
      </c>
      <c r="EP309" t="s">
        <v>80</v>
      </c>
      <c r="ET309" t="s">
        <v>80</v>
      </c>
      <c r="EV309">
        <v>6750</v>
      </c>
      <c r="EW309">
        <v>590</v>
      </c>
      <c r="EX309">
        <v>436</v>
      </c>
      <c r="EY309">
        <v>521</v>
      </c>
    </row>
    <row r="310" spans="1:155" x14ac:dyDescent="0.25">
      <c r="A310">
        <v>2020</v>
      </c>
      <c r="B310" t="s">
        <v>757</v>
      </c>
      <c r="C310" s="20" t="s">
        <v>757</v>
      </c>
      <c r="D310" t="s">
        <v>1731</v>
      </c>
      <c r="E310" t="s">
        <v>759</v>
      </c>
      <c r="F310">
        <v>215</v>
      </c>
      <c r="G310" s="1">
        <v>4</v>
      </c>
      <c r="H310">
        <v>8</v>
      </c>
      <c r="I310" t="s">
        <v>256</v>
      </c>
      <c r="J310">
        <v>17</v>
      </c>
      <c r="K310">
        <v>27</v>
      </c>
      <c r="L310">
        <v>20</v>
      </c>
      <c r="M310">
        <v>21</v>
      </c>
      <c r="N310">
        <v>38.200000000000003</v>
      </c>
      <c r="O310">
        <v>26.336200000000002</v>
      </c>
      <c r="P310">
        <v>16.8538</v>
      </c>
      <c r="Q310">
        <v>26.969899999999999</v>
      </c>
      <c r="R310">
        <v>20.276199999999999</v>
      </c>
      <c r="T310" t="s">
        <v>60</v>
      </c>
      <c r="U310" t="s">
        <v>71</v>
      </c>
      <c r="V310" t="s">
        <v>86</v>
      </c>
      <c r="W310" t="s">
        <v>136</v>
      </c>
      <c r="Y310">
        <v>9</v>
      </c>
      <c r="Z310" t="s">
        <v>63</v>
      </c>
      <c r="AA310" t="s">
        <v>64</v>
      </c>
      <c r="AB310">
        <v>4</v>
      </c>
      <c r="AC310" t="s">
        <v>294</v>
      </c>
      <c r="AD310">
        <v>10</v>
      </c>
      <c r="AG310" t="s">
        <v>155</v>
      </c>
      <c r="AH310" t="s">
        <v>156</v>
      </c>
      <c r="AI310" t="s">
        <v>68</v>
      </c>
      <c r="AJ310" t="s">
        <v>69</v>
      </c>
      <c r="AK310" t="s">
        <v>64</v>
      </c>
      <c r="AL310" t="s">
        <v>70</v>
      </c>
      <c r="AM310">
        <v>90</v>
      </c>
      <c r="AN310">
        <v>10</v>
      </c>
      <c r="AS310">
        <v>2450</v>
      </c>
      <c r="AT310">
        <v>2450</v>
      </c>
      <c r="BN310" s="33" t="s">
        <v>2125</v>
      </c>
      <c r="BO310">
        <v>2</v>
      </c>
      <c r="BP310">
        <v>2</v>
      </c>
      <c r="BQ310">
        <v>4</v>
      </c>
      <c r="BR310" t="s">
        <v>90</v>
      </c>
      <c r="BS310" t="s">
        <v>2123</v>
      </c>
      <c r="BT310" t="s">
        <v>73</v>
      </c>
      <c r="BU310" s="23">
        <v>43754</v>
      </c>
      <c r="BV310">
        <v>26691</v>
      </c>
      <c r="BY310" t="s">
        <v>64</v>
      </c>
      <c r="CB310" t="s">
        <v>64</v>
      </c>
      <c r="CC310" t="s">
        <v>64</v>
      </c>
      <c r="CE310" t="s">
        <v>63</v>
      </c>
      <c r="CF310" t="s">
        <v>797</v>
      </c>
      <c r="CG310" t="s">
        <v>63</v>
      </c>
      <c r="CH310" t="s">
        <v>768</v>
      </c>
      <c r="CI310" t="s">
        <v>64</v>
      </c>
      <c r="DJ310" t="s">
        <v>76</v>
      </c>
      <c r="DK310" t="s">
        <v>2124</v>
      </c>
      <c r="DN310" t="s">
        <v>64</v>
      </c>
      <c r="DO310" t="s">
        <v>435</v>
      </c>
      <c r="DP310" t="s">
        <v>63</v>
      </c>
      <c r="DQ310" t="s">
        <v>78</v>
      </c>
      <c r="DR310" t="s">
        <v>799</v>
      </c>
      <c r="DY310">
        <v>26.5</v>
      </c>
      <c r="EB310">
        <v>4</v>
      </c>
      <c r="EC310">
        <v>4</v>
      </c>
      <c r="EE310" t="s">
        <v>1721</v>
      </c>
      <c r="EF310">
        <v>5</v>
      </c>
      <c r="EH310" t="s">
        <v>80</v>
      </c>
      <c r="EL310" t="s">
        <v>80</v>
      </c>
      <c r="EP310" t="s">
        <v>80</v>
      </c>
      <c r="ET310" t="s">
        <v>80</v>
      </c>
      <c r="EV310">
        <v>4750</v>
      </c>
      <c r="EW310">
        <v>525</v>
      </c>
      <c r="EX310">
        <v>329</v>
      </c>
      <c r="EY310">
        <v>437</v>
      </c>
    </row>
    <row r="311" spans="1:155" x14ac:dyDescent="0.25">
      <c r="A311">
        <v>2020</v>
      </c>
      <c r="B311" t="s">
        <v>757</v>
      </c>
      <c r="C311" s="20" t="s">
        <v>757</v>
      </c>
      <c r="D311" t="s">
        <v>805</v>
      </c>
      <c r="E311" t="s">
        <v>759</v>
      </c>
      <c r="F311">
        <v>113</v>
      </c>
      <c r="G311" s="1">
        <v>2</v>
      </c>
      <c r="H311">
        <v>4</v>
      </c>
      <c r="I311" t="s">
        <v>256</v>
      </c>
      <c r="J311">
        <v>24</v>
      </c>
      <c r="K311">
        <v>35</v>
      </c>
      <c r="L311">
        <v>28</v>
      </c>
      <c r="M311">
        <v>31</v>
      </c>
      <c r="N311">
        <v>50.7</v>
      </c>
      <c r="O311">
        <v>37.569000000000003</v>
      </c>
      <c r="P311">
        <v>24.0885</v>
      </c>
      <c r="Q311">
        <v>34.814599999999999</v>
      </c>
      <c r="R311">
        <v>27.965699999999998</v>
      </c>
      <c r="T311" t="s">
        <v>60</v>
      </c>
      <c r="U311" t="s">
        <v>71</v>
      </c>
      <c r="V311" t="s">
        <v>86</v>
      </c>
      <c r="W311" t="s">
        <v>136</v>
      </c>
      <c r="Y311">
        <v>9</v>
      </c>
      <c r="Z311" t="s">
        <v>63</v>
      </c>
      <c r="AA311" t="s">
        <v>64</v>
      </c>
      <c r="AB311" t="s">
        <v>65</v>
      </c>
      <c r="AC311" t="s">
        <v>66</v>
      </c>
      <c r="AD311">
        <v>10</v>
      </c>
      <c r="AG311" t="s">
        <v>155</v>
      </c>
      <c r="AH311" t="s">
        <v>156</v>
      </c>
      <c r="AI311" t="s">
        <v>68</v>
      </c>
      <c r="AJ311" t="s">
        <v>69</v>
      </c>
      <c r="AK311" t="s">
        <v>64</v>
      </c>
      <c r="AL311" t="s">
        <v>70</v>
      </c>
      <c r="AO311">
        <v>90</v>
      </c>
      <c r="AP311">
        <v>13</v>
      </c>
      <c r="AS311">
        <v>1750</v>
      </c>
      <c r="AT311">
        <v>1750</v>
      </c>
      <c r="BN311" s="33" t="s">
        <v>2125</v>
      </c>
      <c r="BO311">
        <v>2</v>
      </c>
      <c r="BP311">
        <v>2</v>
      </c>
      <c r="BQ311">
        <v>4</v>
      </c>
      <c r="BR311" t="s">
        <v>90</v>
      </c>
      <c r="BS311" t="s">
        <v>2123</v>
      </c>
      <c r="BT311" t="s">
        <v>73</v>
      </c>
      <c r="BU311" s="23">
        <v>43689</v>
      </c>
      <c r="BV311">
        <v>26330</v>
      </c>
      <c r="BY311" t="s">
        <v>64</v>
      </c>
      <c r="CB311" t="s">
        <v>64</v>
      </c>
      <c r="CC311" t="s">
        <v>64</v>
      </c>
      <c r="CD311" t="s">
        <v>1735</v>
      </c>
      <c r="CE311" t="s">
        <v>64</v>
      </c>
      <c r="CG311" t="s">
        <v>63</v>
      </c>
      <c r="CH311" t="s">
        <v>761</v>
      </c>
      <c r="CI311" t="s">
        <v>64</v>
      </c>
      <c r="DJ311" t="s">
        <v>76</v>
      </c>
      <c r="DK311" t="s">
        <v>2124</v>
      </c>
      <c r="DN311" t="s">
        <v>64</v>
      </c>
      <c r="DO311" t="s">
        <v>821</v>
      </c>
      <c r="DP311" t="s">
        <v>63</v>
      </c>
      <c r="DQ311" t="s">
        <v>78</v>
      </c>
      <c r="DR311" t="s">
        <v>805</v>
      </c>
      <c r="DY311">
        <v>37.799999999999997</v>
      </c>
      <c r="EB311">
        <v>6</v>
      </c>
      <c r="EC311">
        <v>6</v>
      </c>
      <c r="EE311" t="s">
        <v>1734</v>
      </c>
      <c r="EF311">
        <v>6</v>
      </c>
      <c r="EH311" t="s">
        <v>80</v>
      </c>
      <c r="EL311" t="s">
        <v>80</v>
      </c>
      <c r="EP311" t="s">
        <v>80</v>
      </c>
      <c r="ET311" t="s">
        <v>80</v>
      </c>
      <c r="EV311">
        <v>1250</v>
      </c>
      <c r="EW311">
        <v>366</v>
      </c>
      <c r="EX311">
        <v>254</v>
      </c>
      <c r="EY311">
        <v>315</v>
      </c>
    </row>
    <row r="312" spans="1:155" x14ac:dyDescent="0.25">
      <c r="A312">
        <v>2020</v>
      </c>
      <c r="B312" t="s">
        <v>757</v>
      </c>
      <c r="C312" s="20" t="s">
        <v>757</v>
      </c>
      <c r="D312" t="s">
        <v>810</v>
      </c>
      <c r="E312" t="s">
        <v>759</v>
      </c>
      <c r="F312">
        <v>106</v>
      </c>
      <c r="G312" s="1">
        <v>2</v>
      </c>
      <c r="H312">
        <v>4</v>
      </c>
      <c r="I312" t="s">
        <v>256</v>
      </c>
      <c r="J312">
        <v>23</v>
      </c>
      <c r="K312">
        <v>33</v>
      </c>
      <c r="L312">
        <v>26</v>
      </c>
      <c r="M312">
        <v>28.796900000000001</v>
      </c>
      <c r="N312">
        <v>47.496600000000001</v>
      </c>
      <c r="O312">
        <v>34.997300000000003</v>
      </c>
      <c r="P312">
        <v>22.534400000000002</v>
      </c>
      <c r="Q312">
        <v>32.845500000000001</v>
      </c>
      <c r="R312">
        <v>26.241499999999998</v>
      </c>
      <c r="T312" t="s">
        <v>60</v>
      </c>
      <c r="U312" t="s">
        <v>71</v>
      </c>
      <c r="V312" t="s">
        <v>86</v>
      </c>
      <c r="W312" t="s">
        <v>136</v>
      </c>
      <c r="Y312">
        <v>9</v>
      </c>
      <c r="Z312" t="s">
        <v>63</v>
      </c>
      <c r="AA312" t="s">
        <v>64</v>
      </c>
      <c r="AB312">
        <v>4</v>
      </c>
      <c r="AC312" t="s">
        <v>294</v>
      </c>
      <c r="AD312">
        <v>10</v>
      </c>
      <c r="AG312" t="s">
        <v>155</v>
      </c>
      <c r="AH312" t="s">
        <v>156</v>
      </c>
      <c r="AI312" t="s">
        <v>68</v>
      </c>
      <c r="AJ312" t="s">
        <v>69</v>
      </c>
      <c r="AK312" t="s">
        <v>64</v>
      </c>
      <c r="AL312" t="s">
        <v>70</v>
      </c>
      <c r="AO312">
        <v>90</v>
      </c>
      <c r="AP312">
        <v>13</v>
      </c>
      <c r="AS312">
        <v>1900</v>
      </c>
      <c r="AT312">
        <v>1900</v>
      </c>
      <c r="BN312" s="33" t="s">
        <v>2125</v>
      </c>
      <c r="BO312">
        <v>2</v>
      </c>
      <c r="BP312">
        <v>2</v>
      </c>
      <c r="BQ312">
        <v>4</v>
      </c>
      <c r="BR312" t="s">
        <v>90</v>
      </c>
      <c r="BS312" t="s">
        <v>2123</v>
      </c>
      <c r="BT312" t="s">
        <v>73</v>
      </c>
      <c r="BU312" s="23">
        <v>43692</v>
      </c>
      <c r="BV312">
        <v>26360</v>
      </c>
      <c r="BY312" t="s">
        <v>64</v>
      </c>
      <c r="CB312" t="s">
        <v>64</v>
      </c>
      <c r="CC312" t="s">
        <v>64</v>
      </c>
      <c r="CD312" t="s">
        <v>1735</v>
      </c>
      <c r="CE312" t="s">
        <v>64</v>
      </c>
      <c r="CG312" t="s">
        <v>63</v>
      </c>
      <c r="CH312" t="s">
        <v>761</v>
      </c>
      <c r="CI312" t="s">
        <v>64</v>
      </c>
      <c r="DJ312" t="s">
        <v>76</v>
      </c>
      <c r="DK312" t="s">
        <v>2124</v>
      </c>
      <c r="DN312" t="s">
        <v>64</v>
      </c>
      <c r="DO312" t="s">
        <v>821</v>
      </c>
      <c r="DP312" t="s">
        <v>63</v>
      </c>
      <c r="DQ312" t="s">
        <v>78</v>
      </c>
      <c r="DR312" t="s">
        <v>810</v>
      </c>
      <c r="DY312">
        <v>35.200000000000003</v>
      </c>
      <c r="EB312">
        <v>5</v>
      </c>
      <c r="EC312">
        <v>5</v>
      </c>
      <c r="EE312" t="s">
        <v>1734</v>
      </c>
      <c r="EF312">
        <v>6</v>
      </c>
      <c r="EH312" t="s">
        <v>80</v>
      </c>
      <c r="EL312" t="s">
        <v>80</v>
      </c>
      <c r="EP312" t="s">
        <v>80</v>
      </c>
      <c r="ET312" t="s">
        <v>80</v>
      </c>
      <c r="EV312">
        <v>2000</v>
      </c>
      <c r="EW312">
        <v>394</v>
      </c>
      <c r="EX312">
        <v>270</v>
      </c>
      <c r="EY312">
        <v>338</v>
      </c>
    </row>
    <row r="313" spans="1:155" x14ac:dyDescent="0.25">
      <c r="A313">
        <v>2020</v>
      </c>
      <c r="B313" t="s">
        <v>757</v>
      </c>
      <c r="C313" s="20" t="s">
        <v>757</v>
      </c>
      <c r="D313" t="s">
        <v>814</v>
      </c>
      <c r="E313" t="s">
        <v>759</v>
      </c>
      <c r="F313">
        <v>240</v>
      </c>
      <c r="G313" s="1">
        <v>2</v>
      </c>
      <c r="H313">
        <v>4</v>
      </c>
      <c r="I313" t="s">
        <v>385</v>
      </c>
      <c r="J313">
        <v>25</v>
      </c>
      <c r="K313">
        <v>35</v>
      </c>
      <c r="L313">
        <v>28</v>
      </c>
      <c r="M313">
        <v>31.7</v>
      </c>
      <c r="N313">
        <v>51.5</v>
      </c>
      <c r="O313">
        <v>38.331800000000001</v>
      </c>
      <c r="P313">
        <v>24.5777</v>
      </c>
      <c r="Q313">
        <v>35.302100000000003</v>
      </c>
      <c r="R313">
        <v>28.4696</v>
      </c>
      <c r="T313" t="s">
        <v>60</v>
      </c>
      <c r="U313" t="s">
        <v>71</v>
      </c>
      <c r="V313" t="s">
        <v>225</v>
      </c>
      <c r="W313" t="s">
        <v>226</v>
      </c>
      <c r="Y313">
        <v>7</v>
      </c>
      <c r="Z313" t="s">
        <v>63</v>
      </c>
      <c r="AA313" t="s">
        <v>64</v>
      </c>
      <c r="AB313" t="s">
        <v>150</v>
      </c>
      <c r="AC313" t="s">
        <v>178</v>
      </c>
      <c r="AD313">
        <v>10</v>
      </c>
      <c r="AG313" t="s">
        <v>155</v>
      </c>
      <c r="AH313" t="s">
        <v>156</v>
      </c>
      <c r="AI313" t="s">
        <v>68</v>
      </c>
      <c r="AJ313" t="s">
        <v>69</v>
      </c>
      <c r="AK313" t="s">
        <v>64</v>
      </c>
      <c r="AL313" t="s">
        <v>70</v>
      </c>
      <c r="AO313">
        <v>89</v>
      </c>
      <c r="AP313">
        <v>12</v>
      </c>
      <c r="AS313">
        <v>1750</v>
      </c>
      <c r="AT313">
        <v>1750</v>
      </c>
      <c r="BN313" s="33" t="s">
        <v>2125</v>
      </c>
      <c r="BO313">
        <v>2</v>
      </c>
      <c r="BP313">
        <v>2</v>
      </c>
      <c r="BQ313">
        <v>4</v>
      </c>
      <c r="BR313" t="s">
        <v>90</v>
      </c>
      <c r="BS313" t="s">
        <v>2123</v>
      </c>
      <c r="BT313" t="s">
        <v>73</v>
      </c>
      <c r="BU313" s="23">
        <v>43713</v>
      </c>
      <c r="BV313">
        <v>26526</v>
      </c>
      <c r="BY313" t="s">
        <v>64</v>
      </c>
      <c r="CB313" t="s">
        <v>64</v>
      </c>
      <c r="CC313" t="s">
        <v>64</v>
      </c>
      <c r="CD313" t="s">
        <v>760</v>
      </c>
      <c r="CE313" t="s">
        <v>64</v>
      </c>
      <c r="CG313" t="s">
        <v>63</v>
      </c>
      <c r="CH313" t="s">
        <v>761</v>
      </c>
      <c r="CI313" t="s">
        <v>63</v>
      </c>
      <c r="CJ313" t="s">
        <v>1737</v>
      </c>
      <c r="DJ313" t="s">
        <v>76</v>
      </c>
      <c r="DK313" t="s">
        <v>2124</v>
      </c>
      <c r="DN313" t="s">
        <v>64</v>
      </c>
      <c r="DO313" t="s">
        <v>132</v>
      </c>
      <c r="DP313" t="s">
        <v>63</v>
      </c>
      <c r="DQ313" t="s">
        <v>78</v>
      </c>
      <c r="DR313" t="s">
        <v>816</v>
      </c>
      <c r="DY313">
        <v>38.6</v>
      </c>
      <c r="EB313">
        <v>6</v>
      </c>
      <c r="EC313">
        <v>6</v>
      </c>
      <c r="EE313" t="s">
        <v>1736</v>
      </c>
      <c r="EF313">
        <v>5</v>
      </c>
      <c r="EH313" t="s">
        <v>80</v>
      </c>
      <c r="EL313" t="s">
        <v>80</v>
      </c>
      <c r="EP313" t="s">
        <v>80</v>
      </c>
      <c r="ET313" t="s">
        <v>80</v>
      </c>
      <c r="EV313">
        <v>1250</v>
      </c>
      <c r="EW313">
        <v>359</v>
      </c>
      <c r="EX313">
        <v>250</v>
      </c>
      <c r="EY313">
        <v>310</v>
      </c>
    </row>
    <row r="314" spans="1:155" x14ac:dyDescent="0.25">
      <c r="A314">
        <v>2020</v>
      </c>
      <c r="B314" t="s">
        <v>757</v>
      </c>
      <c r="C314" s="20" t="s">
        <v>757</v>
      </c>
      <c r="D314" t="s">
        <v>815</v>
      </c>
      <c r="E314" t="s">
        <v>759</v>
      </c>
      <c r="F314">
        <v>212</v>
      </c>
      <c r="G314" s="1">
        <v>2</v>
      </c>
      <c r="H314">
        <v>4</v>
      </c>
      <c r="I314" t="s">
        <v>385</v>
      </c>
      <c r="J314">
        <v>23</v>
      </c>
      <c r="K314">
        <v>33</v>
      </c>
      <c r="L314">
        <v>27</v>
      </c>
      <c r="M314">
        <v>29.9</v>
      </c>
      <c r="N314">
        <v>47.6</v>
      </c>
      <c r="O314">
        <v>35.908700000000003</v>
      </c>
      <c r="P314">
        <v>23.315300000000001</v>
      </c>
      <c r="Q314">
        <v>32.909500000000001</v>
      </c>
      <c r="R314">
        <v>26.835899999999999</v>
      </c>
      <c r="T314" t="s">
        <v>60</v>
      </c>
      <c r="U314" t="s">
        <v>71</v>
      </c>
      <c r="V314" t="s">
        <v>225</v>
      </c>
      <c r="W314" t="s">
        <v>226</v>
      </c>
      <c r="Y314">
        <v>7</v>
      </c>
      <c r="Z314" t="s">
        <v>63</v>
      </c>
      <c r="AA314" t="s">
        <v>64</v>
      </c>
      <c r="AB314">
        <v>4</v>
      </c>
      <c r="AC314" t="s">
        <v>294</v>
      </c>
      <c r="AD314">
        <v>10</v>
      </c>
      <c r="AG314" t="s">
        <v>155</v>
      </c>
      <c r="AH314" t="s">
        <v>156</v>
      </c>
      <c r="AI314" t="s">
        <v>68</v>
      </c>
      <c r="AJ314" t="s">
        <v>69</v>
      </c>
      <c r="AK314" t="s">
        <v>64</v>
      </c>
      <c r="AL314" t="s">
        <v>70</v>
      </c>
      <c r="AO314">
        <v>89</v>
      </c>
      <c r="AP314">
        <v>12</v>
      </c>
      <c r="AS314">
        <v>1800</v>
      </c>
      <c r="AT314">
        <v>1800</v>
      </c>
      <c r="BN314" s="33" t="s">
        <v>2125</v>
      </c>
      <c r="BO314">
        <v>2</v>
      </c>
      <c r="BP314">
        <v>2</v>
      </c>
      <c r="BQ314">
        <v>4</v>
      </c>
      <c r="BR314" t="s">
        <v>90</v>
      </c>
      <c r="BS314" t="s">
        <v>2123</v>
      </c>
      <c r="BT314" t="s">
        <v>73</v>
      </c>
      <c r="BU314" s="23">
        <v>43713</v>
      </c>
      <c r="BV314">
        <v>26527</v>
      </c>
      <c r="BY314" t="s">
        <v>64</v>
      </c>
      <c r="CB314" t="s">
        <v>64</v>
      </c>
      <c r="CC314" t="s">
        <v>64</v>
      </c>
      <c r="CD314" t="s">
        <v>760</v>
      </c>
      <c r="CE314" t="s">
        <v>64</v>
      </c>
      <c r="CG314" t="s">
        <v>63</v>
      </c>
      <c r="CH314" t="s">
        <v>761</v>
      </c>
      <c r="CI314" t="s">
        <v>63</v>
      </c>
      <c r="CJ314" t="s">
        <v>1737</v>
      </c>
      <c r="DJ314" t="s">
        <v>76</v>
      </c>
      <c r="DK314" t="s">
        <v>2124</v>
      </c>
      <c r="DN314" t="s">
        <v>64</v>
      </c>
      <c r="DO314" t="s">
        <v>132</v>
      </c>
      <c r="DP314" t="s">
        <v>63</v>
      </c>
      <c r="DQ314" t="s">
        <v>78</v>
      </c>
      <c r="DR314" t="s">
        <v>816</v>
      </c>
      <c r="DY314">
        <v>36.200000000000003</v>
      </c>
      <c r="EB314">
        <v>6</v>
      </c>
      <c r="EC314">
        <v>6</v>
      </c>
      <c r="EE314" t="s">
        <v>1736</v>
      </c>
      <c r="EF314">
        <v>5</v>
      </c>
      <c r="EH314" t="s">
        <v>80</v>
      </c>
      <c r="EL314" t="s">
        <v>80</v>
      </c>
      <c r="EP314" t="s">
        <v>80</v>
      </c>
      <c r="ET314" t="s">
        <v>80</v>
      </c>
      <c r="EV314">
        <v>1500</v>
      </c>
      <c r="EW314">
        <v>379</v>
      </c>
      <c r="EX314">
        <v>268</v>
      </c>
      <c r="EY314">
        <v>329</v>
      </c>
    </row>
    <row r="315" spans="1:155" x14ac:dyDescent="0.25">
      <c r="A315">
        <v>2020</v>
      </c>
      <c r="B315" t="s">
        <v>757</v>
      </c>
      <c r="C315" s="20" t="s">
        <v>757</v>
      </c>
      <c r="D315" t="s">
        <v>817</v>
      </c>
      <c r="E315" t="s">
        <v>759</v>
      </c>
      <c r="F315">
        <v>350</v>
      </c>
      <c r="G315" s="1">
        <v>3</v>
      </c>
      <c r="H315">
        <v>6</v>
      </c>
      <c r="I315" t="s">
        <v>256</v>
      </c>
      <c r="J315">
        <v>24</v>
      </c>
      <c r="K315">
        <v>31</v>
      </c>
      <c r="L315">
        <v>26</v>
      </c>
      <c r="M315">
        <v>30.7</v>
      </c>
      <c r="N315">
        <v>43.9</v>
      </c>
      <c r="O315">
        <v>35.503999999999998</v>
      </c>
      <c r="P315">
        <v>23.8782</v>
      </c>
      <c r="Q315">
        <v>30.601199999999999</v>
      </c>
      <c r="R315">
        <v>26.497900000000001</v>
      </c>
      <c r="T315" t="s">
        <v>60</v>
      </c>
      <c r="U315" t="s">
        <v>71</v>
      </c>
      <c r="V315" t="s">
        <v>86</v>
      </c>
      <c r="W315" t="s">
        <v>136</v>
      </c>
      <c r="Y315">
        <v>9</v>
      </c>
      <c r="Z315" t="s">
        <v>63</v>
      </c>
      <c r="AA315" t="s">
        <v>64</v>
      </c>
      <c r="AB315" t="s">
        <v>65</v>
      </c>
      <c r="AC315" t="s">
        <v>66</v>
      </c>
      <c r="AD315">
        <v>10</v>
      </c>
      <c r="AG315" t="s">
        <v>155</v>
      </c>
      <c r="AH315" t="s">
        <v>156</v>
      </c>
      <c r="AI315" t="s">
        <v>68</v>
      </c>
      <c r="AJ315" t="s">
        <v>69</v>
      </c>
      <c r="AK315" t="s">
        <v>64</v>
      </c>
      <c r="AL315" t="s">
        <v>70</v>
      </c>
      <c r="AO315">
        <v>93</v>
      </c>
      <c r="AP315">
        <v>12</v>
      </c>
      <c r="AS315">
        <v>1900</v>
      </c>
      <c r="AT315">
        <v>1900</v>
      </c>
      <c r="BN315" s="33" t="s">
        <v>2128</v>
      </c>
      <c r="BO315">
        <v>2</v>
      </c>
      <c r="BP315">
        <v>2</v>
      </c>
      <c r="BQ315">
        <v>4</v>
      </c>
      <c r="BR315" t="s">
        <v>90</v>
      </c>
      <c r="BS315" t="s">
        <v>2123</v>
      </c>
      <c r="BT315" t="s">
        <v>73</v>
      </c>
      <c r="BU315" s="23">
        <v>43670</v>
      </c>
      <c r="BV315">
        <v>26110</v>
      </c>
      <c r="BY315" t="s">
        <v>64</v>
      </c>
      <c r="CB315" t="s">
        <v>64</v>
      </c>
      <c r="CC315" t="s">
        <v>64</v>
      </c>
      <c r="CD315" t="s">
        <v>818</v>
      </c>
      <c r="CE315" t="s">
        <v>64</v>
      </c>
      <c r="CG315" t="s">
        <v>63</v>
      </c>
      <c r="CH315" t="s">
        <v>761</v>
      </c>
      <c r="CI315" t="s">
        <v>63</v>
      </c>
      <c r="CJ315" t="s">
        <v>777</v>
      </c>
      <c r="CK315" t="s">
        <v>112</v>
      </c>
      <c r="CM315">
        <v>1</v>
      </c>
      <c r="CN315" t="s">
        <v>113</v>
      </c>
      <c r="CP315">
        <v>48</v>
      </c>
      <c r="CQ315">
        <v>20</v>
      </c>
      <c r="CR315">
        <v>80</v>
      </c>
      <c r="CS315" t="s">
        <v>114</v>
      </c>
      <c r="CV315" t="s">
        <v>115</v>
      </c>
      <c r="CX315" t="s">
        <v>116</v>
      </c>
      <c r="CY315" t="s">
        <v>64</v>
      </c>
      <c r="DC315" t="s">
        <v>819</v>
      </c>
      <c r="DD315">
        <v>1</v>
      </c>
      <c r="DE315" t="s">
        <v>476</v>
      </c>
      <c r="DF315" t="s">
        <v>778</v>
      </c>
      <c r="DG315">
        <v>16</v>
      </c>
      <c r="DJ315" t="s">
        <v>76</v>
      </c>
      <c r="DK315" t="s">
        <v>2124</v>
      </c>
      <c r="DL315" t="s">
        <v>64</v>
      </c>
      <c r="DM315" t="s">
        <v>64</v>
      </c>
      <c r="DN315" t="s">
        <v>64</v>
      </c>
      <c r="DO315" t="s">
        <v>77</v>
      </c>
      <c r="DP315" t="s">
        <v>63</v>
      </c>
      <c r="DQ315" t="s">
        <v>78</v>
      </c>
      <c r="DY315">
        <v>35.700000000000003</v>
      </c>
      <c r="EB315">
        <v>5</v>
      </c>
      <c r="EC315">
        <v>5</v>
      </c>
      <c r="EE315" t="s">
        <v>1738</v>
      </c>
      <c r="EF315">
        <v>6</v>
      </c>
      <c r="EH315" t="s">
        <v>80</v>
      </c>
      <c r="EL315" t="s">
        <v>80</v>
      </c>
      <c r="EP315" t="s">
        <v>80</v>
      </c>
      <c r="ET315" t="s">
        <v>80</v>
      </c>
      <c r="EV315">
        <v>2000</v>
      </c>
      <c r="EW315">
        <v>370</v>
      </c>
      <c r="EX315">
        <v>289</v>
      </c>
      <c r="EY315">
        <v>334</v>
      </c>
    </row>
    <row r="316" spans="1:155" x14ac:dyDescent="0.25">
      <c r="A316">
        <v>2020</v>
      </c>
      <c r="B316" t="s">
        <v>757</v>
      </c>
      <c r="C316" s="20" t="s">
        <v>757</v>
      </c>
      <c r="D316" t="s">
        <v>820</v>
      </c>
      <c r="E316" t="s">
        <v>759</v>
      </c>
      <c r="F316">
        <v>351</v>
      </c>
      <c r="G316" s="1">
        <v>3</v>
      </c>
      <c r="H316">
        <v>6</v>
      </c>
      <c r="I316" t="s">
        <v>256</v>
      </c>
      <c r="J316">
        <v>23</v>
      </c>
      <c r="K316">
        <v>30</v>
      </c>
      <c r="L316">
        <v>26</v>
      </c>
      <c r="M316">
        <v>29.7</v>
      </c>
      <c r="N316">
        <v>42.7</v>
      </c>
      <c r="O316">
        <v>34.414900000000003</v>
      </c>
      <c r="P316">
        <v>23.174099999999999</v>
      </c>
      <c r="Q316">
        <v>29.8444</v>
      </c>
      <c r="R316">
        <v>25.765499999999999</v>
      </c>
      <c r="T316" t="s">
        <v>60</v>
      </c>
      <c r="U316" t="s">
        <v>71</v>
      </c>
      <c r="V316" t="s">
        <v>86</v>
      </c>
      <c r="W316" t="s">
        <v>136</v>
      </c>
      <c r="Y316">
        <v>9</v>
      </c>
      <c r="Z316" t="s">
        <v>63</v>
      </c>
      <c r="AA316" t="s">
        <v>64</v>
      </c>
      <c r="AB316">
        <v>4</v>
      </c>
      <c r="AC316" t="s">
        <v>294</v>
      </c>
      <c r="AD316">
        <v>10</v>
      </c>
      <c r="AG316" t="s">
        <v>155</v>
      </c>
      <c r="AH316" t="s">
        <v>156</v>
      </c>
      <c r="AI316" t="s">
        <v>68</v>
      </c>
      <c r="AJ316" t="s">
        <v>69</v>
      </c>
      <c r="AK316" t="s">
        <v>64</v>
      </c>
      <c r="AL316" t="s">
        <v>70</v>
      </c>
      <c r="AO316">
        <v>93</v>
      </c>
      <c r="AP316">
        <v>12</v>
      </c>
      <c r="AS316">
        <v>1900</v>
      </c>
      <c r="AT316">
        <v>1900</v>
      </c>
      <c r="BN316" s="33" t="s">
        <v>2128</v>
      </c>
      <c r="BO316">
        <v>2</v>
      </c>
      <c r="BP316">
        <v>2</v>
      </c>
      <c r="BQ316">
        <v>4</v>
      </c>
      <c r="BR316" t="s">
        <v>90</v>
      </c>
      <c r="BS316" t="s">
        <v>2123</v>
      </c>
      <c r="BT316" t="s">
        <v>73</v>
      </c>
      <c r="BU316" s="23">
        <v>43670</v>
      </c>
      <c r="BV316">
        <v>26111</v>
      </c>
      <c r="BY316" t="s">
        <v>64</v>
      </c>
      <c r="CB316" t="s">
        <v>64</v>
      </c>
      <c r="CC316" t="s">
        <v>64</v>
      </c>
      <c r="CD316" t="s">
        <v>818</v>
      </c>
      <c r="CE316" t="s">
        <v>64</v>
      </c>
      <c r="CG316" t="s">
        <v>63</v>
      </c>
      <c r="CH316" t="s">
        <v>761</v>
      </c>
      <c r="CI316" t="s">
        <v>63</v>
      </c>
      <c r="CJ316" t="s">
        <v>777</v>
      </c>
      <c r="CK316" t="s">
        <v>112</v>
      </c>
      <c r="CM316">
        <v>1</v>
      </c>
      <c r="CN316" t="s">
        <v>113</v>
      </c>
      <c r="CP316">
        <v>48</v>
      </c>
      <c r="CQ316">
        <v>20</v>
      </c>
      <c r="CR316">
        <v>80</v>
      </c>
      <c r="CS316" t="s">
        <v>114</v>
      </c>
      <c r="CV316" t="s">
        <v>115</v>
      </c>
      <c r="CX316" t="s">
        <v>116</v>
      </c>
      <c r="CY316" t="s">
        <v>64</v>
      </c>
      <c r="DC316" t="s">
        <v>819</v>
      </c>
      <c r="DD316">
        <v>1</v>
      </c>
      <c r="DE316" t="s">
        <v>476</v>
      </c>
      <c r="DF316" t="s">
        <v>778</v>
      </c>
      <c r="DG316">
        <v>16</v>
      </c>
      <c r="DJ316" t="s">
        <v>76</v>
      </c>
      <c r="DK316" t="s">
        <v>2124</v>
      </c>
      <c r="DL316" t="s">
        <v>64</v>
      </c>
      <c r="DM316" t="s">
        <v>64</v>
      </c>
      <c r="DN316" t="s">
        <v>64</v>
      </c>
      <c r="DO316" t="s">
        <v>77</v>
      </c>
      <c r="DP316" t="s">
        <v>63</v>
      </c>
      <c r="DQ316" t="s">
        <v>78</v>
      </c>
      <c r="DY316">
        <v>34.6</v>
      </c>
      <c r="EB316">
        <v>5</v>
      </c>
      <c r="EC316">
        <v>5</v>
      </c>
      <c r="EE316" t="s">
        <v>1738</v>
      </c>
      <c r="EF316">
        <v>6</v>
      </c>
      <c r="EH316" t="s">
        <v>80</v>
      </c>
      <c r="EL316" t="s">
        <v>80</v>
      </c>
      <c r="EP316" t="s">
        <v>80</v>
      </c>
      <c r="ET316" t="s">
        <v>80</v>
      </c>
      <c r="EV316">
        <v>2000</v>
      </c>
      <c r="EW316">
        <v>381</v>
      </c>
      <c r="EX316">
        <v>296</v>
      </c>
      <c r="EY316">
        <v>343</v>
      </c>
    </row>
    <row r="317" spans="1:155" x14ac:dyDescent="0.25">
      <c r="A317">
        <v>2020</v>
      </c>
      <c r="B317" t="s">
        <v>757</v>
      </c>
      <c r="C317" s="20" t="s">
        <v>757</v>
      </c>
      <c r="D317" t="s">
        <v>847</v>
      </c>
      <c r="E317" t="s">
        <v>759</v>
      </c>
      <c r="F317">
        <v>213</v>
      </c>
      <c r="G317" s="1">
        <v>4</v>
      </c>
      <c r="H317">
        <v>8</v>
      </c>
      <c r="I317" t="s">
        <v>256</v>
      </c>
      <c r="J317">
        <v>17</v>
      </c>
      <c r="K317">
        <v>26</v>
      </c>
      <c r="L317">
        <v>20</v>
      </c>
      <c r="M317">
        <v>21</v>
      </c>
      <c r="N317">
        <v>37.200000000000003</v>
      </c>
      <c r="O317">
        <v>26.118400000000001</v>
      </c>
      <c r="P317">
        <v>16.8538</v>
      </c>
      <c r="Q317">
        <v>26.3231</v>
      </c>
      <c r="R317">
        <v>20.109100000000002</v>
      </c>
      <c r="T317" t="s">
        <v>60</v>
      </c>
      <c r="U317" t="s">
        <v>71</v>
      </c>
      <c r="V317" t="s">
        <v>86</v>
      </c>
      <c r="W317" t="s">
        <v>136</v>
      </c>
      <c r="Y317">
        <v>9</v>
      </c>
      <c r="Z317" t="s">
        <v>63</v>
      </c>
      <c r="AA317" t="s">
        <v>64</v>
      </c>
      <c r="AB317">
        <v>4</v>
      </c>
      <c r="AC317" t="s">
        <v>294</v>
      </c>
      <c r="AD317">
        <v>10</v>
      </c>
      <c r="AG317" t="s">
        <v>155</v>
      </c>
      <c r="AH317" t="s">
        <v>156</v>
      </c>
      <c r="AI317" t="s">
        <v>68</v>
      </c>
      <c r="AJ317" t="s">
        <v>69</v>
      </c>
      <c r="AK317" t="s">
        <v>64</v>
      </c>
      <c r="AL317" t="s">
        <v>70</v>
      </c>
      <c r="AM317">
        <v>90</v>
      </c>
      <c r="AN317">
        <v>10</v>
      </c>
      <c r="AS317">
        <v>2450</v>
      </c>
      <c r="AT317">
        <v>2450</v>
      </c>
      <c r="BN317" s="33" t="s">
        <v>2125</v>
      </c>
      <c r="BO317">
        <v>2</v>
      </c>
      <c r="BP317">
        <v>2</v>
      </c>
      <c r="BQ317">
        <v>4</v>
      </c>
      <c r="BR317" t="s">
        <v>90</v>
      </c>
      <c r="BS317" t="s">
        <v>2123</v>
      </c>
      <c r="BT317" t="s">
        <v>73</v>
      </c>
      <c r="BU317" s="23">
        <v>43754</v>
      </c>
      <c r="BV317">
        <v>26694</v>
      </c>
      <c r="BY317" t="s">
        <v>64</v>
      </c>
      <c r="CB317" t="s">
        <v>64</v>
      </c>
      <c r="CC317" t="s">
        <v>64</v>
      </c>
      <c r="CE317" t="s">
        <v>63</v>
      </c>
      <c r="CF317" t="s">
        <v>844</v>
      </c>
      <c r="CG317" t="s">
        <v>63</v>
      </c>
      <c r="CH317" t="s">
        <v>768</v>
      </c>
      <c r="CI317" t="s">
        <v>64</v>
      </c>
      <c r="DJ317" t="s">
        <v>76</v>
      </c>
      <c r="DK317" t="s">
        <v>2124</v>
      </c>
      <c r="DN317" t="s">
        <v>64</v>
      </c>
      <c r="DO317" t="s">
        <v>435</v>
      </c>
      <c r="DP317" t="s">
        <v>63</v>
      </c>
      <c r="DQ317" t="s">
        <v>78</v>
      </c>
      <c r="DR317" t="s">
        <v>847</v>
      </c>
      <c r="DY317">
        <v>26.3</v>
      </c>
      <c r="EB317">
        <v>4</v>
      </c>
      <c r="EC317">
        <v>4</v>
      </c>
      <c r="EE317" t="s">
        <v>1721</v>
      </c>
      <c r="EF317">
        <v>5</v>
      </c>
      <c r="EH317" t="s">
        <v>80</v>
      </c>
      <c r="EL317" t="s">
        <v>80</v>
      </c>
      <c r="EP317" t="s">
        <v>80</v>
      </c>
      <c r="ET317" t="s">
        <v>80</v>
      </c>
      <c r="EV317">
        <v>4750</v>
      </c>
      <c r="EW317">
        <v>524</v>
      </c>
      <c r="EX317">
        <v>335</v>
      </c>
      <c r="EY317">
        <v>439</v>
      </c>
    </row>
    <row r="318" spans="1:155" x14ac:dyDescent="0.25">
      <c r="A318">
        <v>2020</v>
      </c>
      <c r="B318" t="s">
        <v>855</v>
      </c>
      <c r="C318" s="20" t="s">
        <v>856</v>
      </c>
      <c r="D318" t="s">
        <v>864</v>
      </c>
      <c r="E318" t="s">
        <v>858</v>
      </c>
      <c r="F318">
        <v>102</v>
      </c>
      <c r="G318" s="1">
        <v>1.2</v>
      </c>
      <c r="H318">
        <v>3</v>
      </c>
      <c r="I318" t="s">
        <v>260</v>
      </c>
      <c r="J318">
        <v>36</v>
      </c>
      <c r="K318">
        <v>43</v>
      </c>
      <c r="L318">
        <v>39</v>
      </c>
      <c r="M318">
        <v>48.640700000000002</v>
      </c>
      <c r="N318">
        <v>64.0274</v>
      </c>
      <c r="O318">
        <v>54.538600000000002</v>
      </c>
      <c r="P318">
        <v>35.789200000000001</v>
      </c>
      <c r="Q318">
        <v>42.718800000000002</v>
      </c>
      <c r="R318">
        <v>38.607399999999998</v>
      </c>
      <c r="T318" t="s">
        <v>142</v>
      </c>
      <c r="U318" t="s">
        <v>143</v>
      </c>
      <c r="V318" t="s">
        <v>258</v>
      </c>
      <c r="W318" t="s">
        <v>259</v>
      </c>
      <c r="Y318">
        <v>1</v>
      </c>
      <c r="Z318" t="s">
        <v>63</v>
      </c>
      <c r="AA318" t="s">
        <v>64</v>
      </c>
      <c r="AB318" t="s">
        <v>150</v>
      </c>
      <c r="AC318" t="s">
        <v>178</v>
      </c>
      <c r="AD318">
        <v>10</v>
      </c>
      <c r="AG318" t="s">
        <v>243</v>
      </c>
      <c r="AH318" t="s">
        <v>244</v>
      </c>
      <c r="AI318" t="s">
        <v>68</v>
      </c>
      <c r="AJ318" t="s">
        <v>69</v>
      </c>
      <c r="AK318" t="s">
        <v>64</v>
      </c>
      <c r="AL318" t="s">
        <v>70</v>
      </c>
      <c r="AO318">
        <v>86</v>
      </c>
      <c r="AP318">
        <v>17</v>
      </c>
      <c r="AQ318">
        <v>86</v>
      </c>
      <c r="AR318">
        <v>17</v>
      </c>
      <c r="AS318">
        <v>1050</v>
      </c>
      <c r="AT318">
        <v>1050</v>
      </c>
      <c r="BO318">
        <v>2</v>
      </c>
      <c r="BP318">
        <v>2</v>
      </c>
      <c r="BQ318">
        <v>4</v>
      </c>
      <c r="BR318" t="s">
        <v>90</v>
      </c>
      <c r="BS318" t="s">
        <v>2123</v>
      </c>
      <c r="BT318" t="s">
        <v>73</v>
      </c>
      <c r="BU318" s="23">
        <v>43770</v>
      </c>
      <c r="BV318">
        <v>26176</v>
      </c>
      <c r="BX318" t="s">
        <v>64</v>
      </c>
      <c r="BY318" t="s">
        <v>64</v>
      </c>
      <c r="CB318" t="s">
        <v>64</v>
      </c>
      <c r="CC318" t="s">
        <v>64</v>
      </c>
      <c r="CE318" t="s">
        <v>64</v>
      </c>
      <c r="CG318" t="s">
        <v>63</v>
      </c>
      <c r="CH318" t="s">
        <v>865</v>
      </c>
      <c r="CI318" t="s">
        <v>64</v>
      </c>
      <c r="DJ318" t="s">
        <v>146</v>
      </c>
      <c r="DK318" t="s">
        <v>147</v>
      </c>
      <c r="DN318" t="s">
        <v>64</v>
      </c>
      <c r="DO318" t="s">
        <v>77</v>
      </c>
      <c r="DP318" t="s">
        <v>64</v>
      </c>
      <c r="DQ318" t="s">
        <v>139</v>
      </c>
      <c r="DY318">
        <v>54.9</v>
      </c>
      <c r="EB318">
        <v>9</v>
      </c>
      <c r="EC318">
        <v>9</v>
      </c>
      <c r="EE318" t="s">
        <v>1780</v>
      </c>
      <c r="EF318">
        <v>5</v>
      </c>
      <c r="EH318" t="s">
        <v>80</v>
      </c>
      <c r="EL318" t="s">
        <v>80</v>
      </c>
      <c r="EP318" t="s">
        <v>80</v>
      </c>
      <c r="ET318" t="s">
        <v>80</v>
      </c>
      <c r="EU318">
        <v>2250</v>
      </c>
      <c r="EW318">
        <v>246</v>
      </c>
      <c r="EX318">
        <v>206</v>
      </c>
      <c r="EY318">
        <v>228</v>
      </c>
    </row>
    <row r="319" spans="1:155" x14ac:dyDescent="0.25">
      <c r="A319">
        <v>2020</v>
      </c>
      <c r="B319" t="s">
        <v>855</v>
      </c>
      <c r="C319" s="20" t="s">
        <v>856</v>
      </c>
      <c r="D319" t="s">
        <v>864</v>
      </c>
      <c r="E319" t="s">
        <v>858</v>
      </c>
      <c r="F319">
        <v>101</v>
      </c>
      <c r="G319" s="1">
        <v>1.2</v>
      </c>
      <c r="H319">
        <v>3</v>
      </c>
      <c r="I319" t="s">
        <v>282</v>
      </c>
      <c r="J319">
        <v>33</v>
      </c>
      <c r="K319">
        <v>41</v>
      </c>
      <c r="L319">
        <v>36</v>
      </c>
      <c r="M319">
        <v>44.909199999999998</v>
      </c>
      <c r="N319">
        <v>60.803899999999999</v>
      </c>
      <c r="O319">
        <v>50.896299999999997</v>
      </c>
      <c r="P319">
        <v>33.418999999999997</v>
      </c>
      <c r="Q319">
        <v>40.848399999999998</v>
      </c>
      <c r="R319">
        <v>36.398000000000003</v>
      </c>
      <c r="T319" t="s">
        <v>142</v>
      </c>
      <c r="U319" t="s">
        <v>143</v>
      </c>
      <c r="V319" t="s">
        <v>82</v>
      </c>
      <c r="W319" t="s">
        <v>83</v>
      </c>
      <c r="Y319">
        <v>5</v>
      </c>
      <c r="Z319" t="s">
        <v>64</v>
      </c>
      <c r="AA319" t="s">
        <v>64</v>
      </c>
      <c r="AB319" t="s">
        <v>150</v>
      </c>
      <c r="AC319" t="s">
        <v>178</v>
      </c>
      <c r="AD319">
        <v>10</v>
      </c>
      <c r="AG319" t="s">
        <v>243</v>
      </c>
      <c r="AH319" t="s">
        <v>244</v>
      </c>
      <c r="AI319" t="s">
        <v>68</v>
      </c>
      <c r="AJ319" t="s">
        <v>69</v>
      </c>
      <c r="AK319" t="s">
        <v>64</v>
      </c>
      <c r="AL319" t="s">
        <v>70</v>
      </c>
      <c r="AO319">
        <v>86</v>
      </c>
      <c r="AP319">
        <v>17</v>
      </c>
      <c r="AQ319">
        <v>86</v>
      </c>
      <c r="AR319">
        <v>17</v>
      </c>
      <c r="AS319">
        <v>1100</v>
      </c>
      <c r="AT319">
        <v>1100</v>
      </c>
      <c r="BO319">
        <v>2</v>
      </c>
      <c r="BP319">
        <v>2</v>
      </c>
      <c r="BQ319">
        <v>4</v>
      </c>
      <c r="BR319" t="s">
        <v>90</v>
      </c>
      <c r="BS319" t="s">
        <v>2123</v>
      </c>
      <c r="BT319" t="s">
        <v>73</v>
      </c>
      <c r="BU319" s="23">
        <v>43770</v>
      </c>
      <c r="BV319">
        <v>26178</v>
      </c>
      <c r="BX319" t="s">
        <v>64</v>
      </c>
      <c r="BY319" t="s">
        <v>64</v>
      </c>
      <c r="CB319" t="s">
        <v>64</v>
      </c>
      <c r="CC319" t="s">
        <v>64</v>
      </c>
      <c r="CE319" t="s">
        <v>64</v>
      </c>
      <c r="CG319" t="s">
        <v>63</v>
      </c>
      <c r="CH319" t="s">
        <v>865</v>
      </c>
      <c r="CI319" t="s">
        <v>64</v>
      </c>
      <c r="DJ319" t="s">
        <v>146</v>
      </c>
      <c r="DK319" t="s">
        <v>147</v>
      </c>
      <c r="DN319" t="s">
        <v>64</v>
      </c>
      <c r="DO319" t="s">
        <v>77</v>
      </c>
      <c r="DP319" t="s">
        <v>64</v>
      </c>
      <c r="DQ319" t="s">
        <v>139</v>
      </c>
      <c r="DY319">
        <v>51.2</v>
      </c>
      <c r="EB319">
        <v>8</v>
      </c>
      <c r="EC319">
        <v>8</v>
      </c>
      <c r="EE319" t="s">
        <v>1780</v>
      </c>
      <c r="EF319">
        <v>5</v>
      </c>
      <c r="EH319" t="s">
        <v>80</v>
      </c>
      <c r="EL319" t="s">
        <v>80</v>
      </c>
      <c r="EP319" t="s">
        <v>80</v>
      </c>
      <c r="ET319" t="s">
        <v>80</v>
      </c>
      <c r="EU319">
        <v>2000</v>
      </c>
      <c r="EW319">
        <v>264</v>
      </c>
      <c r="EX319">
        <v>216</v>
      </c>
      <c r="EY319">
        <v>242</v>
      </c>
    </row>
    <row r="320" spans="1:155" x14ac:dyDescent="0.25">
      <c r="A320">
        <v>2020</v>
      </c>
      <c r="B320" t="s">
        <v>855</v>
      </c>
      <c r="C320" s="20" t="s">
        <v>856</v>
      </c>
      <c r="D320" t="s">
        <v>866</v>
      </c>
      <c r="E320" t="s">
        <v>858</v>
      </c>
      <c r="F320">
        <v>104</v>
      </c>
      <c r="G320" s="1">
        <v>1.2</v>
      </c>
      <c r="H320">
        <v>3</v>
      </c>
      <c r="I320" t="s">
        <v>260</v>
      </c>
      <c r="J320">
        <v>35</v>
      </c>
      <c r="K320">
        <v>41</v>
      </c>
      <c r="L320">
        <v>37</v>
      </c>
      <c r="M320">
        <v>46.972700000000003</v>
      </c>
      <c r="N320">
        <v>61.494599999999998</v>
      </c>
      <c r="O320">
        <v>52.557899999999997</v>
      </c>
      <c r="P320">
        <v>34.7363</v>
      </c>
      <c r="Q320">
        <v>41.251399999999997</v>
      </c>
      <c r="R320">
        <v>37.393900000000002</v>
      </c>
      <c r="T320" t="s">
        <v>142</v>
      </c>
      <c r="U320" t="s">
        <v>143</v>
      </c>
      <c r="V320" t="s">
        <v>258</v>
      </c>
      <c r="W320" t="s">
        <v>259</v>
      </c>
      <c r="Y320">
        <v>1</v>
      </c>
      <c r="Z320" t="s">
        <v>63</v>
      </c>
      <c r="AA320" t="s">
        <v>64</v>
      </c>
      <c r="AB320" t="s">
        <v>150</v>
      </c>
      <c r="AC320" t="s">
        <v>178</v>
      </c>
      <c r="AD320">
        <v>10</v>
      </c>
      <c r="AG320" t="s">
        <v>243</v>
      </c>
      <c r="AH320" t="s">
        <v>244</v>
      </c>
      <c r="AI320" t="s">
        <v>68</v>
      </c>
      <c r="AJ320" t="s">
        <v>69</v>
      </c>
      <c r="AK320" t="s">
        <v>64</v>
      </c>
      <c r="AL320" t="s">
        <v>70</v>
      </c>
      <c r="AO320">
        <v>89</v>
      </c>
      <c r="AP320">
        <v>12</v>
      </c>
      <c r="AS320">
        <v>1100</v>
      </c>
      <c r="AT320">
        <v>1100</v>
      </c>
      <c r="BO320">
        <v>2</v>
      </c>
      <c r="BP320">
        <v>2</v>
      </c>
      <c r="BQ320">
        <v>4</v>
      </c>
      <c r="BR320" t="s">
        <v>90</v>
      </c>
      <c r="BS320" t="s">
        <v>2123</v>
      </c>
      <c r="BT320" t="s">
        <v>73</v>
      </c>
      <c r="BU320" s="23">
        <v>43770</v>
      </c>
      <c r="BV320">
        <v>26179</v>
      </c>
      <c r="BX320" t="s">
        <v>64</v>
      </c>
      <c r="BY320" t="s">
        <v>64</v>
      </c>
      <c r="CB320" t="s">
        <v>64</v>
      </c>
      <c r="CC320" t="s">
        <v>64</v>
      </c>
      <c r="CE320" t="s">
        <v>64</v>
      </c>
      <c r="CG320" t="s">
        <v>63</v>
      </c>
      <c r="CH320" t="s">
        <v>865</v>
      </c>
      <c r="CI320" t="s">
        <v>64</v>
      </c>
      <c r="DJ320" t="s">
        <v>146</v>
      </c>
      <c r="DK320" t="s">
        <v>147</v>
      </c>
      <c r="DN320" t="s">
        <v>64</v>
      </c>
      <c r="DO320" t="s">
        <v>77</v>
      </c>
      <c r="DP320" t="s">
        <v>64</v>
      </c>
      <c r="DQ320" t="s">
        <v>139</v>
      </c>
      <c r="DY320">
        <v>52.9</v>
      </c>
      <c r="EB320">
        <v>8</v>
      </c>
      <c r="EC320">
        <v>8</v>
      </c>
      <c r="EE320" t="s">
        <v>1780</v>
      </c>
      <c r="EF320">
        <v>5</v>
      </c>
      <c r="EH320" t="s">
        <v>80</v>
      </c>
      <c r="EL320" t="s">
        <v>80</v>
      </c>
      <c r="EP320" t="s">
        <v>80</v>
      </c>
      <c r="ET320" t="s">
        <v>80</v>
      </c>
      <c r="EU320">
        <v>2000</v>
      </c>
      <c r="EW320">
        <v>254</v>
      </c>
      <c r="EX320">
        <v>214</v>
      </c>
      <c r="EY320">
        <v>236</v>
      </c>
    </row>
    <row r="321" spans="1:165" x14ac:dyDescent="0.25">
      <c r="A321">
        <v>2020</v>
      </c>
      <c r="B321" t="s">
        <v>855</v>
      </c>
      <c r="C321" s="20" t="s">
        <v>856</v>
      </c>
      <c r="D321" t="s">
        <v>866</v>
      </c>
      <c r="E321" t="s">
        <v>858</v>
      </c>
      <c r="F321">
        <v>103</v>
      </c>
      <c r="G321" s="1">
        <v>1.2</v>
      </c>
      <c r="H321">
        <v>3</v>
      </c>
      <c r="I321" t="s">
        <v>282</v>
      </c>
      <c r="J321">
        <v>33</v>
      </c>
      <c r="K321">
        <v>40</v>
      </c>
      <c r="L321">
        <v>35</v>
      </c>
      <c r="M321">
        <v>44.460099999999997</v>
      </c>
      <c r="N321">
        <v>60.402000000000001</v>
      </c>
      <c r="O321">
        <v>50.452199999999998</v>
      </c>
      <c r="P321">
        <v>33.130099999999999</v>
      </c>
      <c r="Q321">
        <v>40</v>
      </c>
      <c r="R321">
        <v>35</v>
      </c>
      <c r="T321" t="s">
        <v>142</v>
      </c>
      <c r="U321" t="s">
        <v>143</v>
      </c>
      <c r="V321" t="s">
        <v>82</v>
      </c>
      <c r="W321" t="s">
        <v>83</v>
      </c>
      <c r="Y321">
        <v>5</v>
      </c>
      <c r="Z321" t="s">
        <v>64</v>
      </c>
      <c r="AA321" t="s">
        <v>64</v>
      </c>
      <c r="AB321" t="s">
        <v>150</v>
      </c>
      <c r="AC321" t="s">
        <v>178</v>
      </c>
      <c r="AD321">
        <v>10</v>
      </c>
      <c r="AG321" t="s">
        <v>243</v>
      </c>
      <c r="AH321" t="s">
        <v>244</v>
      </c>
      <c r="AI321" t="s">
        <v>68</v>
      </c>
      <c r="AJ321" t="s">
        <v>69</v>
      </c>
      <c r="AK321" t="s">
        <v>64</v>
      </c>
      <c r="AL321" t="s">
        <v>70</v>
      </c>
      <c r="AO321">
        <v>89</v>
      </c>
      <c r="AP321">
        <v>12</v>
      </c>
      <c r="AS321">
        <v>1150</v>
      </c>
      <c r="AT321">
        <v>1150</v>
      </c>
      <c r="BO321">
        <v>2</v>
      </c>
      <c r="BP321">
        <v>2</v>
      </c>
      <c r="BQ321">
        <v>4</v>
      </c>
      <c r="BR321" t="s">
        <v>90</v>
      </c>
      <c r="BS321" t="s">
        <v>2123</v>
      </c>
      <c r="BT321" t="s">
        <v>73</v>
      </c>
      <c r="BU321" s="23">
        <v>43770</v>
      </c>
      <c r="BV321">
        <v>26177</v>
      </c>
      <c r="BX321" t="s">
        <v>64</v>
      </c>
      <c r="BY321" t="s">
        <v>64</v>
      </c>
      <c r="CB321" t="s">
        <v>64</v>
      </c>
      <c r="CC321" t="s">
        <v>64</v>
      </c>
      <c r="CE321" t="s">
        <v>64</v>
      </c>
      <c r="CG321" t="s">
        <v>63</v>
      </c>
      <c r="CH321" t="s">
        <v>865</v>
      </c>
      <c r="CI321" t="s">
        <v>64</v>
      </c>
      <c r="DJ321" t="s">
        <v>146</v>
      </c>
      <c r="DK321" t="s">
        <v>147</v>
      </c>
      <c r="DN321" t="s">
        <v>64</v>
      </c>
      <c r="DO321" t="s">
        <v>77</v>
      </c>
      <c r="DP321" t="s">
        <v>64</v>
      </c>
      <c r="DQ321" t="s">
        <v>139</v>
      </c>
      <c r="DY321">
        <v>50.8</v>
      </c>
      <c r="EB321">
        <v>8</v>
      </c>
      <c r="EC321">
        <v>8</v>
      </c>
      <c r="EE321" t="s">
        <v>1780</v>
      </c>
      <c r="EF321">
        <v>5</v>
      </c>
      <c r="EH321" t="s">
        <v>80</v>
      </c>
      <c r="EL321" t="s">
        <v>80</v>
      </c>
      <c r="EP321" t="s">
        <v>80</v>
      </c>
      <c r="ET321" t="s">
        <v>80</v>
      </c>
      <c r="EU321">
        <v>1750</v>
      </c>
      <c r="EW321">
        <v>266</v>
      </c>
      <c r="EX321">
        <v>221</v>
      </c>
      <c r="EY321">
        <v>252</v>
      </c>
    </row>
    <row r="322" spans="1:165" x14ac:dyDescent="0.25">
      <c r="A322">
        <v>2020</v>
      </c>
      <c r="B322" t="s">
        <v>877</v>
      </c>
      <c r="C322" s="20" t="s">
        <v>905</v>
      </c>
      <c r="D322" t="s">
        <v>939</v>
      </c>
      <c r="E322" t="s">
        <v>534</v>
      </c>
      <c r="F322">
        <v>101</v>
      </c>
      <c r="G322" s="1">
        <v>1.6</v>
      </c>
      <c r="H322">
        <v>4</v>
      </c>
      <c r="I322" t="s">
        <v>260</v>
      </c>
      <c r="J322">
        <v>32</v>
      </c>
      <c r="K322">
        <v>40</v>
      </c>
      <c r="L322">
        <v>35</v>
      </c>
      <c r="M322">
        <v>42.280700000000003</v>
      </c>
      <c r="N322">
        <v>59.912799999999997</v>
      </c>
      <c r="O322">
        <v>48.7348</v>
      </c>
      <c r="P322">
        <v>31.716799999999999</v>
      </c>
      <c r="Q322">
        <v>40.326799999999999</v>
      </c>
      <c r="R322">
        <v>35.088000000000001</v>
      </c>
      <c r="T322" t="s">
        <v>142</v>
      </c>
      <c r="U322" t="s">
        <v>143</v>
      </c>
      <c r="V322" t="s">
        <v>258</v>
      </c>
      <c r="W322" t="s">
        <v>259</v>
      </c>
      <c r="Y322">
        <v>1</v>
      </c>
      <c r="Z322" t="s">
        <v>63</v>
      </c>
      <c r="AA322" t="s">
        <v>64</v>
      </c>
      <c r="AB322" t="s">
        <v>150</v>
      </c>
      <c r="AC322" t="s">
        <v>178</v>
      </c>
      <c r="AD322">
        <v>10</v>
      </c>
      <c r="AG322" t="s">
        <v>243</v>
      </c>
      <c r="AH322" t="s">
        <v>244</v>
      </c>
      <c r="AI322" t="s">
        <v>68</v>
      </c>
      <c r="AJ322" t="s">
        <v>69</v>
      </c>
      <c r="AK322" t="s">
        <v>64</v>
      </c>
      <c r="AL322" t="s">
        <v>70</v>
      </c>
      <c r="AO322">
        <v>90</v>
      </c>
      <c r="AP322">
        <v>15</v>
      </c>
      <c r="AS322">
        <v>1150</v>
      </c>
      <c r="AT322">
        <v>1150</v>
      </c>
      <c r="BO322">
        <v>2</v>
      </c>
      <c r="BP322">
        <v>2</v>
      </c>
      <c r="BQ322">
        <v>4</v>
      </c>
      <c r="BR322" t="s">
        <v>90</v>
      </c>
      <c r="BS322" t="s">
        <v>2123</v>
      </c>
      <c r="BT322" t="s">
        <v>73</v>
      </c>
      <c r="BU322" s="23">
        <v>43679</v>
      </c>
      <c r="BV322">
        <v>25939</v>
      </c>
      <c r="BX322" t="s">
        <v>64</v>
      </c>
      <c r="BY322" t="s">
        <v>64</v>
      </c>
      <c r="CB322" t="s">
        <v>64</v>
      </c>
      <c r="CC322" t="s">
        <v>64</v>
      </c>
      <c r="CE322" t="s">
        <v>64</v>
      </c>
      <c r="CF322" t="s">
        <v>880</v>
      </c>
      <c r="CG322" t="s">
        <v>63</v>
      </c>
      <c r="CH322" t="s">
        <v>896</v>
      </c>
      <c r="CI322" t="s">
        <v>64</v>
      </c>
      <c r="CJ322" t="s">
        <v>880</v>
      </c>
      <c r="DJ322" t="s">
        <v>146</v>
      </c>
      <c r="DK322" t="s">
        <v>147</v>
      </c>
      <c r="DN322" t="s">
        <v>64</v>
      </c>
      <c r="DO322" t="s">
        <v>885</v>
      </c>
      <c r="DP322" t="s">
        <v>64</v>
      </c>
      <c r="DQ322" t="s">
        <v>139</v>
      </c>
      <c r="DY322">
        <v>49.5</v>
      </c>
      <c r="EB322">
        <v>8</v>
      </c>
      <c r="EC322">
        <v>8</v>
      </c>
      <c r="EE322" t="s">
        <v>1800</v>
      </c>
      <c r="EF322">
        <v>7</v>
      </c>
      <c r="EH322" t="s">
        <v>80</v>
      </c>
      <c r="EL322" t="s">
        <v>80</v>
      </c>
      <c r="EP322" t="s">
        <v>80</v>
      </c>
      <c r="ET322" t="s">
        <v>80</v>
      </c>
      <c r="EU322">
        <v>1750</v>
      </c>
      <c r="EW322">
        <v>280</v>
      </c>
      <c r="EX322">
        <v>221</v>
      </c>
      <c r="EY322">
        <v>253</v>
      </c>
    </row>
    <row r="323" spans="1:165" x14ac:dyDescent="0.25">
      <c r="A323">
        <v>2020</v>
      </c>
      <c r="B323" t="s">
        <v>877</v>
      </c>
      <c r="C323" s="20" t="s">
        <v>905</v>
      </c>
      <c r="D323" t="s">
        <v>939</v>
      </c>
      <c r="E323" t="s">
        <v>534</v>
      </c>
      <c r="F323">
        <v>102</v>
      </c>
      <c r="G323" s="1">
        <v>1.6</v>
      </c>
      <c r="H323">
        <v>4</v>
      </c>
      <c r="I323" t="s">
        <v>282</v>
      </c>
      <c r="J323">
        <v>27</v>
      </c>
      <c r="K323">
        <v>35</v>
      </c>
      <c r="L323">
        <v>30</v>
      </c>
      <c r="M323">
        <v>36.299999999999997</v>
      </c>
      <c r="N323">
        <v>52.2</v>
      </c>
      <c r="O323">
        <v>42.065899999999999</v>
      </c>
      <c r="P323">
        <v>27</v>
      </c>
      <c r="Q323">
        <v>35</v>
      </c>
      <c r="R323">
        <v>30</v>
      </c>
      <c r="T323" t="s">
        <v>142</v>
      </c>
      <c r="U323" t="s">
        <v>143</v>
      </c>
      <c r="V323" t="s">
        <v>82</v>
      </c>
      <c r="W323" t="s">
        <v>83</v>
      </c>
      <c r="Y323">
        <v>5</v>
      </c>
      <c r="Z323" t="s">
        <v>64</v>
      </c>
      <c r="AA323" t="s">
        <v>64</v>
      </c>
      <c r="AB323" t="s">
        <v>150</v>
      </c>
      <c r="AC323" t="s">
        <v>178</v>
      </c>
      <c r="AD323">
        <v>10</v>
      </c>
      <c r="AG323" t="s">
        <v>243</v>
      </c>
      <c r="AH323" t="s">
        <v>244</v>
      </c>
      <c r="AI323" t="s">
        <v>68</v>
      </c>
      <c r="AJ323" t="s">
        <v>69</v>
      </c>
      <c r="AK323" t="s">
        <v>64</v>
      </c>
      <c r="AL323" t="s">
        <v>70</v>
      </c>
      <c r="AO323">
        <v>90</v>
      </c>
      <c r="AP323">
        <v>15</v>
      </c>
      <c r="AS323">
        <v>1350</v>
      </c>
      <c r="AT323">
        <v>1350</v>
      </c>
      <c r="BO323">
        <v>2</v>
      </c>
      <c r="BP323">
        <v>2</v>
      </c>
      <c r="BQ323">
        <v>4</v>
      </c>
      <c r="BR323" t="s">
        <v>90</v>
      </c>
      <c r="BS323" t="s">
        <v>2123</v>
      </c>
      <c r="BT323" t="s">
        <v>73</v>
      </c>
      <c r="BU323" s="23">
        <v>43679</v>
      </c>
      <c r="BV323">
        <v>25940</v>
      </c>
      <c r="BX323" t="s">
        <v>64</v>
      </c>
      <c r="CB323" t="s">
        <v>64</v>
      </c>
      <c r="CC323" t="s">
        <v>64</v>
      </c>
      <c r="CE323" t="s">
        <v>64</v>
      </c>
      <c r="CF323" t="s">
        <v>880</v>
      </c>
      <c r="CG323" t="s">
        <v>63</v>
      </c>
      <c r="CH323" t="s">
        <v>896</v>
      </c>
      <c r="CI323" t="s">
        <v>64</v>
      </c>
      <c r="CJ323" t="s">
        <v>880</v>
      </c>
      <c r="DJ323" t="s">
        <v>146</v>
      </c>
      <c r="DK323" t="s">
        <v>147</v>
      </c>
      <c r="DN323" t="s">
        <v>64</v>
      </c>
      <c r="DO323" t="s">
        <v>885</v>
      </c>
      <c r="DP323" t="s">
        <v>64</v>
      </c>
      <c r="DQ323" t="s">
        <v>139</v>
      </c>
      <c r="DY323">
        <v>42.3</v>
      </c>
      <c r="EB323">
        <v>7</v>
      </c>
      <c r="EC323">
        <v>7</v>
      </c>
      <c r="EE323" t="s">
        <v>1800</v>
      </c>
      <c r="EF323">
        <v>7</v>
      </c>
      <c r="EH323" t="s">
        <v>80</v>
      </c>
      <c r="EL323" t="s">
        <v>80</v>
      </c>
      <c r="EP323" t="s">
        <v>80</v>
      </c>
      <c r="ET323" t="s">
        <v>80</v>
      </c>
      <c r="EU323">
        <v>750</v>
      </c>
      <c r="EW323">
        <v>328</v>
      </c>
      <c r="EX323">
        <v>254</v>
      </c>
      <c r="EY323">
        <v>296</v>
      </c>
    </row>
    <row r="324" spans="1:165" x14ac:dyDescent="0.25">
      <c r="A324">
        <v>2020</v>
      </c>
      <c r="B324" t="s">
        <v>986</v>
      </c>
      <c r="C324" s="20" t="s">
        <v>987</v>
      </c>
      <c r="D324" t="s">
        <v>991</v>
      </c>
      <c r="E324" t="s">
        <v>989</v>
      </c>
      <c r="F324">
        <v>8</v>
      </c>
      <c r="G324" s="1">
        <v>6.6</v>
      </c>
      <c r="H324">
        <v>12</v>
      </c>
      <c r="I324" t="s">
        <v>79</v>
      </c>
      <c r="J324">
        <v>12</v>
      </c>
      <c r="K324">
        <v>18</v>
      </c>
      <c r="L324">
        <v>14</v>
      </c>
      <c r="M324">
        <v>14.167400000000001</v>
      </c>
      <c r="N324">
        <v>25.039899999999999</v>
      </c>
      <c r="O324">
        <v>17.607900000000001</v>
      </c>
      <c r="P324">
        <v>11.6311</v>
      </c>
      <c r="Q324">
        <v>18.218800000000002</v>
      </c>
      <c r="R324">
        <v>13.891500000000001</v>
      </c>
      <c r="S324" t="s">
        <v>243</v>
      </c>
      <c r="T324" t="s">
        <v>60</v>
      </c>
      <c r="U324" t="s">
        <v>71</v>
      </c>
      <c r="V324" t="s">
        <v>61</v>
      </c>
      <c r="W324" t="s">
        <v>62</v>
      </c>
      <c r="Y324">
        <v>8</v>
      </c>
      <c r="Z324" t="s">
        <v>63</v>
      </c>
      <c r="AA324" t="s">
        <v>64</v>
      </c>
      <c r="AB324" t="s">
        <v>65</v>
      </c>
      <c r="AC324" t="s">
        <v>66</v>
      </c>
      <c r="AD324">
        <v>10</v>
      </c>
      <c r="AG324" t="s">
        <v>59</v>
      </c>
      <c r="AH324" t="s">
        <v>67</v>
      </c>
      <c r="AI324" t="s">
        <v>68</v>
      </c>
      <c r="AJ324" t="s">
        <v>69</v>
      </c>
      <c r="AK324" t="s">
        <v>64</v>
      </c>
      <c r="AL324" t="s">
        <v>70</v>
      </c>
      <c r="AM324">
        <v>100</v>
      </c>
      <c r="AN324">
        <v>9</v>
      </c>
      <c r="AS324">
        <v>3500</v>
      </c>
      <c r="AT324">
        <v>3500</v>
      </c>
      <c r="BN324" s="33" t="s">
        <v>2125</v>
      </c>
      <c r="BO324">
        <v>2</v>
      </c>
      <c r="BP324">
        <v>2</v>
      </c>
      <c r="BQ324">
        <v>4</v>
      </c>
      <c r="BR324" t="s">
        <v>90</v>
      </c>
      <c r="BS324" t="s">
        <v>2123</v>
      </c>
      <c r="BT324" t="s">
        <v>73</v>
      </c>
      <c r="BU324" s="23">
        <v>43708</v>
      </c>
      <c r="BV324">
        <v>26367</v>
      </c>
      <c r="BX324" t="s">
        <v>64</v>
      </c>
      <c r="BY324" t="s">
        <v>64</v>
      </c>
      <c r="CB324" t="s">
        <v>64</v>
      </c>
      <c r="CC324" t="s">
        <v>64</v>
      </c>
      <c r="CE324" t="s">
        <v>64</v>
      </c>
      <c r="CG324" t="s">
        <v>63</v>
      </c>
      <c r="CH324" t="s">
        <v>130</v>
      </c>
      <c r="CI324" t="s">
        <v>64</v>
      </c>
      <c r="DJ324" t="s">
        <v>76</v>
      </c>
      <c r="DK324" t="s">
        <v>2124</v>
      </c>
      <c r="DN324" t="s">
        <v>64</v>
      </c>
      <c r="DO324" t="s">
        <v>132</v>
      </c>
      <c r="DP324" t="s">
        <v>64</v>
      </c>
      <c r="DQ324" t="s">
        <v>139</v>
      </c>
      <c r="DY324">
        <v>17.7</v>
      </c>
      <c r="EB324">
        <v>1</v>
      </c>
      <c r="EC324">
        <v>1</v>
      </c>
      <c r="EE324" t="s">
        <v>1848</v>
      </c>
      <c r="EF324">
        <v>3</v>
      </c>
      <c r="EH324" t="s">
        <v>80</v>
      </c>
      <c r="EL324" t="s">
        <v>80</v>
      </c>
      <c r="EP324" t="s">
        <v>80</v>
      </c>
      <c r="ET324" t="s">
        <v>80</v>
      </c>
      <c r="EV324">
        <v>10000</v>
      </c>
      <c r="EW324">
        <v>760</v>
      </c>
      <c r="EX324">
        <v>486</v>
      </c>
      <c r="EY324">
        <v>637</v>
      </c>
    </row>
    <row r="325" spans="1:165" x14ac:dyDescent="0.25">
      <c r="A325">
        <v>2020</v>
      </c>
      <c r="B325" t="s">
        <v>1006</v>
      </c>
      <c r="C325" s="20" t="s">
        <v>1006</v>
      </c>
      <c r="D325" t="s">
        <v>1020</v>
      </c>
      <c r="E325" t="s">
        <v>1007</v>
      </c>
      <c r="F325">
        <v>25</v>
      </c>
      <c r="G325" s="1">
        <v>2</v>
      </c>
      <c r="H325">
        <v>4</v>
      </c>
      <c r="I325" t="s">
        <v>860</v>
      </c>
      <c r="J325">
        <v>18</v>
      </c>
      <c r="K325">
        <v>24</v>
      </c>
      <c r="L325">
        <v>21</v>
      </c>
      <c r="M325">
        <v>22.9</v>
      </c>
      <c r="N325">
        <v>34</v>
      </c>
      <c r="O325">
        <v>26.843599999999999</v>
      </c>
      <c r="P325">
        <v>18.264700000000001</v>
      </c>
      <c r="Q325">
        <v>24.233899999999998</v>
      </c>
      <c r="R325">
        <v>20.541599999999999</v>
      </c>
      <c r="T325" t="s">
        <v>60</v>
      </c>
      <c r="U325" t="s">
        <v>71</v>
      </c>
      <c r="V325" t="s">
        <v>549</v>
      </c>
      <c r="W325" t="s">
        <v>550</v>
      </c>
      <c r="Y325">
        <v>8</v>
      </c>
      <c r="Z325" t="s">
        <v>63</v>
      </c>
      <c r="AA325" t="s">
        <v>64</v>
      </c>
      <c r="AB325" t="s">
        <v>86</v>
      </c>
      <c r="AC325" t="s">
        <v>87</v>
      </c>
      <c r="AD325">
        <v>10</v>
      </c>
      <c r="AG325" t="s">
        <v>59</v>
      </c>
      <c r="AH325" t="s">
        <v>67</v>
      </c>
      <c r="AI325" t="s">
        <v>68</v>
      </c>
      <c r="AJ325" t="s">
        <v>69</v>
      </c>
      <c r="AK325" t="s">
        <v>64</v>
      </c>
      <c r="AL325" t="s">
        <v>70</v>
      </c>
      <c r="AO325">
        <v>97</v>
      </c>
      <c r="AP325">
        <v>12</v>
      </c>
      <c r="AS325">
        <v>2300</v>
      </c>
      <c r="AT325">
        <v>2300</v>
      </c>
      <c r="BN325" s="33" t="s">
        <v>2125</v>
      </c>
      <c r="BO325">
        <v>2</v>
      </c>
      <c r="BP325">
        <v>2</v>
      </c>
      <c r="BQ325">
        <v>4</v>
      </c>
      <c r="BR325" t="s">
        <v>90</v>
      </c>
      <c r="BS325" t="s">
        <v>2123</v>
      </c>
      <c r="BT325" t="s">
        <v>73</v>
      </c>
      <c r="BU325" s="23">
        <v>43638</v>
      </c>
      <c r="BV325">
        <v>25843</v>
      </c>
      <c r="BX325" t="s">
        <v>64</v>
      </c>
      <c r="BY325" t="s">
        <v>64</v>
      </c>
      <c r="CB325" t="s">
        <v>64</v>
      </c>
      <c r="CC325" t="s">
        <v>64</v>
      </c>
      <c r="CE325" t="s">
        <v>64</v>
      </c>
      <c r="CG325" t="s">
        <v>63</v>
      </c>
      <c r="CH325" t="s">
        <v>1005</v>
      </c>
      <c r="CI325" t="s">
        <v>64</v>
      </c>
      <c r="DJ325" t="s">
        <v>76</v>
      </c>
      <c r="DK325" t="s">
        <v>2124</v>
      </c>
      <c r="DN325" t="s">
        <v>64</v>
      </c>
      <c r="DO325" t="s">
        <v>732</v>
      </c>
      <c r="DP325" t="s">
        <v>64</v>
      </c>
      <c r="DQ325" t="s">
        <v>139</v>
      </c>
      <c r="DY325">
        <v>26.8</v>
      </c>
      <c r="EB325">
        <v>4</v>
      </c>
      <c r="EC325">
        <v>4</v>
      </c>
      <c r="EE325" t="s">
        <v>1859</v>
      </c>
      <c r="EF325">
        <v>1</v>
      </c>
      <c r="EH325" t="s">
        <v>80</v>
      </c>
      <c r="EL325" t="s">
        <v>80</v>
      </c>
      <c r="EP325" t="s">
        <v>80</v>
      </c>
      <c r="ET325" t="s">
        <v>80</v>
      </c>
      <c r="EV325">
        <v>4000</v>
      </c>
      <c r="EW325">
        <v>475</v>
      </c>
      <c r="EX325">
        <v>358</v>
      </c>
      <c r="EY325">
        <v>422</v>
      </c>
    </row>
    <row r="326" spans="1:165" x14ac:dyDescent="0.25">
      <c r="A326">
        <v>2020</v>
      </c>
      <c r="B326" t="s">
        <v>1006</v>
      </c>
      <c r="C326" s="20" t="s">
        <v>1006</v>
      </c>
      <c r="D326" t="s">
        <v>1020</v>
      </c>
      <c r="E326" t="s">
        <v>1007</v>
      </c>
      <c r="F326">
        <v>24</v>
      </c>
      <c r="G326" s="1">
        <v>2</v>
      </c>
      <c r="H326">
        <v>4</v>
      </c>
      <c r="I326" t="s">
        <v>84</v>
      </c>
      <c r="J326">
        <v>21</v>
      </c>
      <c r="K326">
        <v>27</v>
      </c>
      <c r="L326">
        <v>23</v>
      </c>
      <c r="M326">
        <v>26.0562</v>
      </c>
      <c r="N326">
        <v>38.738500000000002</v>
      </c>
      <c r="O326">
        <v>30.5581</v>
      </c>
      <c r="P326">
        <v>20.5702</v>
      </c>
      <c r="Q326">
        <v>27.3169</v>
      </c>
      <c r="R326">
        <v>23.142199999999999</v>
      </c>
      <c r="T326" t="s">
        <v>60</v>
      </c>
      <c r="U326" t="s">
        <v>71</v>
      </c>
      <c r="V326" t="s">
        <v>82</v>
      </c>
      <c r="W326" t="s">
        <v>83</v>
      </c>
      <c r="Y326">
        <v>6</v>
      </c>
      <c r="Z326" t="s">
        <v>64</v>
      </c>
      <c r="AA326" t="s">
        <v>64</v>
      </c>
      <c r="AB326" t="s">
        <v>86</v>
      </c>
      <c r="AC326" t="s">
        <v>87</v>
      </c>
      <c r="AD326">
        <v>10</v>
      </c>
      <c r="AG326" t="s">
        <v>59</v>
      </c>
      <c r="AH326" t="s">
        <v>67</v>
      </c>
      <c r="AI326" t="s">
        <v>68</v>
      </c>
      <c r="AJ326" t="s">
        <v>69</v>
      </c>
      <c r="AK326" t="s">
        <v>64</v>
      </c>
      <c r="AL326" t="s">
        <v>70</v>
      </c>
      <c r="AO326">
        <v>97</v>
      </c>
      <c r="AP326">
        <v>12</v>
      </c>
      <c r="AS326">
        <v>2100</v>
      </c>
      <c r="AT326">
        <v>2100</v>
      </c>
      <c r="BN326" s="33" t="s">
        <v>2125</v>
      </c>
      <c r="BO326">
        <v>2</v>
      </c>
      <c r="BP326">
        <v>2</v>
      </c>
      <c r="BQ326">
        <v>4</v>
      </c>
      <c r="BR326" t="s">
        <v>90</v>
      </c>
      <c r="BS326" t="s">
        <v>2123</v>
      </c>
      <c r="BT326" t="s">
        <v>73</v>
      </c>
      <c r="BU326" s="23">
        <v>43638</v>
      </c>
      <c r="BV326">
        <v>25844</v>
      </c>
      <c r="BX326" t="s">
        <v>64</v>
      </c>
      <c r="BY326" t="s">
        <v>64</v>
      </c>
      <c r="CB326" t="s">
        <v>64</v>
      </c>
      <c r="CC326" t="s">
        <v>64</v>
      </c>
      <c r="CE326" t="s">
        <v>64</v>
      </c>
      <c r="CG326" t="s">
        <v>63</v>
      </c>
      <c r="CH326" t="s">
        <v>1005</v>
      </c>
      <c r="CI326" t="s">
        <v>64</v>
      </c>
      <c r="DJ326" t="s">
        <v>76</v>
      </c>
      <c r="DK326" t="s">
        <v>2124</v>
      </c>
      <c r="DN326" t="s">
        <v>64</v>
      </c>
      <c r="DO326" t="s">
        <v>732</v>
      </c>
      <c r="DP326" t="s">
        <v>64</v>
      </c>
      <c r="DQ326" t="s">
        <v>139</v>
      </c>
      <c r="DY326">
        <v>30.6</v>
      </c>
      <c r="EB326">
        <v>5</v>
      </c>
      <c r="EC326">
        <v>5</v>
      </c>
      <c r="EE326" t="s">
        <v>1859</v>
      </c>
      <c r="EF326">
        <v>1</v>
      </c>
      <c r="EH326" t="s">
        <v>80</v>
      </c>
      <c r="EL326" t="s">
        <v>80</v>
      </c>
      <c r="EP326" t="s">
        <v>80</v>
      </c>
      <c r="ET326" t="s">
        <v>80</v>
      </c>
      <c r="EV326">
        <v>3000</v>
      </c>
      <c r="EW326">
        <v>430</v>
      </c>
      <c r="EX326">
        <v>324</v>
      </c>
      <c r="EY326">
        <v>382</v>
      </c>
    </row>
    <row r="327" spans="1:165" x14ac:dyDescent="0.25">
      <c r="A327">
        <v>2020</v>
      </c>
      <c r="B327" t="s">
        <v>1006</v>
      </c>
      <c r="C327" s="20" t="s">
        <v>1006</v>
      </c>
      <c r="D327" t="s">
        <v>1020</v>
      </c>
      <c r="E327" t="s">
        <v>1007</v>
      </c>
      <c r="F327">
        <v>26</v>
      </c>
      <c r="G327" s="1">
        <v>2.5</v>
      </c>
      <c r="H327">
        <v>4</v>
      </c>
      <c r="I327" t="s">
        <v>84</v>
      </c>
      <c r="J327">
        <v>16</v>
      </c>
      <c r="K327">
        <v>22</v>
      </c>
      <c r="L327">
        <v>19</v>
      </c>
      <c r="M327">
        <v>20.5731</v>
      </c>
      <c r="N327">
        <v>30.619</v>
      </c>
      <c r="O327">
        <v>24.136700000000001</v>
      </c>
      <c r="P327">
        <v>16</v>
      </c>
      <c r="Q327">
        <v>21.993200000000002</v>
      </c>
      <c r="R327">
        <v>18.613299999999999</v>
      </c>
      <c r="T327" t="s">
        <v>60</v>
      </c>
      <c r="U327" t="s">
        <v>71</v>
      </c>
      <c r="V327" t="s">
        <v>82</v>
      </c>
      <c r="W327" t="s">
        <v>83</v>
      </c>
      <c r="Y327">
        <v>6</v>
      </c>
      <c r="Z327" t="s">
        <v>64</v>
      </c>
      <c r="AA327" t="s">
        <v>64</v>
      </c>
      <c r="AB327" t="s">
        <v>86</v>
      </c>
      <c r="AC327" t="s">
        <v>87</v>
      </c>
      <c r="AD327">
        <v>10</v>
      </c>
      <c r="AG327" t="s">
        <v>155</v>
      </c>
      <c r="AH327" t="s">
        <v>156</v>
      </c>
      <c r="AI327" t="s">
        <v>68</v>
      </c>
      <c r="AJ327" t="s">
        <v>69</v>
      </c>
      <c r="AK327" t="s">
        <v>64</v>
      </c>
      <c r="AL327" t="s">
        <v>70</v>
      </c>
      <c r="AO327">
        <v>97</v>
      </c>
      <c r="AP327">
        <v>12</v>
      </c>
      <c r="AS327">
        <v>2550</v>
      </c>
      <c r="AT327">
        <v>2550</v>
      </c>
      <c r="BO327">
        <v>2</v>
      </c>
      <c r="BP327">
        <v>2</v>
      </c>
      <c r="BQ327">
        <v>4</v>
      </c>
      <c r="BR327" t="s">
        <v>90</v>
      </c>
      <c r="BS327" t="s">
        <v>2123</v>
      </c>
      <c r="BT327" t="s">
        <v>73</v>
      </c>
      <c r="BU327" s="23">
        <v>43805</v>
      </c>
      <c r="BV327">
        <v>26687</v>
      </c>
      <c r="BX327" t="s">
        <v>64</v>
      </c>
      <c r="BY327" t="s">
        <v>64</v>
      </c>
      <c r="CB327" t="s">
        <v>64</v>
      </c>
      <c r="CC327" t="s">
        <v>64</v>
      </c>
      <c r="CE327" t="s">
        <v>64</v>
      </c>
      <c r="CG327" t="s">
        <v>63</v>
      </c>
      <c r="CH327" t="s">
        <v>1005</v>
      </c>
      <c r="CI327" t="s">
        <v>64</v>
      </c>
      <c r="DJ327" t="s">
        <v>146</v>
      </c>
      <c r="DK327" t="s">
        <v>147</v>
      </c>
      <c r="DN327" t="s">
        <v>64</v>
      </c>
      <c r="DO327" t="s">
        <v>732</v>
      </c>
      <c r="DP327" t="s">
        <v>64</v>
      </c>
      <c r="DQ327" t="s">
        <v>139</v>
      </c>
      <c r="DY327">
        <v>24.1</v>
      </c>
      <c r="EB327">
        <v>3</v>
      </c>
      <c r="EC327">
        <v>3</v>
      </c>
      <c r="EE327" t="s">
        <v>1860</v>
      </c>
      <c r="EF327">
        <v>1</v>
      </c>
      <c r="EH327" t="s">
        <v>80</v>
      </c>
      <c r="EL327" t="s">
        <v>80</v>
      </c>
      <c r="EP327" t="s">
        <v>80</v>
      </c>
      <c r="ET327" t="s">
        <v>80</v>
      </c>
      <c r="EV327">
        <v>5250</v>
      </c>
      <c r="EW327">
        <v>553</v>
      </c>
      <c r="EX327">
        <v>404</v>
      </c>
      <c r="EY327">
        <v>486</v>
      </c>
    </row>
    <row r="328" spans="1:165" x14ac:dyDescent="0.25">
      <c r="A328">
        <v>2020</v>
      </c>
      <c r="B328" t="s">
        <v>1021</v>
      </c>
      <c r="C328" s="20" t="s">
        <v>1074</v>
      </c>
      <c r="D328" t="s">
        <v>1084</v>
      </c>
      <c r="E328" t="s">
        <v>1024</v>
      </c>
      <c r="F328">
        <v>60</v>
      </c>
      <c r="G328" s="1">
        <v>2</v>
      </c>
      <c r="H328">
        <v>4</v>
      </c>
      <c r="I328" t="s">
        <v>551</v>
      </c>
      <c r="J328">
        <v>27</v>
      </c>
      <c r="K328">
        <v>31</v>
      </c>
      <c r="L328">
        <v>29</v>
      </c>
      <c r="M328">
        <v>36</v>
      </c>
      <c r="N328">
        <v>48.8</v>
      </c>
      <c r="O328">
        <v>40.817799999999998</v>
      </c>
      <c r="P328">
        <v>27.0745</v>
      </c>
      <c r="Q328">
        <v>31.265799999999999</v>
      </c>
      <c r="R328">
        <v>28.8126</v>
      </c>
      <c r="T328" t="s">
        <v>142</v>
      </c>
      <c r="U328" t="s">
        <v>143</v>
      </c>
      <c r="V328" t="s">
        <v>549</v>
      </c>
      <c r="W328" t="s">
        <v>550</v>
      </c>
      <c r="Y328">
        <v>7</v>
      </c>
      <c r="Z328" t="s">
        <v>63</v>
      </c>
      <c r="AA328" t="s">
        <v>64</v>
      </c>
      <c r="AB328" t="s">
        <v>150</v>
      </c>
      <c r="AC328" t="s">
        <v>178</v>
      </c>
      <c r="AD328">
        <v>15</v>
      </c>
      <c r="AG328" t="s">
        <v>243</v>
      </c>
      <c r="AH328" t="s">
        <v>244</v>
      </c>
      <c r="AI328" t="s">
        <v>68</v>
      </c>
      <c r="AJ328" t="s">
        <v>69</v>
      </c>
      <c r="AK328" t="s">
        <v>64</v>
      </c>
      <c r="AL328" t="s">
        <v>70</v>
      </c>
      <c r="AQ328">
        <v>86</v>
      </c>
      <c r="AR328">
        <v>19</v>
      </c>
      <c r="AS328">
        <v>1400</v>
      </c>
      <c r="AT328">
        <v>1400</v>
      </c>
      <c r="BO328">
        <v>2</v>
      </c>
      <c r="BP328">
        <v>2</v>
      </c>
      <c r="BQ328">
        <v>4</v>
      </c>
      <c r="BR328" t="s">
        <v>90</v>
      </c>
      <c r="BS328" t="s">
        <v>2123</v>
      </c>
      <c r="BT328" t="s">
        <v>227</v>
      </c>
      <c r="BU328" s="23">
        <v>43746</v>
      </c>
      <c r="BV328">
        <v>26609</v>
      </c>
      <c r="BX328" t="s">
        <v>64</v>
      </c>
      <c r="BY328" t="s">
        <v>64</v>
      </c>
      <c r="CB328" t="s">
        <v>64</v>
      </c>
      <c r="CC328" t="s">
        <v>64</v>
      </c>
      <c r="CE328" t="s">
        <v>64</v>
      </c>
      <c r="CG328" t="s">
        <v>63</v>
      </c>
      <c r="CH328" t="s">
        <v>1025</v>
      </c>
      <c r="CI328" t="s">
        <v>63</v>
      </c>
      <c r="CJ328" t="s">
        <v>340</v>
      </c>
      <c r="DJ328" t="s">
        <v>146</v>
      </c>
      <c r="DK328" t="s">
        <v>147</v>
      </c>
      <c r="DN328" t="s">
        <v>64</v>
      </c>
      <c r="DO328" t="s">
        <v>193</v>
      </c>
      <c r="DP328" t="s">
        <v>64</v>
      </c>
      <c r="DQ328" t="s">
        <v>139</v>
      </c>
      <c r="DY328">
        <v>41.3</v>
      </c>
      <c r="EB328">
        <v>6</v>
      </c>
      <c r="EC328">
        <v>6</v>
      </c>
      <c r="EE328" t="s">
        <v>1882</v>
      </c>
      <c r="EF328">
        <v>3</v>
      </c>
      <c r="EH328" t="s">
        <v>80</v>
      </c>
      <c r="EL328" t="s">
        <v>80</v>
      </c>
      <c r="EP328" t="s">
        <v>80</v>
      </c>
      <c r="ET328" t="s">
        <v>80</v>
      </c>
      <c r="EU328">
        <v>500</v>
      </c>
      <c r="EW328">
        <v>324</v>
      </c>
      <c r="EX328">
        <v>281</v>
      </c>
      <c r="EY328">
        <v>305</v>
      </c>
    </row>
    <row r="329" spans="1:165" x14ac:dyDescent="0.25">
      <c r="A329">
        <v>2020</v>
      </c>
      <c r="B329" t="s">
        <v>1021</v>
      </c>
      <c r="C329" s="20" t="s">
        <v>1074</v>
      </c>
      <c r="D329" t="s">
        <v>1092</v>
      </c>
      <c r="E329" t="s">
        <v>1024</v>
      </c>
      <c r="F329">
        <v>13</v>
      </c>
      <c r="G329" s="1">
        <v>1.8</v>
      </c>
      <c r="H329">
        <v>4</v>
      </c>
      <c r="I329" t="s">
        <v>260</v>
      </c>
      <c r="J329">
        <v>30</v>
      </c>
      <c r="K329">
        <v>38</v>
      </c>
      <c r="L329">
        <v>33</v>
      </c>
      <c r="M329">
        <v>39.349699999999999</v>
      </c>
      <c r="N329">
        <v>56.246899999999997</v>
      </c>
      <c r="O329">
        <v>45.500700000000002</v>
      </c>
      <c r="P329">
        <v>29.786000000000001</v>
      </c>
      <c r="Q329">
        <v>38.159799999999997</v>
      </c>
      <c r="R329">
        <v>33.049599999999998</v>
      </c>
      <c r="T329" t="s">
        <v>142</v>
      </c>
      <c r="U329" t="s">
        <v>143</v>
      </c>
      <c r="V329" t="s">
        <v>258</v>
      </c>
      <c r="W329" t="s">
        <v>259</v>
      </c>
      <c r="Y329">
        <v>1</v>
      </c>
      <c r="Z329" t="s">
        <v>63</v>
      </c>
      <c r="AA329" t="s">
        <v>64</v>
      </c>
      <c r="AB329" t="s">
        <v>150</v>
      </c>
      <c r="AC329" t="s">
        <v>178</v>
      </c>
      <c r="AD329">
        <v>15</v>
      </c>
      <c r="AG329" t="s">
        <v>243</v>
      </c>
      <c r="AH329" t="s">
        <v>244</v>
      </c>
      <c r="AI329" t="s">
        <v>68</v>
      </c>
      <c r="AJ329" t="s">
        <v>69</v>
      </c>
      <c r="AK329" t="s">
        <v>64</v>
      </c>
      <c r="AL329" t="s">
        <v>70</v>
      </c>
      <c r="AO329">
        <v>89</v>
      </c>
      <c r="AP329">
        <v>13</v>
      </c>
      <c r="AS329">
        <v>1250</v>
      </c>
      <c r="AT329">
        <v>1250</v>
      </c>
      <c r="BO329">
        <v>2</v>
      </c>
      <c r="BP329">
        <v>2</v>
      </c>
      <c r="BQ329">
        <v>4</v>
      </c>
      <c r="BR329" t="s">
        <v>90</v>
      </c>
      <c r="BS329" t="s">
        <v>2123</v>
      </c>
      <c r="BT329" t="s">
        <v>73</v>
      </c>
      <c r="BU329" s="23">
        <v>43497</v>
      </c>
      <c r="BV329">
        <v>25141</v>
      </c>
      <c r="BX329" t="s">
        <v>64</v>
      </c>
      <c r="BY329" t="s">
        <v>64</v>
      </c>
      <c r="CB329" t="s">
        <v>64</v>
      </c>
      <c r="CC329" t="s">
        <v>64</v>
      </c>
      <c r="CE329" t="s">
        <v>64</v>
      </c>
      <c r="CG329" t="s">
        <v>63</v>
      </c>
      <c r="CH329" t="s">
        <v>1025</v>
      </c>
      <c r="CI329" t="s">
        <v>63</v>
      </c>
      <c r="CJ329" t="s">
        <v>340</v>
      </c>
      <c r="DJ329" t="s">
        <v>146</v>
      </c>
      <c r="DK329" t="s">
        <v>147</v>
      </c>
      <c r="DN329" t="s">
        <v>64</v>
      </c>
      <c r="DO329" t="s">
        <v>193</v>
      </c>
      <c r="DP329" t="s">
        <v>64</v>
      </c>
      <c r="DQ329" t="s">
        <v>139</v>
      </c>
      <c r="DY329">
        <v>46.4</v>
      </c>
      <c r="EB329">
        <v>7</v>
      </c>
      <c r="EC329">
        <v>7</v>
      </c>
      <c r="EE329" t="s">
        <v>1890</v>
      </c>
      <c r="EF329">
        <v>5</v>
      </c>
      <c r="EH329" t="s">
        <v>80</v>
      </c>
      <c r="EL329" t="s">
        <v>80</v>
      </c>
      <c r="EP329" t="s">
        <v>80</v>
      </c>
      <c r="ET329" t="s">
        <v>80</v>
      </c>
      <c r="EU329">
        <v>1250</v>
      </c>
      <c r="EW329">
        <v>296</v>
      </c>
      <c r="EX329">
        <v>231</v>
      </c>
      <c r="EY329">
        <v>267</v>
      </c>
    </row>
    <row r="330" spans="1:165" x14ac:dyDescent="0.25">
      <c r="A330">
        <v>2020</v>
      </c>
      <c r="B330" t="s">
        <v>1021</v>
      </c>
      <c r="C330" s="20" t="s">
        <v>1074</v>
      </c>
      <c r="D330" t="s">
        <v>1092</v>
      </c>
      <c r="E330" t="s">
        <v>1024</v>
      </c>
      <c r="F330">
        <v>14</v>
      </c>
      <c r="G330" s="1">
        <v>1.8</v>
      </c>
      <c r="H330">
        <v>4</v>
      </c>
      <c r="I330" t="s">
        <v>84</v>
      </c>
      <c r="J330">
        <v>29</v>
      </c>
      <c r="K330">
        <v>39</v>
      </c>
      <c r="L330">
        <v>33</v>
      </c>
      <c r="M330">
        <v>38.6</v>
      </c>
      <c r="N330">
        <v>58.4</v>
      </c>
      <c r="O330">
        <v>45.549399999999999</v>
      </c>
      <c r="P330">
        <v>29.2865</v>
      </c>
      <c r="Q330">
        <v>39.436700000000002</v>
      </c>
      <c r="R330">
        <v>33.122799999999998</v>
      </c>
      <c r="T330" t="s">
        <v>142</v>
      </c>
      <c r="U330" t="s">
        <v>143</v>
      </c>
      <c r="V330" t="s">
        <v>82</v>
      </c>
      <c r="W330" t="s">
        <v>83</v>
      </c>
      <c r="Y330">
        <v>6</v>
      </c>
      <c r="Z330" t="s">
        <v>64</v>
      </c>
      <c r="AA330" t="s">
        <v>64</v>
      </c>
      <c r="AB330" t="s">
        <v>150</v>
      </c>
      <c r="AC330" t="s">
        <v>178</v>
      </c>
      <c r="AD330">
        <v>15</v>
      </c>
      <c r="AG330" t="s">
        <v>243</v>
      </c>
      <c r="AH330" t="s">
        <v>244</v>
      </c>
      <c r="AI330" t="s">
        <v>68</v>
      </c>
      <c r="AJ330" t="s">
        <v>69</v>
      </c>
      <c r="AK330" t="s">
        <v>64</v>
      </c>
      <c r="AL330" t="s">
        <v>70</v>
      </c>
      <c r="AO330">
        <v>89</v>
      </c>
      <c r="AP330">
        <v>13</v>
      </c>
      <c r="AS330">
        <v>1250</v>
      </c>
      <c r="AT330">
        <v>1250</v>
      </c>
      <c r="BO330">
        <v>2</v>
      </c>
      <c r="BP330">
        <v>2</v>
      </c>
      <c r="BQ330">
        <v>4</v>
      </c>
      <c r="BR330" t="s">
        <v>90</v>
      </c>
      <c r="BS330" t="s">
        <v>2123</v>
      </c>
      <c r="BT330" t="s">
        <v>73</v>
      </c>
      <c r="BU330" s="23">
        <v>43497</v>
      </c>
      <c r="BV330">
        <v>25149</v>
      </c>
      <c r="BX330" t="s">
        <v>64</v>
      </c>
      <c r="BY330" t="s">
        <v>64</v>
      </c>
      <c r="CB330" t="s">
        <v>64</v>
      </c>
      <c r="CC330" t="s">
        <v>64</v>
      </c>
      <c r="CE330" t="s">
        <v>64</v>
      </c>
      <c r="CG330" t="s">
        <v>63</v>
      </c>
      <c r="CH330" t="s">
        <v>1025</v>
      </c>
      <c r="CI330" t="s">
        <v>63</v>
      </c>
      <c r="CJ330" t="s">
        <v>340</v>
      </c>
      <c r="DJ330" t="s">
        <v>146</v>
      </c>
      <c r="DK330" t="s">
        <v>147</v>
      </c>
      <c r="DN330" t="s">
        <v>64</v>
      </c>
      <c r="DO330" t="s">
        <v>193</v>
      </c>
      <c r="DP330" t="s">
        <v>64</v>
      </c>
      <c r="DQ330" t="s">
        <v>139</v>
      </c>
      <c r="DY330">
        <v>46.5</v>
      </c>
      <c r="EB330">
        <v>7</v>
      </c>
      <c r="EC330">
        <v>7</v>
      </c>
      <c r="EE330" t="s">
        <v>1890</v>
      </c>
      <c r="EF330">
        <v>5</v>
      </c>
      <c r="EH330" t="s">
        <v>80</v>
      </c>
      <c r="EL330" t="s">
        <v>80</v>
      </c>
      <c r="EP330" t="s">
        <v>80</v>
      </c>
      <c r="ET330" t="s">
        <v>80</v>
      </c>
      <c r="EU330">
        <v>1250</v>
      </c>
      <c r="EW330">
        <v>301</v>
      </c>
      <c r="EX330">
        <v>224</v>
      </c>
      <c r="EY330">
        <v>266</v>
      </c>
    </row>
    <row r="331" spans="1:165" x14ac:dyDescent="0.25">
      <c r="A331">
        <v>2020</v>
      </c>
      <c r="B331" t="s">
        <v>1021</v>
      </c>
      <c r="C331" s="20" t="s">
        <v>1074</v>
      </c>
      <c r="D331" t="s">
        <v>1092</v>
      </c>
      <c r="E331" t="s">
        <v>1024</v>
      </c>
      <c r="F331">
        <v>4</v>
      </c>
      <c r="G331" s="1">
        <v>2</v>
      </c>
      <c r="H331">
        <v>4</v>
      </c>
      <c r="I331" t="s">
        <v>1047</v>
      </c>
      <c r="J331">
        <v>31</v>
      </c>
      <c r="K331">
        <v>40</v>
      </c>
      <c r="L331">
        <v>34</v>
      </c>
      <c r="M331">
        <v>41</v>
      </c>
      <c r="N331">
        <v>58.7</v>
      </c>
      <c r="O331">
        <v>47.436700000000002</v>
      </c>
      <c r="P331">
        <v>30.877400000000002</v>
      </c>
      <c r="Q331">
        <v>39.613700000000001</v>
      </c>
      <c r="R331">
        <v>34.279299999999999</v>
      </c>
      <c r="T331" t="s">
        <v>142</v>
      </c>
      <c r="U331" t="s">
        <v>143</v>
      </c>
      <c r="V331" t="s">
        <v>549</v>
      </c>
      <c r="W331" t="s">
        <v>550</v>
      </c>
      <c r="Y331">
        <v>10</v>
      </c>
      <c r="Z331" t="s">
        <v>63</v>
      </c>
      <c r="AA331" t="s">
        <v>64</v>
      </c>
      <c r="AB331" t="s">
        <v>150</v>
      </c>
      <c r="AC331" t="s">
        <v>178</v>
      </c>
      <c r="AD331">
        <v>15</v>
      </c>
      <c r="AG331" t="s">
        <v>243</v>
      </c>
      <c r="AH331" t="s">
        <v>244</v>
      </c>
      <c r="AI331" t="s">
        <v>68</v>
      </c>
      <c r="AJ331" t="s">
        <v>69</v>
      </c>
      <c r="AK331" t="s">
        <v>64</v>
      </c>
      <c r="AL331" t="s">
        <v>70</v>
      </c>
      <c r="AO331">
        <v>89</v>
      </c>
      <c r="AP331">
        <v>13</v>
      </c>
      <c r="AS331">
        <v>1200</v>
      </c>
      <c r="AT331">
        <v>1200</v>
      </c>
      <c r="BN331" s="33" t="s">
        <v>2136</v>
      </c>
      <c r="BO331">
        <v>2</v>
      </c>
      <c r="BP331">
        <v>2</v>
      </c>
      <c r="BQ331">
        <v>4</v>
      </c>
      <c r="BR331" t="s">
        <v>90</v>
      </c>
      <c r="BS331" t="s">
        <v>2123</v>
      </c>
      <c r="BT331" t="s">
        <v>73</v>
      </c>
      <c r="BU331" s="23">
        <v>43497</v>
      </c>
      <c r="BV331">
        <v>25140</v>
      </c>
      <c r="BX331" t="s">
        <v>64</v>
      </c>
      <c r="BY331" t="s">
        <v>64</v>
      </c>
      <c r="CB331" t="s">
        <v>64</v>
      </c>
      <c r="CC331" t="s">
        <v>64</v>
      </c>
      <c r="CE331" t="s">
        <v>64</v>
      </c>
      <c r="CG331" t="s">
        <v>63</v>
      </c>
      <c r="CH331" t="s">
        <v>1025</v>
      </c>
      <c r="CI331" t="s">
        <v>64</v>
      </c>
      <c r="DJ331" t="s">
        <v>355</v>
      </c>
      <c r="DK331" t="s">
        <v>356</v>
      </c>
      <c r="DN331" t="s">
        <v>64</v>
      </c>
      <c r="DO331" t="s">
        <v>1028</v>
      </c>
      <c r="DP331" t="s">
        <v>64</v>
      </c>
      <c r="DQ331" t="s">
        <v>139</v>
      </c>
      <c r="DY331">
        <v>48</v>
      </c>
      <c r="EB331">
        <v>8</v>
      </c>
      <c r="EC331">
        <v>8</v>
      </c>
      <c r="EE331" t="s">
        <v>1891</v>
      </c>
      <c r="EF331">
        <v>6</v>
      </c>
      <c r="EH331" t="s">
        <v>80</v>
      </c>
      <c r="EL331" t="s">
        <v>80</v>
      </c>
      <c r="EP331" t="s">
        <v>80</v>
      </c>
      <c r="ET331" t="s">
        <v>80</v>
      </c>
      <c r="EU331">
        <v>1500</v>
      </c>
      <c r="EW331">
        <v>286</v>
      </c>
      <c r="EX331">
        <v>223</v>
      </c>
      <c r="EY331">
        <v>257</v>
      </c>
    </row>
    <row r="332" spans="1:165" x14ac:dyDescent="0.25">
      <c r="A332">
        <v>2020</v>
      </c>
      <c r="B332" t="s">
        <v>1021</v>
      </c>
      <c r="C332" s="20" t="s">
        <v>1074</v>
      </c>
      <c r="D332" t="s">
        <v>1092</v>
      </c>
      <c r="E332" t="s">
        <v>1024</v>
      </c>
      <c r="F332">
        <v>11</v>
      </c>
      <c r="G332" s="1">
        <v>2</v>
      </c>
      <c r="H332">
        <v>4</v>
      </c>
      <c r="I332" t="s">
        <v>84</v>
      </c>
      <c r="J332">
        <v>29</v>
      </c>
      <c r="K332">
        <v>36</v>
      </c>
      <c r="L332">
        <v>32</v>
      </c>
      <c r="M332">
        <v>37.899099999999997</v>
      </c>
      <c r="N332">
        <v>53.399099999999997</v>
      </c>
      <c r="O332">
        <v>43.593299999999999</v>
      </c>
      <c r="P332">
        <v>28.817399999999999</v>
      </c>
      <c r="Q332">
        <v>36.452500000000001</v>
      </c>
      <c r="R332">
        <v>31.816199999999998</v>
      </c>
      <c r="T332" t="s">
        <v>142</v>
      </c>
      <c r="U332" t="s">
        <v>143</v>
      </c>
      <c r="V332" t="s">
        <v>82</v>
      </c>
      <c r="W332" t="s">
        <v>83</v>
      </c>
      <c r="Y332">
        <v>6</v>
      </c>
      <c r="Z332" t="s">
        <v>64</v>
      </c>
      <c r="AA332" t="s">
        <v>64</v>
      </c>
      <c r="AB332" t="s">
        <v>150</v>
      </c>
      <c r="AC332" t="s">
        <v>178</v>
      </c>
      <c r="AD332">
        <v>15</v>
      </c>
      <c r="AG332" t="s">
        <v>243</v>
      </c>
      <c r="AH332" t="s">
        <v>244</v>
      </c>
      <c r="AI332" t="s">
        <v>68</v>
      </c>
      <c r="AJ332" t="s">
        <v>69</v>
      </c>
      <c r="AK332" t="s">
        <v>64</v>
      </c>
      <c r="AL332" t="s">
        <v>70</v>
      </c>
      <c r="AO332">
        <v>89</v>
      </c>
      <c r="AP332">
        <v>13</v>
      </c>
      <c r="AS332">
        <v>1250</v>
      </c>
      <c r="AT332">
        <v>1250</v>
      </c>
      <c r="BN332" s="33" t="s">
        <v>2136</v>
      </c>
      <c r="BO332">
        <v>2</v>
      </c>
      <c r="BP332">
        <v>2</v>
      </c>
      <c r="BQ332">
        <v>4</v>
      </c>
      <c r="BR332" t="s">
        <v>90</v>
      </c>
      <c r="BS332" t="s">
        <v>2123</v>
      </c>
      <c r="BT332" t="s">
        <v>73</v>
      </c>
      <c r="BU332" s="23">
        <v>43497</v>
      </c>
      <c r="BV332">
        <v>25148</v>
      </c>
      <c r="BX332" t="s">
        <v>63</v>
      </c>
      <c r="BY332" t="s">
        <v>64</v>
      </c>
      <c r="CB332" t="s">
        <v>64</v>
      </c>
      <c r="CC332" t="s">
        <v>64</v>
      </c>
      <c r="CE332" t="s">
        <v>64</v>
      </c>
      <c r="CG332" t="s">
        <v>63</v>
      </c>
      <c r="CH332" t="s">
        <v>1025</v>
      </c>
      <c r="CI332" t="s">
        <v>64</v>
      </c>
      <c r="DJ332" t="s">
        <v>355</v>
      </c>
      <c r="DK332" t="s">
        <v>356</v>
      </c>
      <c r="DN332" t="s">
        <v>64</v>
      </c>
      <c r="DO332" t="s">
        <v>1028</v>
      </c>
      <c r="DP332" t="s">
        <v>64</v>
      </c>
      <c r="DQ332" t="s">
        <v>139</v>
      </c>
      <c r="DY332">
        <v>44.1</v>
      </c>
      <c r="EB332">
        <v>7</v>
      </c>
      <c r="EC332">
        <v>7</v>
      </c>
      <c r="EE332" t="s">
        <v>1891</v>
      </c>
      <c r="EF332">
        <v>6</v>
      </c>
      <c r="EH332" t="s">
        <v>80</v>
      </c>
      <c r="EL332" t="s">
        <v>80</v>
      </c>
      <c r="EP332" t="s">
        <v>80</v>
      </c>
      <c r="ET332" t="s">
        <v>80</v>
      </c>
      <c r="EU332">
        <v>1250</v>
      </c>
      <c r="EW332">
        <v>305</v>
      </c>
      <c r="EX332">
        <v>242</v>
      </c>
      <c r="EY332">
        <v>277</v>
      </c>
    </row>
    <row r="333" spans="1:165" x14ac:dyDescent="0.25">
      <c r="A333">
        <v>2020</v>
      </c>
      <c r="B333" t="s">
        <v>1021</v>
      </c>
      <c r="C333" s="20" t="s">
        <v>1074</v>
      </c>
      <c r="D333" t="s">
        <v>1093</v>
      </c>
      <c r="E333" t="s">
        <v>1024</v>
      </c>
      <c r="F333">
        <v>71</v>
      </c>
      <c r="G333" s="1">
        <v>2</v>
      </c>
      <c r="H333">
        <v>4</v>
      </c>
      <c r="I333" t="s">
        <v>1047</v>
      </c>
      <c r="J333">
        <v>32</v>
      </c>
      <c r="K333">
        <v>41</v>
      </c>
      <c r="L333">
        <v>35</v>
      </c>
      <c r="M333">
        <v>42.509700000000002</v>
      </c>
      <c r="N333">
        <v>61.374299999999998</v>
      </c>
      <c r="O333">
        <v>49.333300000000001</v>
      </c>
      <c r="P333">
        <v>31.866199999999999</v>
      </c>
      <c r="Q333">
        <v>41.1813</v>
      </c>
      <c r="R333">
        <v>35.477400000000003</v>
      </c>
      <c r="T333" t="s">
        <v>142</v>
      </c>
      <c r="U333" t="s">
        <v>143</v>
      </c>
      <c r="V333" t="s">
        <v>549</v>
      </c>
      <c r="W333" t="s">
        <v>550</v>
      </c>
      <c r="Y333">
        <v>10</v>
      </c>
      <c r="Z333" t="s">
        <v>63</v>
      </c>
      <c r="AA333" t="s">
        <v>64</v>
      </c>
      <c r="AB333" t="s">
        <v>150</v>
      </c>
      <c r="AC333" t="s">
        <v>178</v>
      </c>
      <c r="AD333">
        <v>15</v>
      </c>
      <c r="AG333" t="s">
        <v>243</v>
      </c>
      <c r="AH333" t="s">
        <v>244</v>
      </c>
      <c r="AI333" t="s">
        <v>68</v>
      </c>
      <c r="AJ333" t="s">
        <v>69</v>
      </c>
      <c r="AK333" t="s">
        <v>64</v>
      </c>
      <c r="AL333" t="s">
        <v>70</v>
      </c>
      <c r="AQ333">
        <v>85</v>
      </c>
      <c r="AR333">
        <v>18</v>
      </c>
      <c r="AS333">
        <v>1150</v>
      </c>
      <c r="AT333">
        <v>1150</v>
      </c>
      <c r="BN333" s="33" t="s">
        <v>2136</v>
      </c>
      <c r="BO333">
        <v>2</v>
      </c>
      <c r="BP333">
        <v>2</v>
      </c>
      <c r="BQ333">
        <v>4</v>
      </c>
      <c r="BR333" t="s">
        <v>90</v>
      </c>
      <c r="BS333" t="s">
        <v>2123</v>
      </c>
      <c r="BT333" t="s">
        <v>73</v>
      </c>
      <c r="BU333" s="23">
        <v>43725</v>
      </c>
      <c r="BV333">
        <v>26296</v>
      </c>
      <c r="BX333" t="s">
        <v>63</v>
      </c>
      <c r="BY333" t="s">
        <v>64</v>
      </c>
      <c r="CB333" t="s">
        <v>64</v>
      </c>
      <c r="CC333" t="s">
        <v>64</v>
      </c>
      <c r="CE333" t="s">
        <v>64</v>
      </c>
      <c r="CG333" t="s">
        <v>63</v>
      </c>
      <c r="CH333" t="s">
        <v>1025</v>
      </c>
      <c r="CI333" t="s">
        <v>64</v>
      </c>
      <c r="DJ333" t="s">
        <v>355</v>
      </c>
      <c r="DK333" t="s">
        <v>356</v>
      </c>
      <c r="DN333" t="s">
        <v>64</v>
      </c>
      <c r="DO333" t="s">
        <v>1028</v>
      </c>
      <c r="DP333" t="s">
        <v>64</v>
      </c>
      <c r="DQ333" t="s">
        <v>139</v>
      </c>
      <c r="DY333">
        <v>49.9</v>
      </c>
      <c r="EB333">
        <v>8</v>
      </c>
      <c r="EC333">
        <v>8</v>
      </c>
      <c r="EE333" t="s">
        <v>1891</v>
      </c>
      <c r="EF333">
        <v>6</v>
      </c>
      <c r="EH333" t="s">
        <v>80</v>
      </c>
      <c r="EL333" t="s">
        <v>80</v>
      </c>
      <c r="EP333" t="s">
        <v>80</v>
      </c>
      <c r="ET333" t="s">
        <v>80</v>
      </c>
      <c r="EU333">
        <v>1750</v>
      </c>
      <c r="EW333">
        <v>279</v>
      </c>
      <c r="EX333">
        <v>216</v>
      </c>
      <c r="EY333">
        <v>250</v>
      </c>
    </row>
    <row r="334" spans="1:165" x14ac:dyDescent="0.25">
      <c r="A334">
        <v>2020</v>
      </c>
      <c r="B334" t="s">
        <v>1021</v>
      </c>
      <c r="C334" s="20" t="s">
        <v>1074</v>
      </c>
      <c r="D334" t="s">
        <v>1094</v>
      </c>
      <c r="E334" t="s">
        <v>1024</v>
      </c>
      <c r="F334">
        <v>70</v>
      </c>
      <c r="G334" s="1">
        <v>2</v>
      </c>
      <c r="H334">
        <v>4</v>
      </c>
      <c r="I334" t="s">
        <v>84</v>
      </c>
      <c r="J334">
        <v>28</v>
      </c>
      <c r="K334">
        <v>37</v>
      </c>
      <c r="L334">
        <v>31</v>
      </c>
      <c r="M334">
        <v>36.700000000000003</v>
      </c>
      <c r="N334">
        <v>54.4</v>
      </c>
      <c r="O334">
        <v>42.995199999999997</v>
      </c>
      <c r="P334">
        <v>28.010100000000001</v>
      </c>
      <c r="Q334">
        <v>37.054900000000004</v>
      </c>
      <c r="R334">
        <v>31.4664</v>
      </c>
      <c r="T334" t="s">
        <v>142</v>
      </c>
      <c r="U334" t="s">
        <v>143</v>
      </c>
      <c r="V334" t="s">
        <v>82</v>
      </c>
      <c r="W334" t="s">
        <v>83</v>
      </c>
      <c r="Y334">
        <v>6</v>
      </c>
      <c r="Z334" t="s">
        <v>64</v>
      </c>
      <c r="AA334" t="s">
        <v>64</v>
      </c>
      <c r="AB334" t="s">
        <v>150</v>
      </c>
      <c r="AC334" t="s">
        <v>178</v>
      </c>
      <c r="AD334">
        <v>15</v>
      </c>
      <c r="AG334" t="s">
        <v>243</v>
      </c>
      <c r="AH334" t="s">
        <v>244</v>
      </c>
      <c r="AI334" t="s">
        <v>68</v>
      </c>
      <c r="AJ334" t="s">
        <v>69</v>
      </c>
      <c r="AK334" t="s">
        <v>64</v>
      </c>
      <c r="AL334" t="s">
        <v>70</v>
      </c>
      <c r="AQ334">
        <v>85</v>
      </c>
      <c r="AR334">
        <v>18</v>
      </c>
      <c r="AS334">
        <v>1300</v>
      </c>
      <c r="AT334">
        <v>1300</v>
      </c>
      <c r="BN334" s="33" t="s">
        <v>2136</v>
      </c>
      <c r="BO334">
        <v>2</v>
      </c>
      <c r="BP334">
        <v>2</v>
      </c>
      <c r="BQ334">
        <v>4</v>
      </c>
      <c r="BR334" t="s">
        <v>90</v>
      </c>
      <c r="BS334" t="s">
        <v>2123</v>
      </c>
      <c r="BT334" t="s">
        <v>73</v>
      </c>
      <c r="BU334" s="23">
        <v>43725</v>
      </c>
      <c r="BV334">
        <v>26298</v>
      </c>
      <c r="BX334" t="s">
        <v>64</v>
      </c>
      <c r="BY334" t="s">
        <v>64</v>
      </c>
      <c r="CB334" t="s">
        <v>64</v>
      </c>
      <c r="CC334" t="s">
        <v>64</v>
      </c>
      <c r="CE334" t="s">
        <v>64</v>
      </c>
      <c r="CG334" t="s">
        <v>63</v>
      </c>
      <c r="CH334" t="s">
        <v>1025</v>
      </c>
      <c r="CI334" t="s">
        <v>64</v>
      </c>
      <c r="DJ334" t="s">
        <v>355</v>
      </c>
      <c r="DK334" t="s">
        <v>356</v>
      </c>
      <c r="DN334" t="s">
        <v>64</v>
      </c>
      <c r="DO334" t="s">
        <v>1028</v>
      </c>
      <c r="DP334" t="s">
        <v>64</v>
      </c>
      <c r="DQ334" t="s">
        <v>139</v>
      </c>
      <c r="DY334">
        <v>43.5</v>
      </c>
      <c r="EB334">
        <v>7</v>
      </c>
      <c r="EC334">
        <v>7</v>
      </c>
      <c r="EE334" t="s">
        <v>1891</v>
      </c>
      <c r="EF334">
        <v>6</v>
      </c>
      <c r="EH334" t="s">
        <v>80</v>
      </c>
      <c r="EL334" t="s">
        <v>80</v>
      </c>
      <c r="EP334" t="s">
        <v>80</v>
      </c>
      <c r="ET334" t="s">
        <v>80</v>
      </c>
      <c r="EU334">
        <v>1000</v>
      </c>
      <c r="EW334">
        <v>315</v>
      </c>
      <c r="EX334">
        <v>238</v>
      </c>
      <c r="EY334">
        <v>280</v>
      </c>
    </row>
    <row r="335" spans="1:165" x14ac:dyDescent="0.25">
      <c r="A335">
        <v>2020</v>
      </c>
      <c r="B335" t="s">
        <v>1021</v>
      </c>
      <c r="C335" s="20" t="s">
        <v>1074</v>
      </c>
      <c r="D335" t="s">
        <v>1095</v>
      </c>
      <c r="E335" t="s">
        <v>1024</v>
      </c>
      <c r="F335">
        <v>72</v>
      </c>
      <c r="G335" s="1">
        <v>2</v>
      </c>
      <c r="H335">
        <v>4</v>
      </c>
      <c r="I335" t="s">
        <v>1047</v>
      </c>
      <c r="J335">
        <v>30</v>
      </c>
      <c r="K335">
        <v>38</v>
      </c>
      <c r="L335">
        <v>33</v>
      </c>
      <c r="M335">
        <v>39.5</v>
      </c>
      <c r="N335">
        <v>56.5</v>
      </c>
      <c r="O335">
        <v>45.6858</v>
      </c>
      <c r="P335">
        <v>29.885899999999999</v>
      </c>
      <c r="Q335">
        <v>38.310499999999998</v>
      </c>
      <c r="R335">
        <v>33.168100000000003</v>
      </c>
      <c r="T335" t="s">
        <v>142</v>
      </c>
      <c r="U335" t="s">
        <v>143</v>
      </c>
      <c r="V335" t="s">
        <v>549</v>
      </c>
      <c r="W335" t="s">
        <v>550</v>
      </c>
      <c r="Y335">
        <v>10</v>
      </c>
      <c r="Z335" t="s">
        <v>63</v>
      </c>
      <c r="AA335" t="s">
        <v>64</v>
      </c>
      <c r="AB335" t="s">
        <v>150</v>
      </c>
      <c r="AC335" t="s">
        <v>178</v>
      </c>
      <c r="AD335">
        <v>15</v>
      </c>
      <c r="AG335" t="s">
        <v>243</v>
      </c>
      <c r="AH335" t="s">
        <v>244</v>
      </c>
      <c r="AI335" t="s">
        <v>68</v>
      </c>
      <c r="AJ335" t="s">
        <v>69</v>
      </c>
      <c r="AK335" t="s">
        <v>64</v>
      </c>
      <c r="AL335" t="s">
        <v>70</v>
      </c>
      <c r="AQ335">
        <v>85</v>
      </c>
      <c r="AR335">
        <v>18</v>
      </c>
      <c r="AS335">
        <v>1250</v>
      </c>
      <c r="AT335">
        <v>1250</v>
      </c>
      <c r="BN335" s="33" t="s">
        <v>2136</v>
      </c>
      <c r="BO335">
        <v>2</v>
      </c>
      <c r="BP335">
        <v>2</v>
      </c>
      <c r="BQ335">
        <v>4</v>
      </c>
      <c r="BR335" t="s">
        <v>90</v>
      </c>
      <c r="BS335" t="s">
        <v>2123</v>
      </c>
      <c r="BT335" t="s">
        <v>73</v>
      </c>
      <c r="BU335" s="23">
        <v>43725</v>
      </c>
      <c r="BV335">
        <v>26303</v>
      </c>
      <c r="BX335" t="s">
        <v>63</v>
      </c>
      <c r="BY335" t="s">
        <v>64</v>
      </c>
      <c r="CB335" t="s">
        <v>64</v>
      </c>
      <c r="CC335" t="s">
        <v>64</v>
      </c>
      <c r="CE335" t="s">
        <v>64</v>
      </c>
      <c r="CG335" t="s">
        <v>63</v>
      </c>
      <c r="CH335" t="s">
        <v>1025</v>
      </c>
      <c r="CI335" t="s">
        <v>64</v>
      </c>
      <c r="DJ335" t="s">
        <v>355</v>
      </c>
      <c r="DK335" t="s">
        <v>356</v>
      </c>
      <c r="DN335" t="s">
        <v>64</v>
      </c>
      <c r="DO335" t="s">
        <v>1028</v>
      </c>
      <c r="DP335" t="s">
        <v>64</v>
      </c>
      <c r="DQ335" t="s">
        <v>139</v>
      </c>
      <c r="DY335">
        <v>46.2</v>
      </c>
      <c r="EB335">
        <v>7</v>
      </c>
      <c r="EC335">
        <v>7</v>
      </c>
      <c r="EE335" t="s">
        <v>1891</v>
      </c>
      <c r="EF335">
        <v>6</v>
      </c>
      <c r="EH335" t="s">
        <v>80</v>
      </c>
      <c r="EL335" t="s">
        <v>80</v>
      </c>
      <c r="EP335" t="s">
        <v>80</v>
      </c>
      <c r="ET335" t="s">
        <v>80</v>
      </c>
      <c r="EU335">
        <v>1250</v>
      </c>
      <c r="EW335">
        <v>295</v>
      </c>
      <c r="EX335">
        <v>230</v>
      </c>
      <c r="EY335">
        <v>266</v>
      </c>
    </row>
    <row r="336" spans="1:165" x14ac:dyDescent="0.25">
      <c r="A336" s="24">
        <v>2020</v>
      </c>
      <c r="B336" s="24" t="s">
        <v>1021</v>
      </c>
      <c r="C336" s="25" t="s">
        <v>1074</v>
      </c>
      <c r="D336" s="24" t="s">
        <v>1892</v>
      </c>
      <c r="E336" s="24" t="s">
        <v>1024</v>
      </c>
      <c r="F336" s="24">
        <v>7</v>
      </c>
      <c r="G336" s="26">
        <v>1.8</v>
      </c>
      <c r="H336" s="24">
        <v>4</v>
      </c>
      <c r="I336" s="24" t="s">
        <v>260</v>
      </c>
      <c r="J336" s="24">
        <v>53</v>
      </c>
      <c r="K336" s="24">
        <v>52</v>
      </c>
      <c r="L336" s="24">
        <v>52</v>
      </c>
      <c r="M336" s="24">
        <v>78.063999999999993</v>
      </c>
      <c r="N336" s="24">
        <v>76.172700000000006</v>
      </c>
      <c r="O336" s="24">
        <v>77.201400000000007</v>
      </c>
      <c r="P336" s="24">
        <v>53</v>
      </c>
      <c r="Q336" s="24">
        <v>52</v>
      </c>
      <c r="R336" s="24">
        <v>52</v>
      </c>
      <c r="S336" s="24"/>
      <c r="T336" s="24" t="s">
        <v>142</v>
      </c>
      <c r="U336" s="24" t="s">
        <v>143</v>
      </c>
      <c r="V336" s="24" t="s">
        <v>258</v>
      </c>
      <c r="W336" s="24" t="s">
        <v>259</v>
      </c>
      <c r="X336" s="24"/>
      <c r="Y336" s="24">
        <v>1</v>
      </c>
      <c r="Z336" s="24" t="s">
        <v>64</v>
      </c>
      <c r="AA336" s="24" t="s">
        <v>64</v>
      </c>
      <c r="AB336" s="24" t="s">
        <v>150</v>
      </c>
      <c r="AC336" s="24" t="s">
        <v>178</v>
      </c>
      <c r="AD336" s="24">
        <v>15</v>
      </c>
      <c r="AE336" s="24"/>
      <c r="AF336" s="24"/>
      <c r="AG336" s="24" t="s">
        <v>243</v>
      </c>
      <c r="AH336" s="24" t="s">
        <v>244</v>
      </c>
      <c r="AI336" s="24" t="s">
        <v>68</v>
      </c>
      <c r="AJ336" s="24" t="s">
        <v>69</v>
      </c>
      <c r="AK336" s="24" t="s">
        <v>64</v>
      </c>
      <c r="AL336" s="24" t="s">
        <v>70</v>
      </c>
      <c r="AM336" s="24"/>
      <c r="AN336" s="24"/>
      <c r="AO336" s="24">
        <v>89</v>
      </c>
      <c r="AP336" s="24">
        <v>13</v>
      </c>
      <c r="AQ336" s="24"/>
      <c r="AR336" s="24"/>
      <c r="AS336" s="24">
        <v>800</v>
      </c>
      <c r="AT336" s="24">
        <v>800</v>
      </c>
      <c r="AU336" s="24"/>
      <c r="AV336" s="24"/>
      <c r="AW336" s="24"/>
      <c r="AX336" s="24"/>
      <c r="AY336" s="24"/>
      <c r="AZ336" s="24"/>
      <c r="BA336" s="24"/>
      <c r="BB336" s="24"/>
      <c r="BC336" s="24"/>
      <c r="BD336" s="24"/>
      <c r="BE336" s="24"/>
      <c r="BF336" s="24"/>
      <c r="BG336" s="24"/>
      <c r="BH336" s="24"/>
      <c r="BI336" s="24"/>
      <c r="BJ336" s="24"/>
      <c r="BK336" s="24"/>
      <c r="BL336" s="24"/>
      <c r="BM336" s="24"/>
      <c r="BN336" s="34" t="s">
        <v>2135</v>
      </c>
      <c r="BO336" s="24">
        <v>2</v>
      </c>
      <c r="BP336" s="24">
        <v>2</v>
      </c>
      <c r="BQ336" s="24">
        <v>4</v>
      </c>
      <c r="BR336" s="24" t="s">
        <v>90</v>
      </c>
      <c r="BS336" s="24" t="s">
        <v>2123</v>
      </c>
      <c r="BT336" s="24" t="s">
        <v>227</v>
      </c>
      <c r="BU336" s="27">
        <v>43497</v>
      </c>
      <c r="BV336" s="24">
        <v>25143</v>
      </c>
      <c r="BW336" s="28"/>
      <c r="BX336" s="24" t="s">
        <v>63</v>
      </c>
      <c r="BY336" s="24" t="s">
        <v>64</v>
      </c>
      <c r="BZ336" s="24"/>
      <c r="CA336" s="24"/>
      <c r="CB336" s="24" t="s">
        <v>64</v>
      </c>
      <c r="CC336" s="24" t="s">
        <v>64</v>
      </c>
      <c r="CD336" s="24"/>
      <c r="CE336" s="24" t="s">
        <v>64</v>
      </c>
      <c r="CF336" s="24"/>
      <c r="CG336" s="24" t="s">
        <v>63</v>
      </c>
      <c r="CH336" s="24" t="s">
        <v>1018</v>
      </c>
      <c r="CI336" s="24" t="s">
        <v>64</v>
      </c>
      <c r="CJ336" s="24"/>
      <c r="CK336" s="24" t="s">
        <v>112</v>
      </c>
      <c r="CL336" s="24"/>
      <c r="CM336" s="24">
        <v>1</v>
      </c>
      <c r="CN336" s="24" t="s">
        <v>1026</v>
      </c>
      <c r="CO336" s="24"/>
      <c r="CP336" s="24">
        <v>202</v>
      </c>
      <c r="CQ336" s="24">
        <v>6.5</v>
      </c>
      <c r="CR336" s="24">
        <v>46.4</v>
      </c>
      <c r="CS336" s="24" t="s">
        <v>114</v>
      </c>
      <c r="CT336" s="24"/>
      <c r="CU336" s="24"/>
      <c r="CV336" s="24" t="s">
        <v>115</v>
      </c>
      <c r="CW336" s="24"/>
      <c r="CX336" s="24" t="s">
        <v>151</v>
      </c>
      <c r="CY336" s="24" t="s">
        <v>64</v>
      </c>
      <c r="CZ336" s="24"/>
      <c r="DA336" s="24"/>
      <c r="DB336" s="24"/>
      <c r="DC336" s="24" t="s">
        <v>1072</v>
      </c>
      <c r="DD336" s="24">
        <v>2</v>
      </c>
      <c r="DE336" s="24" t="s">
        <v>476</v>
      </c>
      <c r="DF336" s="24" t="s">
        <v>1027</v>
      </c>
      <c r="DG336" s="24" t="s">
        <v>2154</v>
      </c>
      <c r="DH336" s="24"/>
      <c r="DI336" s="24"/>
      <c r="DJ336" s="24" t="s">
        <v>146</v>
      </c>
      <c r="DK336" s="24" t="s">
        <v>147</v>
      </c>
      <c r="DL336" s="24" t="s">
        <v>64</v>
      </c>
      <c r="DM336" s="24" t="s">
        <v>64</v>
      </c>
      <c r="DN336" s="24" t="s">
        <v>64</v>
      </c>
      <c r="DO336" s="24" t="s">
        <v>1028</v>
      </c>
      <c r="DP336" s="24" t="s">
        <v>63</v>
      </c>
      <c r="DQ336" s="24" t="s">
        <v>78</v>
      </c>
      <c r="DR336" s="24" t="s">
        <v>1029</v>
      </c>
      <c r="DS336" s="24"/>
      <c r="DT336" s="24"/>
      <c r="DU336" s="24"/>
      <c r="DV336" s="24"/>
      <c r="DW336" s="24"/>
      <c r="DX336" s="24"/>
      <c r="DY336" s="24">
        <v>78</v>
      </c>
      <c r="DZ336" s="24"/>
      <c r="EA336" s="29"/>
      <c r="EB336" s="24">
        <v>10</v>
      </c>
      <c r="EC336" s="24">
        <v>10</v>
      </c>
      <c r="ED336" s="24"/>
      <c r="EE336" s="24" t="s">
        <v>1893</v>
      </c>
      <c r="EF336" s="24">
        <v>7</v>
      </c>
      <c r="EG336" s="24"/>
      <c r="EH336" s="24" t="s">
        <v>80</v>
      </c>
      <c r="EI336" s="24"/>
      <c r="EJ336" s="24"/>
      <c r="EK336" s="24"/>
      <c r="EL336" s="24" t="s">
        <v>80</v>
      </c>
      <c r="EM336" s="24"/>
      <c r="EN336" s="24"/>
      <c r="EO336" s="24"/>
      <c r="EP336" s="24" t="s">
        <v>80</v>
      </c>
      <c r="EQ336" s="24"/>
      <c r="ER336" s="24"/>
      <c r="ES336" s="24"/>
      <c r="ET336" s="24" t="s">
        <v>80</v>
      </c>
      <c r="EU336" s="24">
        <v>3500</v>
      </c>
      <c r="EV336" s="24"/>
      <c r="EW336" s="24">
        <v>167</v>
      </c>
      <c r="EX336" s="24">
        <v>171</v>
      </c>
      <c r="EY336" s="24">
        <v>170</v>
      </c>
      <c r="EZ336" s="24"/>
      <c r="FA336" s="24"/>
      <c r="FB336" s="24"/>
      <c r="FC336" s="24"/>
      <c r="FD336" s="24"/>
      <c r="FE336" s="24"/>
      <c r="FF336" s="24"/>
      <c r="FG336" s="24"/>
      <c r="FH336" s="24"/>
      <c r="FI336" s="24"/>
    </row>
    <row r="337" spans="1:165" x14ac:dyDescent="0.25">
      <c r="A337">
        <v>2020</v>
      </c>
      <c r="B337" t="s">
        <v>1021</v>
      </c>
      <c r="C337" s="20" t="s">
        <v>1074</v>
      </c>
      <c r="D337" t="s">
        <v>1894</v>
      </c>
      <c r="E337" t="s">
        <v>1024</v>
      </c>
      <c r="F337">
        <v>15</v>
      </c>
      <c r="G337" s="1">
        <v>1.8</v>
      </c>
      <c r="H337">
        <v>4</v>
      </c>
      <c r="I337" t="s">
        <v>260</v>
      </c>
      <c r="J337">
        <v>29</v>
      </c>
      <c r="K337">
        <v>37</v>
      </c>
      <c r="L337">
        <v>32</v>
      </c>
      <c r="M337">
        <v>37.997199999999999</v>
      </c>
      <c r="N337">
        <v>55.092599999999997</v>
      </c>
      <c r="O337">
        <v>44.164099999999998</v>
      </c>
      <c r="P337">
        <v>28.883199999999999</v>
      </c>
      <c r="Q337">
        <v>37.470300000000002</v>
      </c>
      <c r="R337">
        <v>32.204300000000003</v>
      </c>
      <c r="T337" t="s">
        <v>142</v>
      </c>
      <c r="U337" t="s">
        <v>143</v>
      </c>
      <c r="V337" t="s">
        <v>258</v>
      </c>
      <c r="W337" t="s">
        <v>259</v>
      </c>
      <c r="Y337">
        <v>1</v>
      </c>
      <c r="Z337" t="s">
        <v>63</v>
      </c>
      <c r="AA337" t="s">
        <v>64</v>
      </c>
      <c r="AB337" t="s">
        <v>150</v>
      </c>
      <c r="AC337" t="s">
        <v>178</v>
      </c>
      <c r="AD337">
        <v>15</v>
      </c>
      <c r="AG337" t="s">
        <v>243</v>
      </c>
      <c r="AH337" t="s">
        <v>244</v>
      </c>
      <c r="AI337" t="s">
        <v>68</v>
      </c>
      <c r="AJ337" t="s">
        <v>69</v>
      </c>
      <c r="AK337" t="s">
        <v>64</v>
      </c>
      <c r="AL337" t="s">
        <v>70</v>
      </c>
      <c r="AO337">
        <v>89</v>
      </c>
      <c r="AP337">
        <v>13</v>
      </c>
      <c r="AS337">
        <v>1250</v>
      </c>
      <c r="AT337">
        <v>1250</v>
      </c>
      <c r="BO337">
        <v>2</v>
      </c>
      <c r="BP337">
        <v>2</v>
      </c>
      <c r="BQ337">
        <v>4</v>
      </c>
      <c r="BR337" t="s">
        <v>90</v>
      </c>
      <c r="BS337" t="s">
        <v>2123</v>
      </c>
      <c r="BT337" t="s">
        <v>73</v>
      </c>
      <c r="BU337" s="23">
        <v>43497</v>
      </c>
      <c r="BV337">
        <v>25142</v>
      </c>
      <c r="BX337" t="s">
        <v>63</v>
      </c>
      <c r="BY337" t="s">
        <v>64</v>
      </c>
      <c r="CB337" t="s">
        <v>64</v>
      </c>
      <c r="CC337" t="s">
        <v>64</v>
      </c>
      <c r="CE337" t="s">
        <v>64</v>
      </c>
      <c r="CG337" t="s">
        <v>63</v>
      </c>
      <c r="CH337" t="s">
        <v>1025</v>
      </c>
      <c r="CI337" t="s">
        <v>63</v>
      </c>
      <c r="CJ337" t="s">
        <v>340</v>
      </c>
      <c r="DJ337" t="s">
        <v>146</v>
      </c>
      <c r="DK337" t="s">
        <v>147</v>
      </c>
      <c r="DN337" t="s">
        <v>64</v>
      </c>
      <c r="DO337" t="s">
        <v>193</v>
      </c>
      <c r="DP337" t="s">
        <v>64</v>
      </c>
      <c r="DQ337" t="s">
        <v>139</v>
      </c>
      <c r="DY337">
        <v>44.6</v>
      </c>
      <c r="EB337">
        <v>7</v>
      </c>
      <c r="EC337">
        <v>7</v>
      </c>
      <c r="EE337" t="s">
        <v>1890</v>
      </c>
      <c r="EF337">
        <v>5</v>
      </c>
      <c r="EH337" t="s">
        <v>80</v>
      </c>
      <c r="EL337" t="s">
        <v>80</v>
      </c>
      <c r="EP337" t="s">
        <v>80</v>
      </c>
      <c r="ET337" t="s">
        <v>80</v>
      </c>
      <c r="EU337">
        <v>1250</v>
      </c>
      <c r="EW337">
        <v>305</v>
      </c>
      <c r="EX337">
        <v>235</v>
      </c>
      <c r="EY337">
        <v>274</v>
      </c>
    </row>
    <row r="338" spans="1:165" x14ac:dyDescent="0.25">
      <c r="A338">
        <v>2020</v>
      </c>
      <c r="B338" t="s">
        <v>1021</v>
      </c>
      <c r="C338" s="20" t="s">
        <v>1074</v>
      </c>
      <c r="D338" t="s">
        <v>1895</v>
      </c>
      <c r="E338" t="s">
        <v>1024</v>
      </c>
      <c r="F338">
        <v>12</v>
      </c>
      <c r="G338" s="1">
        <v>2</v>
      </c>
      <c r="H338">
        <v>4</v>
      </c>
      <c r="I338" t="s">
        <v>1047</v>
      </c>
      <c r="J338">
        <v>31</v>
      </c>
      <c r="K338">
        <v>38</v>
      </c>
      <c r="L338">
        <v>34</v>
      </c>
      <c r="M338">
        <v>40.503900000000002</v>
      </c>
      <c r="N338">
        <v>56.802300000000002</v>
      </c>
      <c r="O338">
        <v>46.509099999999997</v>
      </c>
      <c r="P338">
        <v>30.5505</v>
      </c>
      <c r="Q338">
        <v>38.490299999999998</v>
      </c>
      <c r="R338">
        <v>33.676600000000001</v>
      </c>
      <c r="T338" t="s">
        <v>142</v>
      </c>
      <c r="U338" t="s">
        <v>143</v>
      </c>
      <c r="V338" t="s">
        <v>549</v>
      </c>
      <c r="W338" t="s">
        <v>550</v>
      </c>
      <c r="Y338">
        <v>10</v>
      </c>
      <c r="Z338" t="s">
        <v>63</v>
      </c>
      <c r="AA338" t="s">
        <v>64</v>
      </c>
      <c r="AB338" t="s">
        <v>150</v>
      </c>
      <c r="AC338" t="s">
        <v>178</v>
      </c>
      <c r="AD338">
        <v>15</v>
      </c>
      <c r="AG338" t="s">
        <v>243</v>
      </c>
      <c r="AH338" t="s">
        <v>244</v>
      </c>
      <c r="AI338" t="s">
        <v>68</v>
      </c>
      <c r="AJ338" t="s">
        <v>69</v>
      </c>
      <c r="AK338" t="s">
        <v>64</v>
      </c>
      <c r="AL338" t="s">
        <v>70</v>
      </c>
      <c r="AO338">
        <v>89</v>
      </c>
      <c r="AP338">
        <v>13</v>
      </c>
      <c r="AS338">
        <v>1200</v>
      </c>
      <c r="AT338">
        <v>1200</v>
      </c>
      <c r="BN338" s="33" t="s">
        <v>2136</v>
      </c>
      <c r="BO338">
        <v>2</v>
      </c>
      <c r="BP338">
        <v>2</v>
      </c>
      <c r="BQ338">
        <v>4</v>
      </c>
      <c r="BR338" t="s">
        <v>90</v>
      </c>
      <c r="BS338" t="s">
        <v>2123</v>
      </c>
      <c r="BT338" t="s">
        <v>73</v>
      </c>
      <c r="BU338" s="23">
        <v>43497</v>
      </c>
      <c r="BV338">
        <v>25139</v>
      </c>
      <c r="BX338" t="s">
        <v>63</v>
      </c>
      <c r="BY338" t="s">
        <v>64</v>
      </c>
      <c r="CB338" t="s">
        <v>64</v>
      </c>
      <c r="CC338" t="s">
        <v>64</v>
      </c>
      <c r="CE338" t="s">
        <v>64</v>
      </c>
      <c r="CG338" t="s">
        <v>63</v>
      </c>
      <c r="CH338" t="s">
        <v>1025</v>
      </c>
      <c r="CI338" t="s">
        <v>64</v>
      </c>
      <c r="DJ338" t="s">
        <v>355</v>
      </c>
      <c r="DK338" t="s">
        <v>356</v>
      </c>
      <c r="DN338" t="s">
        <v>64</v>
      </c>
      <c r="DO338" t="s">
        <v>1028</v>
      </c>
      <c r="DP338" t="s">
        <v>64</v>
      </c>
      <c r="DQ338" t="s">
        <v>139</v>
      </c>
      <c r="DY338">
        <v>47</v>
      </c>
      <c r="EB338">
        <v>8</v>
      </c>
      <c r="EC338">
        <v>8</v>
      </c>
      <c r="EE338" t="s">
        <v>1891</v>
      </c>
      <c r="EF338">
        <v>6</v>
      </c>
      <c r="EH338" t="s">
        <v>80</v>
      </c>
      <c r="EL338" t="s">
        <v>80</v>
      </c>
      <c r="EP338" t="s">
        <v>80</v>
      </c>
      <c r="ET338" t="s">
        <v>80</v>
      </c>
      <c r="EU338">
        <v>1500</v>
      </c>
      <c r="EW338">
        <v>292</v>
      </c>
      <c r="EX338">
        <v>232</v>
      </c>
      <c r="EY338">
        <v>265</v>
      </c>
    </row>
    <row r="339" spans="1:165" x14ac:dyDescent="0.25">
      <c r="A339">
        <v>2020</v>
      </c>
      <c r="B339" t="s">
        <v>1021</v>
      </c>
      <c r="C339" s="20" t="s">
        <v>1074</v>
      </c>
      <c r="D339" t="s">
        <v>1122</v>
      </c>
      <c r="E339" t="s">
        <v>1024</v>
      </c>
      <c r="F339">
        <v>203</v>
      </c>
      <c r="G339" s="1">
        <v>1.5</v>
      </c>
      <c r="H339">
        <v>4</v>
      </c>
      <c r="I339" t="s">
        <v>201</v>
      </c>
      <c r="J339">
        <v>32</v>
      </c>
      <c r="K339">
        <v>40</v>
      </c>
      <c r="L339">
        <v>35</v>
      </c>
      <c r="M339">
        <v>43.193399999999997</v>
      </c>
      <c r="N339">
        <v>60.335900000000002</v>
      </c>
      <c r="O339">
        <v>49.525399999999998</v>
      </c>
      <c r="P339">
        <v>32.310899999999997</v>
      </c>
      <c r="Q339">
        <v>40</v>
      </c>
      <c r="R339">
        <v>35</v>
      </c>
      <c r="T339" t="s">
        <v>142</v>
      </c>
      <c r="U339" t="s">
        <v>143</v>
      </c>
      <c r="V339" t="s">
        <v>61</v>
      </c>
      <c r="W339" t="s">
        <v>62</v>
      </c>
      <c r="Y339">
        <v>6</v>
      </c>
      <c r="Z339" t="s">
        <v>63</v>
      </c>
      <c r="AA339" t="s">
        <v>64</v>
      </c>
      <c r="AB339" t="s">
        <v>150</v>
      </c>
      <c r="AC339" t="s">
        <v>178</v>
      </c>
      <c r="AD339">
        <v>10</v>
      </c>
      <c r="AG339" t="s">
        <v>243</v>
      </c>
      <c r="AH339" t="s">
        <v>244</v>
      </c>
      <c r="AI339" t="s">
        <v>68</v>
      </c>
      <c r="AJ339" t="s">
        <v>69</v>
      </c>
      <c r="AK339" t="s">
        <v>64</v>
      </c>
      <c r="AL339" t="s">
        <v>70</v>
      </c>
      <c r="AO339">
        <v>86</v>
      </c>
      <c r="AP339">
        <v>13</v>
      </c>
      <c r="AQ339">
        <v>87</v>
      </c>
      <c r="AR339">
        <v>16</v>
      </c>
      <c r="AS339">
        <v>1150</v>
      </c>
      <c r="AT339">
        <v>1150</v>
      </c>
      <c r="BN339" s="33" t="s">
        <v>2125</v>
      </c>
      <c r="BO339">
        <v>2</v>
      </c>
      <c r="BP339">
        <v>2</v>
      </c>
      <c r="BQ339">
        <v>4</v>
      </c>
      <c r="BR339" t="s">
        <v>90</v>
      </c>
      <c r="BS339" t="s">
        <v>2123</v>
      </c>
      <c r="BT339" t="s">
        <v>73</v>
      </c>
      <c r="BU339" s="23">
        <v>43714</v>
      </c>
      <c r="BV339">
        <v>26107</v>
      </c>
      <c r="BX339" t="s">
        <v>64</v>
      </c>
      <c r="BY339" t="s">
        <v>64</v>
      </c>
      <c r="CB339" t="s">
        <v>64</v>
      </c>
      <c r="CC339" t="s">
        <v>64</v>
      </c>
      <c r="CE339" t="s">
        <v>64</v>
      </c>
      <c r="CG339" t="s">
        <v>63</v>
      </c>
      <c r="CH339" t="s">
        <v>737</v>
      </c>
      <c r="CI339" t="s">
        <v>64</v>
      </c>
      <c r="DJ339" t="s">
        <v>76</v>
      </c>
      <c r="DK339" t="s">
        <v>2124</v>
      </c>
      <c r="DN339" t="s">
        <v>64</v>
      </c>
      <c r="DO339" t="s">
        <v>728</v>
      </c>
      <c r="DP339" t="s">
        <v>64</v>
      </c>
      <c r="DQ339" t="s">
        <v>139</v>
      </c>
      <c r="DY339">
        <v>49.9</v>
      </c>
      <c r="EB339">
        <v>8</v>
      </c>
      <c r="EC339">
        <v>8</v>
      </c>
      <c r="EE339" t="s">
        <v>1911</v>
      </c>
      <c r="EF339">
        <v>3</v>
      </c>
      <c r="EH339" t="s">
        <v>80</v>
      </c>
      <c r="EL339" t="s">
        <v>80</v>
      </c>
      <c r="EP339" t="s">
        <v>80</v>
      </c>
      <c r="ET339" t="s">
        <v>80</v>
      </c>
      <c r="EU339">
        <v>1750</v>
      </c>
      <c r="EW339">
        <v>273</v>
      </c>
      <c r="EX339">
        <v>221</v>
      </c>
      <c r="EY339">
        <v>252</v>
      </c>
    </row>
    <row r="340" spans="1:165" x14ac:dyDescent="0.25">
      <c r="A340">
        <v>2020</v>
      </c>
      <c r="B340" t="s">
        <v>1021</v>
      </c>
      <c r="C340" s="20" t="s">
        <v>1074</v>
      </c>
      <c r="D340" t="s">
        <v>1122</v>
      </c>
      <c r="E340" t="s">
        <v>1024</v>
      </c>
      <c r="F340">
        <v>202</v>
      </c>
      <c r="G340" s="1">
        <v>1.5</v>
      </c>
      <c r="H340">
        <v>4</v>
      </c>
      <c r="I340" t="s">
        <v>84</v>
      </c>
      <c r="J340">
        <v>30</v>
      </c>
      <c r="K340">
        <v>39</v>
      </c>
      <c r="L340">
        <v>34</v>
      </c>
      <c r="M340">
        <v>40.712699999999998</v>
      </c>
      <c r="N340">
        <v>59.3</v>
      </c>
      <c r="O340">
        <v>47.398200000000003</v>
      </c>
      <c r="P340">
        <v>30</v>
      </c>
      <c r="Q340">
        <v>39</v>
      </c>
      <c r="R340">
        <v>34.268300000000004</v>
      </c>
      <c r="T340" t="s">
        <v>142</v>
      </c>
      <c r="U340" t="s">
        <v>143</v>
      </c>
      <c r="V340" t="s">
        <v>82</v>
      </c>
      <c r="W340" t="s">
        <v>83</v>
      </c>
      <c r="Y340">
        <v>6</v>
      </c>
      <c r="Z340" t="s">
        <v>64</v>
      </c>
      <c r="AA340" t="s">
        <v>64</v>
      </c>
      <c r="AB340" t="s">
        <v>150</v>
      </c>
      <c r="AC340" t="s">
        <v>178</v>
      </c>
      <c r="AD340">
        <v>10</v>
      </c>
      <c r="AG340" t="s">
        <v>243</v>
      </c>
      <c r="AH340" t="s">
        <v>244</v>
      </c>
      <c r="AI340" t="s">
        <v>68</v>
      </c>
      <c r="AJ340" t="s">
        <v>69</v>
      </c>
      <c r="AK340" t="s">
        <v>64</v>
      </c>
      <c r="AL340" t="s">
        <v>70</v>
      </c>
      <c r="AO340">
        <v>86</v>
      </c>
      <c r="AP340">
        <v>13</v>
      </c>
      <c r="AQ340">
        <v>87</v>
      </c>
      <c r="AR340">
        <v>16</v>
      </c>
      <c r="AS340">
        <v>1200</v>
      </c>
      <c r="AT340">
        <v>1200</v>
      </c>
      <c r="BN340" s="33" t="s">
        <v>2125</v>
      </c>
      <c r="BO340">
        <v>2</v>
      </c>
      <c r="BP340">
        <v>2</v>
      </c>
      <c r="BQ340">
        <v>4</v>
      </c>
      <c r="BR340" t="s">
        <v>90</v>
      </c>
      <c r="BS340" t="s">
        <v>2123</v>
      </c>
      <c r="BT340" t="s">
        <v>73</v>
      </c>
      <c r="BU340" s="23">
        <v>43714</v>
      </c>
      <c r="BV340">
        <v>26106</v>
      </c>
      <c r="BX340" t="s">
        <v>64</v>
      </c>
      <c r="BY340" t="s">
        <v>64</v>
      </c>
      <c r="CB340" t="s">
        <v>64</v>
      </c>
      <c r="CC340" t="s">
        <v>64</v>
      </c>
      <c r="CE340" t="s">
        <v>64</v>
      </c>
      <c r="CG340" t="s">
        <v>63</v>
      </c>
      <c r="CH340" t="s">
        <v>737</v>
      </c>
      <c r="CI340" t="s">
        <v>64</v>
      </c>
      <c r="DJ340" t="s">
        <v>76</v>
      </c>
      <c r="DK340" t="s">
        <v>2124</v>
      </c>
      <c r="DN340" t="s">
        <v>64</v>
      </c>
      <c r="DO340" t="s">
        <v>728</v>
      </c>
      <c r="DP340" t="s">
        <v>64</v>
      </c>
      <c r="DQ340" t="s">
        <v>139</v>
      </c>
      <c r="DY340">
        <v>47.7</v>
      </c>
      <c r="EB340">
        <v>8</v>
      </c>
      <c r="EC340">
        <v>8</v>
      </c>
      <c r="EE340" t="s">
        <v>1911</v>
      </c>
      <c r="EF340">
        <v>3</v>
      </c>
      <c r="EH340" t="s">
        <v>80</v>
      </c>
      <c r="EL340" t="s">
        <v>80</v>
      </c>
      <c r="EP340" t="s">
        <v>80</v>
      </c>
      <c r="ET340" t="s">
        <v>80</v>
      </c>
      <c r="EU340">
        <v>1500</v>
      </c>
      <c r="EW340">
        <v>294</v>
      </c>
      <c r="EX340">
        <v>227</v>
      </c>
      <c r="EY340">
        <v>264</v>
      </c>
    </row>
    <row r="341" spans="1:165" x14ac:dyDescent="0.25">
      <c r="A341">
        <v>2020</v>
      </c>
      <c r="B341" t="s">
        <v>1123</v>
      </c>
      <c r="C341" s="20" t="s">
        <v>1201</v>
      </c>
      <c r="D341" t="s">
        <v>1208</v>
      </c>
      <c r="E341" t="s">
        <v>1126</v>
      </c>
      <c r="F341">
        <v>69</v>
      </c>
      <c r="G341" s="1">
        <v>1.4</v>
      </c>
      <c r="H341">
        <v>4</v>
      </c>
      <c r="I341" t="s">
        <v>79</v>
      </c>
      <c r="J341">
        <v>29</v>
      </c>
      <c r="K341">
        <v>35</v>
      </c>
      <c r="L341">
        <v>32</v>
      </c>
      <c r="M341">
        <v>37.299999999999997</v>
      </c>
      <c r="N341">
        <v>51.246000000000002</v>
      </c>
      <c r="O341">
        <v>42.505299999999998</v>
      </c>
      <c r="P341">
        <v>29.01</v>
      </c>
      <c r="Q341">
        <v>35.413800000000002</v>
      </c>
      <c r="R341">
        <v>31.579699999999999</v>
      </c>
      <c r="T341" t="s">
        <v>60</v>
      </c>
      <c r="U341" t="s">
        <v>71</v>
      </c>
      <c r="V341" t="s">
        <v>61</v>
      </c>
      <c r="W341" t="s">
        <v>62</v>
      </c>
      <c r="Y341">
        <v>8</v>
      </c>
      <c r="Z341" t="s">
        <v>63</v>
      </c>
      <c r="AA341" t="s">
        <v>64</v>
      </c>
      <c r="AB341" t="s">
        <v>150</v>
      </c>
      <c r="AC341" t="s">
        <v>178</v>
      </c>
      <c r="AD341">
        <v>15</v>
      </c>
      <c r="AG341" t="s">
        <v>243</v>
      </c>
      <c r="AH341" t="s">
        <v>244</v>
      </c>
      <c r="AI341" t="s">
        <v>68</v>
      </c>
      <c r="AJ341" t="s">
        <v>69</v>
      </c>
      <c r="AK341" t="s">
        <v>64</v>
      </c>
      <c r="AL341" t="s">
        <v>70</v>
      </c>
      <c r="AQ341">
        <v>93</v>
      </c>
      <c r="AR341">
        <v>16</v>
      </c>
      <c r="AS341">
        <v>1250</v>
      </c>
      <c r="AT341">
        <v>1250</v>
      </c>
      <c r="BN341" s="33" t="s">
        <v>2125</v>
      </c>
      <c r="BO341">
        <v>2</v>
      </c>
      <c r="BP341">
        <v>2</v>
      </c>
      <c r="BQ341">
        <v>4</v>
      </c>
      <c r="BR341" t="s">
        <v>90</v>
      </c>
      <c r="BS341" t="s">
        <v>2123</v>
      </c>
      <c r="BT341" t="s">
        <v>227</v>
      </c>
      <c r="BU341" s="23">
        <v>43836</v>
      </c>
      <c r="BV341">
        <v>26949</v>
      </c>
      <c r="BX341" t="s">
        <v>63</v>
      </c>
      <c r="BY341" t="s">
        <v>64</v>
      </c>
      <c r="CB341" t="s">
        <v>64</v>
      </c>
      <c r="CC341" t="s">
        <v>64</v>
      </c>
      <c r="CD341" t="s">
        <v>2000</v>
      </c>
      <c r="CE341" t="s">
        <v>64</v>
      </c>
      <c r="CG341" t="s">
        <v>63</v>
      </c>
      <c r="CH341" t="s">
        <v>259</v>
      </c>
      <c r="CI341" t="s">
        <v>64</v>
      </c>
      <c r="DJ341" t="s">
        <v>76</v>
      </c>
      <c r="DK341" t="s">
        <v>2124</v>
      </c>
      <c r="DL341" t="s">
        <v>64</v>
      </c>
      <c r="DN341" t="s">
        <v>64</v>
      </c>
      <c r="DO341" t="s">
        <v>1209</v>
      </c>
      <c r="DP341" t="s">
        <v>63</v>
      </c>
      <c r="DQ341" t="s">
        <v>78</v>
      </c>
      <c r="DY341">
        <v>42.8</v>
      </c>
      <c r="EB341">
        <v>7</v>
      </c>
      <c r="EC341">
        <v>7</v>
      </c>
      <c r="EE341" t="s">
        <v>1999</v>
      </c>
      <c r="EF341">
        <v>7</v>
      </c>
      <c r="EH341" t="s">
        <v>80</v>
      </c>
      <c r="EL341" t="s">
        <v>80</v>
      </c>
      <c r="EP341" t="s">
        <v>80</v>
      </c>
      <c r="ET341" t="s">
        <v>80</v>
      </c>
      <c r="EU341">
        <v>1250</v>
      </c>
      <c r="EW341">
        <v>305</v>
      </c>
      <c r="EX341">
        <v>250</v>
      </c>
      <c r="EY341">
        <v>280</v>
      </c>
    </row>
    <row r="342" spans="1:165" x14ac:dyDescent="0.25">
      <c r="A342">
        <v>2020</v>
      </c>
      <c r="B342" t="s">
        <v>1123</v>
      </c>
      <c r="C342" s="20" t="s">
        <v>1201</v>
      </c>
      <c r="D342" t="s">
        <v>1208</v>
      </c>
      <c r="E342" t="s">
        <v>1126</v>
      </c>
      <c r="F342">
        <v>70</v>
      </c>
      <c r="G342" s="1">
        <v>1.4</v>
      </c>
      <c r="H342">
        <v>4</v>
      </c>
      <c r="I342" t="s">
        <v>84</v>
      </c>
      <c r="J342">
        <v>28</v>
      </c>
      <c r="K342">
        <v>36</v>
      </c>
      <c r="L342">
        <v>31</v>
      </c>
      <c r="M342">
        <v>35.4</v>
      </c>
      <c r="N342">
        <v>53</v>
      </c>
      <c r="O342">
        <v>41.619300000000003</v>
      </c>
      <c r="P342">
        <v>27.8964</v>
      </c>
      <c r="Q342">
        <v>35.615200000000002</v>
      </c>
      <c r="R342">
        <v>30.911100000000001</v>
      </c>
      <c r="T342" t="s">
        <v>60</v>
      </c>
      <c r="U342" t="s">
        <v>71</v>
      </c>
      <c r="V342" t="s">
        <v>82</v>
      </c>
      <c r="W342" t="s">
        <v>83</v>
      </c>
      <c r="Y342">
        <v>6</v>
      </c>
      <c r="Z342" t="s">
        <v>64</v>
      </c>
      <c r="AA342" t="s">
        <v>64</v>
      </c>
      <c r="AB342" t="s">
        <v>150</v>
      </c>
      <c r="AC342" t="s">
        <v>178</v>
      </c>
      <c r="AD342">
        <v>15</v>
      </c>
      <c r="AG342" t="s">
        <v>243</v>
      </c>
      <c r="AH342" t="s">
        <v>244</v>
      </c>
      <c r="AI342" t="s">
        <v>68</v>
      </c>
      <c r="AJ342" t="s">
        <v>69</v>
      </c>
      <c r="AK342" t="s">
        <v>64</v>
      </c>
      <c r="AL342" t="s">
        <v>70</v>
      </c>
      <c r="AQ342">
        <v>93</v>
      </c>
      <c r="AR342">
        <v>16</v>
      </c>
      <c r="AS342">
        <v>1300</v>
      </c>
      <c r="AT342">
        <v>1300</v>
      </c>
      <c r="BN342" s="33" t="s">
        <v>2125</v>
      </c>
      <c r="BO342">
        <v>2</v>
      </c>
      <c r="BP342">
        <v>2</v>
      </c>
      <c r="BQ342">
        <v>4</v>
      </c>
      <c r="BR342" t="s">
        <v>90</v>
      </c>
      <c r="BS342" t="s">
        <v>2123</v>
      </c>
      <c r="BT342" t="s">
        <v>227</v>
      </c>
      <c r="BU342" s="23">
        <v>43836</v>
      </c>
      <c r="BV342">
        <v>26950</v>
      </c>
      <c r="BX342" t="s">
        <v>63</v>
      </c>
      <c r="BY342" t="s">
        <v>64</v>
      </c>
      <c r="CB342" t="s">
        <v>64</v>
      </c>
      <c r="CC342" t="s">
        <v>64</v>
      </c>
      <c r="CD342" t="s">
        <v>2000</v>
      </c>
      <c r="CE342" t="s">
        <v>64</v>
      </c>
      <c r="CG342" t="s">
        <v>63</v>
      </c>
      <c r="CH342" t="s">
        <v>259</v>
      </c>
      <c r="CI342" t="s">
        <v>64</v>
      </c>
      <c r="DJ342" t="s">
        <v>76</v>
      </c>
      <c r="DK342" t="s">
        <v>2124</v>
      </c>
      <c r="DL342" t="s">
        <v>64</v>
      </c>
      <c r="DN342" t="s">
        <v>64</v>
      </c>
      <c r="DO342" t="s">
        <v>1209</v>
      </c>
      <c r="DP342" t="s">
        <v>64</v>
      </c>
      <c r="DQ342" t="s">
        <v>139</v>
      </c>
      <c r="DY342">
        <v>41.9</v>
      </c>
      <c r="EB342">
        <v>7</v>
      </c>
      <c r="EC342">
        <v>7</v>
      </c>
      <c r="EE342" t="s">
        <v>1999</v>
      </c>
      <c r="EF342">
        <v>7</v>
      </c>
      <c r="EH342" t="s">
        <v>80</v>
      </c>
      <c r="EL342" t="s">
        <v>80</v>
      </c>
      <c r="EP342" t="s">
        <v>80</v>
      </c>
      <c r="ET342" t="s">
        <v>80</v>
      </c>
      <c r="EU342">
        <v>1000</v>
      </c>
      <c r="EW342">
        <v>316</v>
      </c>
      <c r="EX342">
        <v>248</v>
      </c>
      <c r="EY342">
        <v>285</v>
      </c>
    </row>
    <row r="343" spans="1:165" x14ac:dyDescent="0.25">
      <c r="A343">
        <v>2020</v>
      </c>
      <c r="B343" t="s">
        <v>1123</v>
      </c>
      <c r="C343" s="20" t="s">
        <v>1201</v>
      </c>
      <c r="D343" t="s">
        <v>1207</v>
      </c>
      <c r="E343" t="s">
        <v>1126</v>
      </c>
      <c r="F343">
        <v>42</v>
      </c>
      <c r="G343" s="1">
        <v>2</v>
      </c>
      <c r="H343">
        <v>4</v>
      </c>
      <c r="I343" t="s">
        <v>159</v>
      </c>
      <c r="J343">
        <v>24</v>
      </c>
      <c r="K343">
        <v>32</v>
      </c>
      <c r="L343">
        <v>27</v>
      </c>
      <c r="M343">
        <v>31.046099999999999</v>
      </c>
      <c r="N343">
        <v>43.6</v>
      </c>
      <c r="O343">
        <v>35.667499999999997</v>
      </c>
      <c r="P343">
        <v>24.1587</v>
      </c>
      <c r="Q343">
        <v>31.5669</v>
      </c>
      <c r="R343">
        <v>27.011299999999999</v>
      </c>
      <c r="T343" t="s">
        <v>60</v>
      </c>
      <c r="U343" t="s">
        <v>71</v>
      </c>
      <c r="V343" t="s">
        <v>157</v>
      </c>
      <c r="W343" t="s">
        <v>158</v>
      </c>
      <c r="Y343">
        <v>7</v>
      </c>
      <c r="Z343" t="s">
        <v>63</v>
      </c>
      <c r="AA343" t="s">
        <v>64</v>
      </c>
      <c r="AB343" t="s">
        <v>150</v>
      </c>
      <c r="AC343" t="s">
        <v>178</v>
      </c>
      <c r="AD343">
        <v>15</v>
      </c>
      <c r="AG343" t="s">
        <v>243</v>
      </c>
      <c r="AH343" t="s">
        <v>244</v>
      </c>
      <c r="AI343" t="s">
        <v>68</v>
      </c>
      <c r="AJ343" t="s">
        <v>69</v>
      </c>
      <c r="AK343" t="s">
        <v>64</v>
      </c>
      <c r="AL343" t="s">
        <v>70</v>
      </c>
      <c r="AQ343">
        <v>93</v>
      </c>
      <c r="AR343">
        <v>16</v>
      </c>
      <c r="AS343">
        <v>1500</v>
      </c>
      <c r="AT343">
        <v>1500</v>
      </c>
      <c r="BN343" s="33" t="s">
        <v>2125</v>
      </c>
      <c r="BO343">
        <v>2</v>
      </c>
      <c r="BP343">
        <v>2</v>
      </c>
      <c r="BQ343">
        <v>4</v>
      </c>
      <c r="BR343" t="s">
        <v>90</v>
      </c>
      <c r="BS343" t="s">
        <v>2123</v>
      </c>
      <c r="BT343" t="s">
        <v>227</v>
      </c>
      <c r="BU343" s="23">
        <v>43770</v>
      </c>
      <c r="BV343">
        <v>26761</v>
      </c>
      <c r="BX343" t="s">
        <v>63</v>
      </c>
      <c r="BY343" t="s">
        <v>64</v>
      </c>
      <c r="CB343" t="s">
        <v>64</v>
      </c>
      <c r="CC343" t="s">
        <v>64</v>
      </c>
      <c r="CD343" t="s">
        <v>1997</v>
      </c>
      <c r="CE343" t="s">
        <v>64</v>
      </c>
      <c r="CG343" t="s">
        <v>63</v>
      </c>
      <c r="CH343" t="s">
        <v>1943</v>
      </c>
      <c r="CI343" t="s">
        <v>63</v>
      </c>
      <c r="CJ343" t="s">
        <v>1998</v>
      </c>
      <c r="DJ343" t="s">
        <v>76</v>
      </c>
      <c r="DK343" t="s">
        <v>2124</v>
      </c>
      <c r="DL343" t="s">
        <v>64</v>
      </c>
      <c r="DN343" t="s">
        <v>64</v>
      </c>
      <c r="DO343" t="s">
        <v>1129</v>
      </c>
      <c r="DP343" t="s">
        <v>63</v>
      </c>
      <c r="DQ343" t="s">
        <v>78</v>
      </c>
      <c r="DR343" t="s">
        <v>1207</v>
      </c>
      <c r="DY343">
        <v>35.9</v>
      </c>
      <c r="EB343">
        <v>6</v>
      </c>
      <c r="EC343">
        <v>6</v>
      </c>
      <c r="EE343" t="s">
        <v>1996</v>
      </c>
      <c r="EF343">
        <v>7</v>
      </c>
      <c r="EH343" t="s">
        <v>80</v>
      </c>
      <c r="EL343" t="s">
        <v>80</v>
      </c>
      <c r="EP343" t="s">
        <v>80</v>
      </c>
      <c r="ET343" t="s">
        <v>80</v>
      </c>
      <c r="EU343">
        <v>0</v>
      </c>
      <c r="EW343">
        <v>366</v>
      </c>
      <c r="EX343">
        <v>280</v>
      </c>
      <c r="EY343">
        <v>327</v>
      </c>
    </row>
    <row r="344" spans="1:165" x14ac:dyDescent="0.25">
      <c r="A344">
        <v>2020</v>
      </c>
      <c r="B344" t="s">
        <v>1123</v>
      </c>
      <c r="C344" s="20" t="s">
        <v>1201</v>
      </c>
      <c r="D344" t="s">
        <v>1207</v>
      </c>
      <c r="E344" t="s">
        <v>1126</v>
      </c>
      <c r="F344">
        <v>24</v>
      </c>
      <c r="G344" s="1">
        <v>2</v>
      </c>
      <c r="H344">
        <v>4</v>
      </c>
      <c r="I344" t="s">
        <v>84</v>
      </c>
      <c r="J344">
        <v>24</v>
      </c>
      <c r="K344">
        <v>32</v>
      </c>
      <c r="L344">
        <v>27</v>
      </c>
      <c r="M344">
        <v>28.8</v>
      </c>
      <c r="N344">
        <v>44.2</v>
      </c>
      <c r="O344">
        <v>34.155099999999997</v>
      </c>
      <c r="P344">
        <v>23.9544</v>
      </c>
      <c r="Q344">
        <v>32.107599999999998</v>
      </c>
      <c r="R344">
        <v>27.044799999999999</v>
      </c>
      <c r="T344" t="s">
        <v>60</v>
      </c>
      <c r="U344" t="s">
        <v>71</v>
      </c>
      <c r="V344" t="s">
        <v>82</v>
      </c>
      <c r="W344" t="s">
        <v>83</v>
      </c>
      <c r="Y344">
        <v>6</v>
      </c>
      <c r="Z344" t="s">
        <v>64</v>
      </c>
      <c r="AA344" t="s">
        <v>64</v>
      </c>
      <c r="AB344" t="s">
        <v>150</v>
      </c>
      <c r="AC344" t="s">
        <v>178</v>
      </c>
      <c r="AD344">
        <v>15</v>
      </c>
      <c r="AG344" t="s">
        <v>243</v>
      </c>
      <c r="AH344" t="s">
        <v>244</v>
      </c>
      <c r="AI344" t="s">
        <v>68</v>
      </c>
      <c r="AJ344" t="s">
        <v>69</v>
      </c>
      <c r="AK344" t="s">
        <v>64</v>
      </c>
      <c r="AL344" t="s">
        <v>70</v>
      </c>
      <c r="AQ344">
        <v>93</v>
      </c>
      <c r="AR344">
        <v>16</v>
      </c>
      <c r="AS344">
        <v>1500</v>
      </c>
      <c r="AT344">
        <v>1500</v>
      </c>
      <c r="BN344" s="33" t="s">
        <v>2125</v>
      </c>
      <c r="BO344">
        <v>2</v>
      </c>
      <c r="BP344">
        <v>2</v>
      </c>
      <c r="BQ344">
        <v>4</v>
      </c>
      <c r="BR344" t="s">
        <v>90</v>
      </c>
      <c r="BS344" t="s">
        <v>2123</v>
      </c>
      <c r="BT344" t="s">
        <v>227</v>
      </c>
      <c r="BU344" s="23">
        <v>43735</v>
      </c>
      <c r="BV344">
        <v>26597</v>
      </c>
      <c r="BX344" t="s">
        <v>63</v>
      </c>
      <c r="BY344" t="s">
        <v>64</v>
      </c>
      <c r="CB344" t="s">
        <v>64</v>
      </c>
      <c r="CC344" t="s">
        <v>64</v>
      </c>
      <c r="CD344" t="s">
        <v>1997</v>
      </c>
      <c r="CE344" t="s">
        <v>64</v>
      </c>
      <c r="CG344" t="s">
        <v>63</v>
      </c>
      <c r="CH344" t="s">
        <v>1943</v>
      </c>
      <c r="CI344" t="s">
        <v>63</v>
      </c>
      <c r="CJ344" t="s">
        <v>1998</v>
      </c>
      <c r="DJ344" t="s">
        <v>76</v>
      </c>
      <c r="DK344" t="s">
        <v>2124</v>
      </c>
      <c r="DL344" t="s">
        <v>64</v>
      </c>
      <c r="DN344" t="s">
        <v>64</v>
      </c>
      <c r="DO344" t="s">
        <v>1129</v>
      </c>
      <c r="DP344" t="s">
        <v>64</v>
      </c>
      <c r="DQ344" t="s">
        <v>139</v>
      </c>
      <c r="DR344" t="s">
        <v>1207</v>
      </c>
      <c r="DY344">
        <v>34.4</v>
      </c>
      <c r="EB344">
        <v>6</v>
      </c>
      <c r="EC344">
        <v>6</v>
      </c>
      <c r="EE344" t="s">
        <v>1996</v>
      </c>
      <c r="EF344">
        <v>7</v>
      </c>
      <c r="EH344" t="s">
        <v>80</v>
      </c>
      <c r="EL344" t="s">
        <v>80</v>
      </c>
      <c r="EP344" t="s">
        <v>80</v>
      </c>
      <c r="ET344" t="s">
        <v>80</v>
      </c>
      <c r="EU344">
        <v>0</v>
      </c>
      <c r="EW344">
        <v>368</v>
      </c>
      <c r="EX344">
        <v>275</v>
      </c>
      <c r="EY344">
        <v>326</v>
      </c>
    </row>
    <row r="345" spans="1:165" x14ac:dyDescent="0.25">
      <c r="A345">
        <v>2020</v>
      </c>
      <c r="B345" t="s">
        <v>1123</v>
      </c>
      <c r="C345" s="20" t="s">
        <v>1201</v>
      </c>
      <c r="D345" t="s">
        <v>1210</v>
      </c>
      <c r="E345" t="s">
        <v>1126</v>
      </c>
      <c r="F345">
        <v>67</v>
      </c>
      <c r="G345" s="1">
        <v>1.4</v>
      </c>
      <c r="H345">
        <v>4</v>
      </c>
      <c r="I345" t="s">
        <v>79</v>
      </c>
      <c r="J345">
        <v>30</v>
      </c>
      <c r="K345">
        <v>40</v>
      </c>
      <c r="L345">
        <v>34</v>
      </c>
      <c r="M345">
        <v>39.060099999999998</v>
      </c>
      <c r="N345">
        <v>59.955599999999997</v>
      </c>
      <c r="O345">
        <v>46.325400000000002</v>
      </c>
      <c r="P345">
        <v>29.593299999999999</v>
      </c>
      <c r="Q345">
        <v>40.351900000000001</v>
      </c>
      <c r="R345">
        <v>33.627899999999997</v>
      </c>
      <c r="T345" t="s">
        <v>60</v>
      </c>
      <c r="U345" t="s">
        <v>71</v>
      </c>
      <c r="V345" t="s">
        <v>61</v>
      </c>
      <c r="W345" t="s">
        <v>62</v>
      </c>
      <c r="Y345">
        <v>8</v>
      </c>
      <c r="Z345" t="s">
        <v>63</v>
      </c>
      <c r="AA345" t="s">
        <v>64</v>
      </c>
      <c r="AB345" t="s">
        <v>150</v>
      </c>
      <c r="AC345" t="s">
        <v>178</v>
      </c>
      <c r="AD345">
        <v>15</v>
      </c>
      <c r="AG345" t="s">
        <v>243</v>
      </c>
      <c r="AH345" t="s">
        <v>244</v>
      </c>
      <c r="AI345" t="s">
        <v>68</v>
      </c>
      <c r="AJ345" t="s">
        <v>69</v>
      </c>
      <c r="AK345" t="s">
        <v>64</v>
      </c>
      <c r="AL345" t="s">
        <v>70</v>
      </c>
      <c r="AO345">
        <v>94</v>
      </c>
      <c r="AP345">
        <v>16</v>
      </c>
      <c r="AS345">
        <v>1200</v>
      </c>
      <c r="AT345">
        <v>1200</v>
      </c>
      <c r="BN345" s="33" t="s">
        <v>2125</v>
      </c>
      <c r="BO345">
        <v>2</v>
      </c>
      <c r="BP345">
        <v>2</v>
      </c>
      <c r="BQ345">
        <v>4</v>
      </c>
      <c r="BR345" t="s">
        <v>90</v>
      </c>
      <c r="BS345" t="s">
        <v>2123</v>
      </c>
      <c r="BT345" t="s">
        <v>73</v>
      </c>
      <c r="BU345" s="23">
        <v>43836</v>
      </c>
      <c r="BV345">
        <v>27508</v>
      </c>
      <c r="BX345" t="s">
        <v>63</v>
      </c>
      <c r="BY345" t="s">
        <v>64</v>
      </c>
      <c r="CB345" t="s">
        <v>64</v>
      </c>
      <c r="CC345" t="s">
        <v>64</v>
      </c>
      <c r="CD345" t="s">
        <v>2002</v>
      </c>
      <c r="CE345" t="s">
        <v>64</v>
      </c>
      <c r="CG345" t="s">
        <v>63</v>
      </c>
      <c r="CH345" t="s">
        <v>1158</v>
      </c>
      <c r="CI345" t="s">
        <v>64</v>
      </c>
      <c r="DJ345" t="s">
        <v>76</v>
      </c>
      <c r="DK345" t="s">
        <v>2124</v>
      </c>
      <c r="DL345" t="s">
        <v>64</v>
      </c>
      <c r="DN345" t="s">
        <v>64</v>
      </c>
      <c r="DO345" t="s">
        <v>1137</v>
      </c>
      <c r="DP345" t="s">
        <v>63</v>
      </c>
      <c r="DQ345" t="s">
        <v>78</v>
      </c>
      <c r="DY345">
        <v>47.3</v>
      </c>
      <c r="EB345">
        <v>8</v>
      </c>
      <c r="EC345">
        <v>8</v>
      </c>
      <c r="EE345" t="s">
        <v>1999</v>
      </c>
      <c r="EF345">
        <v>7</v>
      </c>
      <c r="EH345" t="s">
        <v>80</v>
      </c>
      <c r="EI345" t="s">
        <v>2001</v>
      </c>
      <c r="EJ345">
        <v>5</v>
      </c>
      <c r="EL345" t="s">
        <v>80</v>
      </c>
      <c r="EP345" t="s">
        <v>80</v>
      </c>
      <c r="ET345" t="s">
        <v>80</v>
      </c>
      <c r="EU345">
        <v>1500</v>
      </c>
      <c r="EW345">
        <v>299</v>
      </c>
      <c r="EX345">
        <v>219</v>
      </c>
      <c r="EY345">
        <v>263</v>
      </c>
    </row>
    <row r="346" spans="1:165" x14ac:dyDescent="0.25">
      <c r="A346">
        <v>2020</v>
      </c>
      <c r="B346" t="s">
        <v>1123</v>
      </c>
      <c r="C346" s="20" t="s">
        <v>1201</v>
      </c>
      <c r="D346" t="s">
        <v>1210</v>
      </c>
      <c r="E346" t="s">
        <v>1126</v>
      </c>
      <c r="F346">
        <v>68</v>
      </c>
      <c r="G346" s="1">
        <v>1.4</v>
      </c>
      <c r="H346">
        <v>4</v>
      </c>
      <c r="I346" t="s">
        <v>84</v>
      </c>
      <c r="J346">
        <v>30</v>
      </c>
      <c r="K346">
        <v>40</v>
      </c>
      <c r="L346">
        <v>34</v>
      </c>
      <c r="M346">
        <v>36.2956</v>
      </c>
      <c r="N346">
        <v>57.4</v>
      </c>
      <c r="O346">
        <v>43.491399999999999</v>
      </c>
      <c r="P346">
        <v>29.950800000000001</v>
      </c>
      <c r="Q346">
        <v>40</v>
      </c>
      <c r="R346">
        <v>34.0383</v>
      </c>
      <c r="T346" t="s">
        <v>60</v>
      </c>
      <c r="U346" t="s">
        <v>71</v>
      </c>
      <c r="V346" t="s">
        <v>82</v>
      </c>
      <c r="W346" t="s">
        <v>83</v>
      </c>
      <c r="Y346">
        <v>6</v>
      </c>
      <c r="Z346" t="s">
        <v>64</v>
      </c>
      <c r="AA346" t="s">
        <v>64</v>
      </c>
      <c r="AB346" t="s">
        <v>150</v>
      </c>
      <c r="AC346" t="s">
        <v>178</v>
      </c>
      <c r="AD346">
        <v>15</v>
      </c>
      <c r="AG346" t="s">
        <v>243</v>
      </c>
      <c r="AH346" t="s">
        <v>244</v>
      </c>
      <c r="AI346" t="s">
        <v>68</v>
      </c>
      <c r="AJ346" t="s">
        <v>69</v>
      </c>
      <c r="AK346" t="s">
        <v>64</v>
      </c>
      <c r="AL346" t="s">
        <v>70</v>
      </c>
      <c r="AO346">
        <v>94</v>
      </c>
      <c r="AP346">
        <v>16</v>
      </c>
      <c r="AS346">
        <v>1200</v>
      </c>
      <c r="AT346">
        <v>1200</v>
      </c>
      <c r="BN346" s="33" t="s">
        <v>2125</v>
      </c>
      <c r="BO346">
        <v>2</v>
      </c>
      <c r="BP346">
        <v>2</v>
      </c>
      <c r="BQ346">
        <v>4</v>
      </c>
      <c r="BR346" t="s">
        <v>90</v>
      </c>
      <c r="BS346" t="s">
        <v>2123</v>
      </c>
      <c r="BT346" t="s">
        <v>227</v>
      </c>
      <c r="BU346" s="23">
        <v>43836</v>
      </c>
      <c r="BV346">
        <v>26948</v>
      </c>
      <c r="BX346" t="s">
        <v>63</v>
      </c>
      <c r="BY346" t="s">
        <v>64</v>
      </c>
      <c r="CB346" t="s">
        <v>64</v>
      </c>
      <c r="CC346" t="s">
        <v>64</v>
      </c>
      <c r="CD346" t="s">
        <v>2000</v>
      </c>
      <c r="CE346" t="s">
        <v>64</v>
      </c>
      <c r="CG346" t="s">
        <v>63</v>
      </c>
      <c r="CH346" t="s">
        <v>259</v>
      </c>
      <c r="CI346" t="s">
        <v>64</v>
      </c>
      <c r="DJ346" t="s">
        <v>76</v>
      </c>
      <c r="DK346" t="s">
        <v>2124</v>
      </c>
      <c r="DL346" t="s">
        <v>64</v>
      </c>
      <c r="DN346" t="s">
        <v>64</v>
      </c>
      <c r="DO346" t="s">
        <v>1209</v>
      </c>
      <c r="DP346" t="s">
        <v>64</v>
      </c>
      <c r="DQ346" t="s">
        <v>139</v>
      </c>
      <c r="DY346">
        <v>47.3</v>
      </c>
      <c r="EB346">
        <v>8</v>
      </c>
      <c r="EC346">
        <v>8</v>
      </c>
      <c r="EE346" t="s">
        <v>1999</v>
      </c>
      <c r="EF346">
        <v>7</v>
      </c>
      <c r="EH346" t="s">
        <v>80</v>
      </c>
      <c r="EL346" t="s">
        <v>80</v>
      </c>
      <c r="EP346" t="s">
        <v>80</v>
      </c>
      <c r="ET346" t="s">
        <v>80</v>
      </c>
      <c r="EU346">
        <v>1500</v>
      </c>
      <c r="EW346">
        <v>295</v>
      </c>
      <c r="EX346">
        <v>221</v>
      </c>
      <c r="EY346">
        <v>262</v>
      </c>
    </row>
    <row r="347" spans="1:165" x14ac:dyDescent="0.25">
      <c r="A347">
        <v>2020</v>
      </c>
      <c r="B347" t="s">
        <v>1123</v>
      </c>
      <c r="C347" s="20" t="s">
        <v>1201</v>
      </c>
      <c r="D347" t="s">
        <v>1210</v>
      </c>
      <c r="E347" t="s">
        <v>1126</v>
      </c>
      <c r="F347">
        <v>26</v>
      </c>
      <c r="G347" s="1">
        <v>2</v>
      </c>
      <c r="H347">
        <v>4</v>
      </c>
      <c r="I347" t="s">
        <v>159</v>
      </c>
      <c r="J347">
        <v>25</v>
      </c>
      <c r="K347">
        <v>32</v>
      </c>
      <c r="L347">
        <v>28</v>
      </c>
      <c r="M347">
        <v>31.3</v>
      </c>
      <c r="N347">
        <v>45.9</v>
      </c>
      <c r="O347">
        <v>36.528599999999997</v>
      </c>
      <c r="P347">
        <v>25.247900000000001</v>
      </c>
      <c r="Q347">
        <v>32.470999999999997</v>
      </c>
      <c r="R347">
        <v>28.0564</v>
      </c>
      <c r="T347" t="s">
        <v>60</v>
      </c>
      <c r="U347" t="s">
        <v>71</v>
      </c>
      <c r="V347" t="s">
        <v>157</v>
      </c>
      <c r="W347" t="s">
        <v>158</v>
      </c>
      <c r="Y347">
        <v>7</v>
      </c>
      <c r="Z347" t="s">
        <v>63</v>
      </c>
      <c r="AA347" t="s">
        <v>64</v>
      </c>
      <c r="AB347" t="s">
        <v>150</v>
      </c>
      <c r="AC347" t="s">
        <v>178</v>
      </c>
      <c r="AD347">
        <v>15</v>
      </c>
      <c r="AG347" t="s">
        <v>243</v>
      </c>
      <c r="AH347" t="s">
        <v>244</v>
      </c>
      <c r="AI347" t="s">
        <v>68</v>
      </c>
      <c r="AJ347" t="s">
        <v>69</v>
      </c>
      <c r="AK347" t="s">
        <v>64</v>
      </c>
      <c r="AL347" t="s">
        <v>70</v>
      </c>
      <c r="AO347">
        <v>94</v>
      </c>
      <c r="AP347">
        <v>16</v>
      </c>
      <c r="AS347">
        <v>1450</v>
      </c>
      <c r="AT347">
        <v>1450</v>
      </c>
      <c r="BN347" s="33" t="s">
        <v>2125</v>
      </c>
      <c r="BO347">
        <v>2</v>
      </c>
      <c r="BP347">
        <v>2</v>
      </c>
      <c r="BQ347">
        <v>4</v>
      </c>
      <c r="BR347" t="s">
        <v>90</v>
      </c>
      <c r="BS347" t="s">
        <v>2123</v>
      </c>
      <c r="BT347" t="s">
        <v>227</v>
      </c>
      <c r="BU347" s="23">
        <v>43735</v>
      </c>
      <c r="BV347">
        <v>26592</v>
      </c>
      <c r="BX347" t="s">
        <v>63</v>
      </c>
      <c r="BY347" t="s">
        <v>64</v>
      </c>
      <c r="CB347" t="s">
        <v>64</v>
      </c>
      <c r="CC347" t="s">
        <v>64</v>
      </c>
      <c r="CD347" t="s">
        <v>1997</v>
      </c>
      <c r="CE347" t="s">
        <v>64</v>
      </c>
      <c r="CG347" t="s">
        <v>63</v>
      </c>
      <c r="CH347" t="s">
        <v>1943</v>
      </c>
      <c r="CI347" t="s">
        <v>63</v>
      </c>
      <c r="CJ347" t="s">
        <v>1998</v>
      </c>
      <c r="DJ347" t="s">
        <v>76</v>
      </c>
      <c r="DK347" t="s">
        <v>2124</v>
      </c>
      <c r="DL347" t="s">
        <v>64</v>
      </c>
      <c r="DN347" t="s">
        <v>64</v>
      </c>
      <c r="DO347" t="s">
        <v>1129</v>
      </c>
      <c r="DP347" t="s">
        <v>63</v>
      </c>
      <c r="DQ347" t="s">
        <v>78</v>
      </c>
      <c r="DY347">
        <v>36.799999999999997</v>
      </c>
      <c r="EB347">
        <v>6</v>
      </c>
      <c r="EC347">
        <v>6</v>
      </c>
      <c r="EE347" t="s">
        <v>1996</v>
      </c>
      <c r="EF347">
        <v>7</v>
      </c>
      <c r="EH347" t="s">
        <v>80</v>
      </c>
      <c r="EL347" t="s">
        <v>80</v>
      </c>
      <c r="EP347" t="s">
        <v>80</v>
      </c>
      <c r="ET347" t="s">
        <v>80</v>
      </c>
      <c r="EU347">
        <v>250</v>
      </c>
      <c r="EW347">
        <v>350</v>
      </c>
      <c r="EX347">
        <v>272</v>
      </c>
      <c r="EY347">
        <v>315</v>
      </c>
    </row>
    <row r="348" spans="1:165" x14ac:dyDescent="0.25">
      <c r="A348">
        <v>2020</v>
      </c>
      <c r="B348" t="s">
        <v>1123</v>
      </c>
      <c r="C348" s="20" t="s">
        <v>1201</v>
      </c>
      <c r="D348" t="s">
        <v>1210</v>
      </c>
      <c r="E348" t="s">
        <v>1126</v>
      </c>
      <c r="F348">
        <v>25</v>
      </c>
      <c r="G348" s="1">
        <v>2</v>
      </c>
      <c r="H348">
        <v>4</v>
      </c>
      <c r="I348" t="s">
        <v>84</v>
      </c>
      <c r="J348">
        <v>25</v>
      </c>
      <c r="K348">
        <v>33</v>
      </c>
      <c r="L348">
        <v>28</v>
      </c>
      <c r="M348">
        <v>30.1</v>
      </c>
      <c r="N348">
        <v>45.8</v>
      </c>
      <c r="O348">
        <v>35.590000000000003</v>
      </c>
      <c r="P348">
        <v>24.538799999999998</v>
      </c>
      <c r="Q348">
        <v>32.957000000000001</v>
      </c>
      <c r="R348">
        <v>27.7257</v>
      </c>
      <c r="T348" t="s">
        <v>60</v>
      </c>
      <c r="U348" t="s">
        <v>71</v>
      </c>
      <c r="V348" t="s">
        <v>82</v>
      </c>
      <c r="W348" t="s">
        <v>83</v>
      </c>
      <c r="Y348">
        <v>6</v>
      </c>
      <c r="Z348" t="s">
        <v>64</v>
      </c>
      <c r="AA348" t="s">
        <v>64</v>
      </c>
      <c r="AB348" t="s">
        <v>150</v>
      </c>
      <c r="AC348" t="s">
        <v>178</v>
      </c>
      <c r="AD348">
        <v>15</v>
      </c>
      <c r="AG348" t="s">
        <v>243</v>
      </c>
      <c r="AH348" t="s">
        <v>244</v>
      </c>
      <c r="AI348" t="s">
        <v>68</v>
      </c>
      <c r="AJ348" t="s">
        <v>69</v>
      </c>
      <c r="AK348" t="s">
        <v>64</v>
      </c>
      <c r="AL348" t="s">
        <v>70</v>
      </c>
      <c r="AO348">
        <v>94</v>
      </c>
      <c r="AP348">
        <v>16</v>
      </c>
      <c r="AS348">
        <v>1450</v>
      </c>
      <c r="AT348">
        <v>1450</v>
      </c>
      <c r="BN348" s="33" t="s">
        <v>2125</v>
      </c>
      <c r="BO348">
        <v>2</v>
      </c>
      <c r="BP348">
        <v>2</v>
      </c>
      <c r="BQ348">
        <v>4</v>
      </c>
      <c r="BR348" t="s">
        <v>90</v>
      </c>
      <c r="BS348" t="s">
        <v>2123</v>
      </c>
      <c r="BT348" t="s">
        <v>227</v>
      </c>
      <c r="BU348" s="23">
        <v>43735</v>
      </c>
      <c r="BV348">
        <v>26593</v>
      </c>
      <c r="BX348" t="s">
        <v>63</v>
      </c>
      <c r="BY348" t="s">
        <v>64</v>
      </c>
      <c r="CB348" t="s">
        <v>64</v>
      </c>
      <c r="CC348" t="s">
        <v>64</v>
      </c>
      <c r="CD348" t="s">
        <v>1997</v>
      </c>
      <c r="CE348" t="s">
        <v>64</v>
      </c>
      <c r="CG348" t="s">
        <v>63</v>
      </c>
      <c r="CH348" t="s">
        <v>1943</v>
      </c>
      <c r="CI348" t="s">
        <v>63</v>
      </c>
      <c r="CJ348" t="s">
        <v>1998</v>
      </c>
      <c r="DJ348" t="s">
        <v>76</v>
      </c>
      <c r="DK348" t="s">
        <v>2124</v>
      </c>
      <c r="DL348" t="s">
        <v>64</v>
      </c>
      <c r="DN348" t="s">
        <v>64</v>
      </c>
      <c r="DO348" t="s">
        <v>1129</v>
      </c>
      <c r="DP348" t="s">
        <v>64</v>
      </c>
      <c r="DQ348" t="s">
        <v>139</v>
      </c>
      <c r="DY348">
        <v>35.799999999999997</v>
      </c>
      <c r="EB348">
        <v>6</v>
      </c>
      <c r="EC348">
        <v>6</v>
      </c>
      <c r="EE348" t="s">
        <v>1996</v>
      </c>
      <c r="EF348">
        <v>7</v>
      </c>
      <c r="EH348" t="s">
        <v>80</v>
      </c>
      <c r="EL348" t="s">
        <v>80</v>
      </c>
      <c r="EP348" t="s">
        <v>80</v>
      </c>
      <c r="ET348" t="s">
        <v>80</v>
      </c>
      <c r="EU348">
        <v>250</v>
      </c>
      <c r="EW348">
        <v>360</v>
      </c>
      <c r="EX348">
        <v>268</v>
      </c>
      <c r="EY348">
        <v>319</v>
      </c>
    </row>
    <row r="349" spans="1:165" x14ac:dyDescent="0.25">
      <c r="A349" s="30">
        <v>2020</v>
      </c>
      <c r="B349" s="30" t="s">
        <v>1214</v>
      </c>
      <c r="C349" s="25" t="s">
        <v>1215</v>
      </c>
      <c r="D349" s="30" t="s">
        <v>1216</v>
      </c>
      <c r="E349" s="24" t="s">
        <v>1217</v>
      </c>
      <c r="F349" s="24">
        <v>128</v>
      </c>
      <c r="G349" s="26">
        <v>2</v>
      </c>
      <c r="H349" s="24">
        <v>4</v>
      </c>
      <c r="I349" s="24" t="s">
        <v>79</v>
      </c>
      <c r="J349" s="24">
        <v>21</v>
      </c>
      <c r="K349" s="24">
        <v>32</v>
      </c>
      <c r="L349" s="24">
        <v>25</v>
      </c>
      <c r="M349" s="24">
        <v>27.1</v>
      </c>
      <c r="N349" s="24">
        <v>45.9</v>
      </c>
      <c r="O349" s="24">
        <v>33.223599999999998</v>
      </c>
      <c r="P349" s="24">
        <v>21.322399999999998</v>
      </c>
      <c r="Q349" s="24">
        <v>31.8536</v>
      </c>
      <c r="R349" s="24">
        <v>25.049099999999999</v>
      </c>
      <c r="S349" s="24"/>
      <c r="T349" s="24" t="s">
        <v>1218</v>
      </c>
      <c r="U349" s="24" t="s">
        <v>1219</v>
      </c>
      <c r="V349" s="24" t="s">
        <v>61</v>
      </c>
      <c r="W349" s="24" t="s">
        <v>62</v>
      </c>
      <c r="X349" s="24"/>
      <c r="Y349" s="24">
        <v>8</v>
      </c>
      <c r="Z349" s="24" t="s">
        <v>63</v>
      </c>
      <c r="AA349" s="24" t="s">
        <v>64</v>
      </c>
      <c r="AB349" s="24" t="s">
        <v>86</v>
      </c>
      <c r="AC349" s="24" t="s">
        <v>87</v>
      </c>
      <c r="AD349" s="24">
        <v>10</v>
      </c>
      <c r="AE349" s="24"/>
      <c r="AF349" s="24"/>
      <c r="AG349" s="24" t="s">
        <v>155</v>
      </c>
      <c r="AH349" s="24" t="s">
        <v>156</v>
      </c>
      <c r="AI349" s="24" t="s">
        <v>68</v>
      </c>
      <c r="AJ349" s="24" t="s">
        <v>69</v>
      </c>
      <c r="AK349" s="24" t="s">
        <v>64</v>
      </c>
      <c r="AL349" s="24" t="s">
        <v>70</v>
      </c>
      <c r="AM349" s="24"/>
      <c r="AN349" s="24"/>
      <c r="AO349" s="24">
        <v>93</v>
      </c>
      <c r="AP349" s="24">
        <v>12</v>
      </c>
      <c r="AQ349" s="24"/>
      <c r="AR349" s="24"/>
      <c r="AS349" s="24">
        <v>1950</v>
      </c>
      <c r="AT349" s="24">
        <v>1950</v>
      </c>
      <c r="AU349" s="24"/>
      <c r="AV349" s="24"/>
      <c r="AW349" s="24"/>
      <c r="AX349" s="24"/>
      <c r="AY349" s="24"/>
      <c r="AZ349" s="24"/>
      <c r="BA349" s="24"/>
      <c r="BB349" s="24"/>
      <c r="BC349" s="24"/>
      <c r="BD349" s="24"/>
      <c r="BE349" s="24"/>
      <c r="BF349" s="24"/>
      <c r="BG349" s="24"/>
      <c r="BH349" s="24"/>
      <c r="BI349" s="24"/>
      <c r="BJ349" s="24"/>
      <c r="BK349" s="24"/>
      <c r="BL349" s="24"/>
      <c r="BM349" s="24"/>
      <c r="BN349" s="34" t="s">
        <v>2125</v>
      </c>
      <c r="BO349" s="24">
        <v>2</v>
      </c>
      <c r="BP349" s="24">
        <v>2</v>
      </c>
      <c r="BQ349" s="24">
        <v>4</v>
      </c>
      <c r="BR349" s="24" t="s">
        <v>90</v>
      </c>
      <c r="BS349" s="24" t="s">
        <v>2123</v>
      </c>
      <c r="BT349" s="24" t="s">
        <v>73</v>
      </c>
      <c r="BU349" s="27">
        <v>43619</v>
      </c>
      <c r="BV349" s="24">
        <v>25743</v>
      </c>
      <c r="BW349" s="28"/>
      <c r="BX349" s="24" t="s">
        <v>64</v>
      </c>
      <c r="BY349" s="24" t="s">
        <v>64</v>
      </c>
      <c r="BZ349" s="24"/>
      <c r="CA349" s="24"/>
      <c r="CB349" s="24" t="s">
        <v>64</v>
      </c>
      <c r="CC349" s="24" t="s">
        <v>64</v>
      </c>
      <c r="CD349" s="24" t="s">
        <v>2010</v>
      </c>
      <c r="CE349" s="24" t="s">
        <v>64</v>
      </c>
      <c r="CF349" s="24"/>
      <c r="CG349" s="24" t="s">
        <v>63</v>
      </c>
      <c r="CH349" s="24" t="s">
        <v>1220</v>
      </c>
      <c r="CI349" s="24" t="s">
        <v>64</v>
      </c>
      <c r="CJ349" s="24"/>
      <c r="CK349" s="24"/>
      <c r="CL349" s="24"/>
      <c r="CM349" s="24"/>
      <c r="CN349" s="24"/>
      <c r="CO349" s="24"/>
      <c r="CP349" s="24"/>
      <c r="CQ349" s="24"/>
      <c r="CR349" s="24"/>
      <c r="CS349" s="24"/>
      <c r="CT349" s="24"/>
      <c r="CU349" s="24"/>
      <c r="CV349" s="24"/>
      <c r="CW349" s="24"/>
      <c r="CX349" s="24"/>
      <c r="CY349" s="24"/>
      <c r="CZ349" s="24"/>
      <c r="DA349" s="24"/>
      <c r="DB349" s="24"/>
      <c r="DC349" s="24"/>
      <c r="DD349" s="24"/>
      <c r="DE349" s="24"/>
      <c r="DF349" s="24"/>
      <c r="DG349" s="24"/>
      <c r="DH349" s="24"/>
      <c r="DI349" s="24"/>
      <c r="DJ349" s="24" t="s">
        <v>76</v>
      </c>
      <c r="DK349" s="24" t="s">
        <v>2124</v>
      </c>
      <c r="DL349" s="24"/>
      <c r="DM349" s="24"/>
      <c r="DN349" s="24" t="s">
        <v>64</v>
      </c>
      <c r="DO349" s="24" t="s">
        <v>1037</v>
      </c>
      <c r="DP349" s="24" t="s">
        <v>63</v>
      </c>
      <c r="DQ349" s="24" t="s">
        <v>78</v>
      </c>
      <c r="DR349" s="24" t="s">
        <v>1221</v>
      </c>
      <c r="DS349" s="24"/>
      <c r="DT349" s="24"/>
      <c r="DU349" s="24"/>
      <c r="DV349" s="24"/>
      <c r="DW349" s="24"/>
      <c r="DX349" s="24"/>
      <c r="DY349" s="24">
        <v>33.200000000000003</v>
      </c>
      <c r="DZ349" s="24"/>
      <c r="EA349" s="29"/>
      <c r="EB349" s="24">
        <v>5</v>
      </c>
      <c r="EC349" s="24">
        <v>5</v>
      </c>
      <c r="ED349" s="24"/>
      <c r="EE349" s="24" t="s">
        <v>2009</v>
      </c>
      <c r="EF349" s="24">
        <v>7</v>
      </c>
      <c r="EG349" s="24"/>
      <c r="EH349" s="24" t="s">
        <v>80</v>
      </c>
      <c r="EI349" s="24"/>
      <c r="EJ349" s="24"/>
      <c r="EK349" s="24"/>
      <c r="EL349" s="24" t="s">
        <v>80</v>
      </c>
      <c r="EM349" s="24"/>
      <c r="EN349" s="24"/>
      <c r="EO349" s="24"/>
      <c r="EP349" s="24" t="s">
        <v>80</v>
      </c>
      <c r="EQ349" s="24"/>
      <c r="ER349" s="24"/>
      <c r="ES349" s="24"/>
      <c r="ET349" s="24" t="s">
        <v>80</v>
      </c>
      <c r="EU349" s="24"/>
      <c r="EV349" s="24">
        <v>2250</v>
      </c>
      <c r="EW349" s="24">
        <v>413</v>
      </c>
      <c r="EX349" s="24">
        <v>277</v>
      </c>
      <c r="EY349" s="24">
        <v>352</v>
      </c>
      <c r="EZ349" s="24"/>
      <c r="FA349" s="24"/>
      <c r="FB349" s="24"/>
      <c r="FC349" s="24"/>
      <c r="FD349" s="24"/>
      <c r="FE349" s="24"/>
      <c r="FF349" s="24"/>
      <c r="FG349" s="24"/>
      <c r="FH349" s="24"/>
      <c r="FI349" s="24"/>
    </row>
    <row r="350" spans="1:165" x14ac:dyDescent="0.25">
      <c r="A350">
        <v>2020</v>
      </c>
      <c r="B350" t="s">
        <v>1214</v>
      </c>
      <c r="C350" s="20" t="s">
        <v>1215</v>
      </c>
      <c r="D350" t="s">
        <v>1226</v>
      </c>
      <c r="E350" t="s">
        <v>1217</v>
      </c>
      <c r="F350">
        <v>127</v>
      </c>
      <c r="G350" s="1">
        <v>2</v>
      </c>
      <c r="H350">
        <v>4</v>
      </c>
      <c r="I350" t="s">
        <v>79</v>
      </c>
      <c r="J350">
        <v>23</v>
      </c>
      <c r="K350">
        <v>34</v>
      </c>
      <c r="L350">
        <v>27</v>
      </c>
      <c r="M350">
        <v>30.1</v>
      </c>
      <c r="N350">
        <v>50.1</v>
      </c>
      <c r="O350">
        <v>36.691200000000002</v>
      </c>
      <c r="P350">
        <v>23.456299999999999</v>
      </c>
      <c r="Q350">
        <v>34.447899999999997</v>
      </c>
      <c r="R350">
        <v>27.388999999999999</v>
      </c>
      <c r="T350" t="s">
        <v>60</v>
      </c>
      <c r="U350" t="s">
        <v>71</v>
      </c>
      <c r="V350" t="s">
        <v>61</v>
      </c>
      <c r="W350" t="s">
        <v>62</v>
      </c>
      <c r="Y350">
        <v>8</v>
      </c>
      <c r="Z350" t="s">
        <v>63</v>
      </c>
      <c r="AA350" t="s">
        <v>64</v>
      </c>
      <c r="AB350" t="s">
        <v>150</v>
      </c>
      <c r="AC350" t="s">
        <v>178</v>
      </c>
      <c r="AD350">
        <v>10</v>
      </c>
      <c r="AG350" t="s">
        <v>155</v>
      </c>
      <c r="AH350" t="s">
        <v>156</v>
      </c>
      <c r="AI350" t="s">
        <v>68</v>
      </c>
      <c r="AJ350" t="s">
        <v>69</v>
      </c>
      <c r="AK350" t="s">
        <v>64</v>
      </c>
      <c r="AL350" t="s">
        <v>70</v>
      </c>
      <c r="AO350">
        <v>93</v>
      </c>
      <c r="AP350">
        <v>12</v>
      </c>
      <c r="AS350">
        <v>1800</v>
      </c>
      <c r="AT350">
        <v>1800</v>
      </c>
      <c r="BN350" s="33" t="s">
        <v>2125</v>
      </c>
      <c r="BO350">
        <v>2</v>
      </c>
      <c r="BP350">
        <v>2</v>
      </c>
      <c r="BQ350">
        <v>4</v>
      </c>
      <c r="BR350" t="s">
        <v>90</v>
      </c>
      <c r="BS350" t="s">
        <v>2123</v>
      </c>
      <c r="BT350" t="s">
        <v>73</v>
      </c>
      <c r="BU350" s="23">
        <v>43619</v>
      </c>
      <c r="BV350">
        <v>25740</v>
      </c>
      <c r="BX350" t="s">
        <v>64</v>
      </c>
      <c r="BY350" t="s">
        <v>64</v>
      </c>
      <c r="CB350" t="s">
        <v>64</v>
      </c>
      <c r="CC350" t="s">
        <v>64</v>
      </c>
      <c r="CD350" t="s">
        <v>2014</v>
      </c>
      <c r="CE350" t="s">
        <v>64</v>
      </c>
      <c r="CG350" t="s">
        <v>63</v>
      </c>
      <c r="CH350" t="s">
        <v>1220</v>
      </c>
      <c r="CI350" t="s">
        <v>64</v>
      </c>
      <c r="DJ350" t="s">
        <v>76</v>
      </c>
      <c r="DK350" t="s">
        <v>2124</v>
      </c>
      <c r="DN350" t="s">
        <v>64</v>
      </c>
      <c r="DO350" t="s">
        <v>1037</v>
      </c>
      <c r="DP350" t="s">
        <v>63</v>
      </c>
      <c r="DQ350" t="s">
        <v>78</v>
      </c>
      <c r="DR350" t="s">
        <v>1221</v>
      </c>
      <c r="DY350">
        <v>36.700000000000003</v>
      </c>
      <c r="EB350">
        <v>6</v>
      </c>
      <c r="EC350">
        <v>6</v>
      </c>
      <c r="EE350" t="s">
        <v>2013</v>
      </c>
      <c r="EF350">
        <v>5</v>
      </c>
      <c r="EH350" t="s">
        <v>80</v>
      </c>
      <c r="EL350" t="s">
        <v>80</v>
      </c>
      <c r="EP350" t="s">
        <v>80</v>
      </c>
      <c r="ET350" t="s">
        <v>80</v>
      </c>
      <c r="EV350">
        <v>1500</v>
      </c>
      <c r="EW350">
        <v>376</v>
      </c>
      <c r="EX350">
        <v>256</v>
      </c>
      <c r="EY350">
        <v>322</v>
      </c>
    </row>
    <row r="351" spans="1:165" x14ac:dyDescent="0.25">
      <c r="A351" s="24">
        <v>2020</v>
      </c>
      <c r="B351" s="24" t="s">
        <v>521</v>
      </c>
      <c r="C351" s="25" t="s">
        <v>522</v>
      </c>
      <c r="D351" s="24" t="s">
        <v>542</v>
      </c>
      <c r="E351" s="24" t="s">
        <v>524</v>
      </c>
      <c r="F351" s="24">
        <v>12</v>
      </c>
      <c r="G351" s="26">
        <v>3.5</v>
      </c>
      <c r="H351" s="24">
        <v>6</v>
      </c>
      <c r="I351" s="24" t="s">
        <v>159</v>
      </c>
      <c r="J351" s="24">
        <v>28</v>
      </c>
      <c r="K351" s="24">
        <v>29</v>
      </c>
      <c r="L351" s="24">
        <v>28</v>
      </c>
      <c r="M351" s="24">
        <v>38.299999999999997</v>
      </c>
      <c r="N351" s="24">
        <v>41.7</v>
      </c>
      <c r="O351" s="24">
        <v>39.758800000000001</v>
      </c>
      <c r="P351" s="24">
        <v>28</v>
      </c>
      <c r="Q351" s="24">
        <v>29.210599999999999</v>
      </c>
      <c r="R351" s="24">
        <v>28</v>
      </c>
      <c r="S351" s="24"/>
      <c r="T351" s="24" t="s">
        <v>142</v>
      </c>
      <c r="U351" s="24" t="s">
        <v>143</v>
      </c>
      <c r="V351" s="24" t="s">
        <v>157</v>
      </c>
      <c r="W351" s="24" t="s">
        <v>158</v>
      </c>
      <c r="X351" s="24"/>
      <c r="Y351" s="24">
        <v>7</v>
      </c>
      <c r="Z351" s="24" t="s">
        <v>63</v>
      </c>
      <c r="AA351" s="24" t="s">
        <v>64</v>
      </c>
      <c r="AB351" s="24" t="s">
        <v>86</v>
      </c>
      <c r="AC351" s="24" t="s">
        <v>87</v>
      </c>
      <c r="AD351" s="24">
        <v>10</v>
      </c>
      <c r="AE351" s="24"/>
      <c r="AF351" s="24"/>
      <c r="AG351" s="24" t="s">
        <v>59</v>
      </c>
      <c r="AH351" s="24" t="s">
        <v>67</v>
      </c>
      <c r="AI351" s="24" t="s">
        <v>68</v>
      </c>
      <c r="AJ351" s="24" t="s">
        <v>69</v>
      </c>
      <c r="AK351" s="24" t="s">
        <v>64</v>
      </c>
      <c r="AL351" s="24" t="s">
        <v>70</v>
      </c>
      <c r="AM351" s="24"/>
      <c r="AN351" s="24"/>
      <c r="AO351" s="24">
        <v>102</v>
      </c>
      <c r="AP351" s="24">
        <v>15</v>
      </c>
      <c r="AQ351" s="24"/>
      <c r="AR351" s="24"/>
      <c r="AS351" s="24">
        <v>1750</v>
      </c>
      <c r="AT351" s="24">
        <v>1750</v>
      </c>
      <c r="AU351" s="24"/>
      <c r="AV351" s="24"/>
      <c r="AW351" s="24"/>
      <c r="AX351" s="24"/>
      <c r="AY351" s="24"/>
      <c r="AZ351" s="24"/>
      <c r="BA351" s="24"/>
      <c r="BB351" s="24"/>
      <c r="BC351" s="24"/>
      <c r="BD351" s="24"/>
      <c r="BE351" s="24"/>
      <c r="BF351" s="24"/>
      <c r="BG351" s="24"/>
      <c r="BH351" s="24"/>
      <c r="BI351" s="24"/>
      <c r="BJ351" s="24"/>
      <c r="BK351" s="24"/>
      <c r="BL351" s="24"/>
      <c r="BM351" s="24"/>
      <c r="BN351" s="34" t="s">
        <v>2146</v>
      </c>
      <c r="BO351" s="24">
        <v>2</v>
      </c>
      <c r="BP351" s="24">
        <v>2</v>
      </c>
      <c r="BQ351" s="24">
        <v>5</v>
      </c>
      <c r="BR351" s="24" t="s">
        <v>126</v>
      </c>
      <c r="BS351" s="24" t="s">
        <v>2123</v>
      </c>
      <c r="BT351" s="24" t="s">
        <v>73</v>
      </c>
      <c r="BU351" s="27">
        <v>43678</v>
      </c>
      <c r="BV351" s="24">
        <v>25506</v>
      </c>
      <c r="BW351" s="28"/>
      <c r="BX351" s="24" t="s">
        <v>64</v>
      </c>
      <c r="BY351" s="24" t="s">
        <v>64</v>
      </c>
      <c r="BZ351" s="24"/>
      <c r="CA351" s="24"/>
      <c r="CB351" s="24" t="s">
        <v>64</v>
      </c>
      <c r="CC351" s="24" t="s">
        <v>64</v>
      </c>
      <c r="CD351" s="24"/>
      <c r="CE351" s="24" t="s">
        <v>63</v>
      </c>
      <c r="CF351" s="24" t="s">
        <v>531</v>
      </c>
      <c r="CG351" s="24" t="s">
        <v>63</v>
      </c>
      <c r="CH351" s="24" t="s">
        <v>529</v>
      </c>
      <c r="CI351" s="24" t="s">
        <v>63</v>
      </c>
      <c r="CJ351" s="24" t="s">
        <v>529</v>
      </c>
      <c r="CK351" s="24" t="s">
        <v>112</v>
      </c>
      <c r="CL351" s="24"/>
      <c r="CM351" s="24">
        <v>1</v>
      </c>
      <c r="CN351" s="24" t="s">
        <v>113</v>
      </c>
      <c r="CO351" s="24"/>
      <c r="CP351" s="24">
        <v>259</v>
      </c>
      <c r="CQ351" s="24">
        <v>4.25</v>
      </c>
      <c r="CR351" s="24">
        <v>51</v>
      </c>
      <c r="CS351" s="24" t="s">
        <v>114</v>
      </c>
      <c r="CT351" s="24"/>
      <c r="CU351" s="24"/>
      <c r="CV351" s="24" t="s">
        <v>115</v>
      </c>
      <c r="CW351" s="24"/>
      <c r="CX351" s="24" t="s">
        <v>116</v>
      </c>
      <c r="CY351" s="24" t="s">
        <v>64</v>
      </c>
      <c r="CZ351" s="24"/>
      <c r="DA351" s="24"/>
      <c r="DB351" s="24"/>
      <c r="DC351" s="24"/>
      <c r="DD351" s="24">
        <v>3</v>
      </c>
      <c r="DE351" s="24" t="s">
        <v>476</v>
      </c>
      <c r="DF351" s="24" t="s">
        <v>536</v>
      </c>
      <c r="DG351" s="24" t="s">
        <v>2145</v>
      </c>
      <c r="DH351" s="24"/>
      <c r="DI351" s="24"/>
      <c r="DJ351" s="24" t="s">
        <v>76</v>
      </c>
      <c r="DK351" s="24" t="s">
        <v>2124</v>
      </c>
      <c r="DL351" s="24" t="s">
        <v>64</v>
      </c>
      <c r="DM351" s="24" t="s">
        <v>64</v>
      </c>
      <c r="DN351" s="24" t="s">
        <v>64</v>
      </c>
      <c r="DO351" s="24" t="s">
        <v>193</v>
      </c>
      <c r="DP351" s="24" t="s">
        <v>63</v>
      </c>
      <c r="DQ351" s="24" t="s">
        <v>78</v>
      </c>
      <c r="DR351" s="24"/>
      <c r="DS351" s="24"/>
      <c r="DT351" s="24"/>
      <c r="DU351" s="24"/>
      <c r="DV351" s="24"/>
      <c r="DW351" s="24"/>
      <c r="DX351" s="24"/>
      <c r="DY351" s="24">
        <v>40</v>
      </c>
      <c r="DZ351" s="24"/>
      <c r="EA351" s="29"/>
      <c r="EB351" s="24">
        <v>6</v>
      </c>
      <c r="EC351" s="24">
        <v>6</v>
      </c>
      <c r="ED351" s="24"/>
      <c r="EE351" s="24" t="s">
        <v>1514</v>
      </c>
      <c r="EF351" s="24">
        <v>7</v>
      </c>
      <c r="EG351" s="24"/>
      <c r="EH351" s="24" t="s">
        <v>80</v>
      </c>
      <c r="EI351" s="24"/>
      <c r="EJ351" s="24"/>
      <c r="EK351" s="24"/>
      <c r="EL351" s="24" t="s">
        <v>80</v>
      </c>
      <c r="EM351" s="24"/>
      <c r="EN351" s="24"/>
      <c r="EO351" s="24"/>
      <c r="EP351" s="24" t="s">
        <v>80</v>
      </c>
      <c r="EQ351" s="24"/>
      <c r="ER351" s="24"/>
      <c r="ES351" s="24"/>
      <c r="ET351" s="24" t="s">
        <v>80</v>
      </c>
      <c r="EU351" s="24"/>
      <c r="EV351" s="24">
        <v>1250</v>
      </c>
      <c r="EW351" s="24">
        <v>316</v>
      </c>
      <c r="EX351" s="24">
        <v>303</v>
      </c>
      <c r="EY351" s="24">
        <v>316</v>
      </c>
      <c r="EZ351" s="24"/>
      <c r="FA351" s="24"/>
      <c r="FB351" s="24"/>
      <c r="FC351" s="24"/>
      <c r="FD351" s="24"/>
      <c r="FE351" s="24"/>
      <c r="FF351" s="24"/>
      <c r="FG351" s="24"/>
      <c r="FH351" s="24"/>
      <c r="FI351" s="24"/>
    </row>
    <row r="352" spans="1:165" x14ac:dyDescent="0.25">
      <c r="A352">
        <v>2020</v>
      </c>
      <c r="B352" t="s">
        <v>521</v>
      </c>
      <c r="C352" s="20" t="s">
        <v>522</v>
      </c>
      <c r="D352" t="s">
        <v>542</v>
      </c>
      <c r="E352" t="s">
        <v>524</v>
      </c>
      <c r="F352">
        <v>11</v>
      </c>
      <c r="G352" s="1">
        <v>3.5</v>
      </c>
      <c r="H352">
        <v>6</v>
      </c>
      <c r="I352" t="s">
        <v>348</v>
      </c>
      <c r="J352">
        <v>20</v>
      </c>
      <c r="K352">
        <v>29</v>
      </c>
      <c r="L352">
        <v>23</v>
      </c>
      <c r="M352">
        <v>25.1</v>
      </c>
      <c r="N352">
        <v>41.6</v>
      </c>
      <c r="O352">
        <v>30.5533</v>
      </c>
      <c r="P352">
        <v>19.8767</v>
      </c>
      <c r="Q352">
        <v>29.147099999999998</v>
      </c>
      <c r="R352">
        <v>23.1967</v>
      </c>
      <c r="T352" t="s">
        <v>142</v>
      </c>
      <c r="U352" t="s">
        <v>143</v>
      </c>
      <c r="V352" t="s">
        <v>61</v>
      </c>
      <c r="W352" t="s">
        <v>62</v>
      </c>
      <c r="Y352">
        <v>10</v>
      </c>
      <c r="Z352" t="s">
        <v>63</v>
      </c>
      <c r="AA352" t="s">
        <v>64</v>
      </c>
      <c r="AB352" t="s">
        <v>150</v>
      </c>
      <c r="AC352" t="s">
        <v>178</v>
      </c>
      <c r="AD352">
        <v>10</v>
      </c>
      <c r="AG352" t="s">
        <v>59</v>
      </c>
      <c r="AH352" t="s">
        <v>67</v>
      </c>
      <c r="AI352" t="s">
        <v>68</v>
      </c>
      <c r="AJ352" t="s">
        <v>69</v>
      </c>
      <c r="AK352" t="s">
        <v>64</v>
      </c>
      <c r="AL352" t="s">
        <v>70</v>
      </c>
      <c r="AO352">
        <v>102</v>
      </c>
      <c r="AP352">
        <v>15</v>
      </c>
      <c r="AS352">
        <v>2100</v>
      </c>
      <c r="AT352">
        <v>2100</v>
      </c>
      <c r="BN352" s="33" t="s">
        <v>2125</v>
      </c>
      <c r="BO352">
        <v>2</v>
      </c>
      <c r="BP352">
        <v>2</v>
      </c>
      <c r="BQ352">
        <v>5</v>
      </c>
      <c r="BR352" t="s">
        <v>126</v>
      </c>
      <c r="BS352" t="s">
        <v>2123</v>
      </c>
      <c r="BT352" t="s">
        <v>73</v>
      </c>
      <c r="BU352" s="23">
        <v>43678</v>
      </c>
      <c r="BV352">
        <v>25505</v>
      </c>
      <c r="BX352" t="s">
        <v>64</v>
      </c>
      <c r="BY352" t="s">
        <v>64</v>
      </c>
      <c r="CB352" t="s">
        <v>64</v>
      </c>
      <c r="CC352" t="s">
        <v>64</v>
      </c>
      <c r="CE352" t="s">
        <v>63</v>
      </c>
      <c r="CF352" t="s">
        <v>531</v>
      </c>
      <c r="CG352" t="s">
        <v>63</v>
      </c>
      <c r="CH352" t="s">
        <v>543</v>
      </c>
      <c r="CI352" t="s">
        <v>63</v>
      </c>
      <c r="CJ352" t="s">
        <v>543</v>
      </c>
      <c r="DJ352" t="s">
        <v>76</v>
      </c>
      <c r="DK352" t="s">
        <v>2124</v>
      </c>
      <c r="DL352" t="s">
        <v>64</v>
      </c>
      <c r="DM352" t="s">
        <v>64</v>
      </c>
      <c r="DN352" t="s">
        <v>64</v>
      </c>
      <c r="DO352" t="s">
        <v>193</v>
      </c>
      <c r="DP352" t="s">
        <v>64</v>
      </c>
      <c r="DQ352" t="s">
        <v>139</v>
      </c>
      <c r="DY352">
        <v>30.8</v>
      </c>
      <c r="EB352">
        <v>5</v>
      </c>
      <c r="EC352">
        <v>5</v>
      </c>
      <c r="EE352" t="s">
        <v>1513</v>
      </c>
      <c r="EF352">
        <v>3</v>
      </c>
      <c r="EH352" t="s">
        <v>80</v>
      </c>
      <c r="EL352" t="s">
        <v>80</v>
      </c>
      <c r="EP352" t="s">
        <v>80</v>
      </c>
      <c r="ET352" t="s">
        <v>80</v>
      </c>
      <c r="EV352">
        <v>3000</v>
      </c>
      <c r="EW352">
        <v>447</v>
      </c>
      <c r="EX352">
        <v>305</v>
      </c>
      <c r="EY352">
        <v>383</v>
      </c>
    </row>
    <row r="353" spans="1:155" x14ac:dyDescent="0.25">
      <c r="A353">
        <v>2020</v>
      </c>
      <c r="B353" t="s">
        <v>221</v>
      </c>
      <c r="C353" s="20" t="s">
        <v>222</v>
      </c>
      <c r="D353" t="s">
        <v>232</v>
      </c>
      <c r="E353" t="s">
        <v>224</v>
      </c>
      <c r="F353">
        <v>407</v>
      </c>
      <c r="G353" s="1">
        <v>2</v>
      </c>
      <c r="H353">
        <v>4</v>
      </c>
      <c r="I353" t="s">
        <v>235</v>
      </c>
      <c r="J353">
        <v>24</v>
      </c>
      <c r="K353">
        <v>33</v>
      </c>
      <c r="L353">
        <v>27</v>
      </c>
      <c r="M353">
        <v>30.299700000000001</v>
      </c>
      <c r="N353">
        <v>47.148699999999998</v>
      </c>
      <c r="O353">
        <v>36.105899999999998</v>
      </c>
      <c r="P353">
        <v>23.596900000000002</v>
      </c>
      <c r="Q353">
        <v>32.630000000000003</v>
      </c>
      <c r="R353">
        <v>26.954799999999999</v>
      </c>
      <c r="T353" t="s">
        <v>60</v>
      </c>
      <c r="U353" t="s">
        <v>71</v>
      </c>
      <c r="V353" t="s">
        <v>86</v>
      </c>
      <c r="W353" t="s">
        <v>136</v>
      </c>
      <c r="Y353">
        <v>8</v>
      </c>
      <c r="Z353" t="s">
        <v>63</v>
      </c>
      <c r="AA353" t="s">
        <v>64</v>
      </c>
      <c r="AB353" t="s">
        <v>65</v>
      </c>
      <c r="AC353" t="s">
        <v>66</v>
      </c>
      <c r="AD353">
        <v>10</v>
      </c>
      <c r="AG353" t="s">
        <v>59</v>
      </c>
      <c r="AH353" t="s">
        <v>67</v>
      </c>
      <c r="AI353" t="s">
        <v>68</v>
      </c>
      <c r="AJ353" t="s">
        <v>69</v>
      </c>
      <c r="AK353" t="s">
        <v>64</v>
      </c>
      <c r="AL353" t="s">
        <v>70</v>
      </c>
      <c r="AO353">
        <v>100</v>
      </c>
      <c r="AP353">
        <v>12</v>
      </c>
      <c r="AS353">
        <v>1800</v>
      </c>
      <c r="AT353">
        <v>1800</v>
      </c>
      <c r="BN353" s="33" t="s">
        <v>2125</v>
      </c>
      <c r="BO353">
        <v>2</v>
      </c>
      <c r="BP353">
        <v>2</v>
      </c>
      <c r="BQ353">
        <v>5</v>
      </c>
      <c r="BR353" t="s">
        <v>126</v>
      </c>
      <c r="BS353" t="s">
        <v>2123</v>
      </c>
      <c r="BT353" t="s">
        <v>73</v>
      </c>
      <c r="BU353" s="23">
        <v>43745</v>
      </c>
      <c r="BV353">
        <v>26613</v>
      </c>
      <c r="BX353" t="s">
        <v>64</v>
      </c>
      <c r="BY353" t="s">
        <v>64</v>
      </c>
      <c r="CB353" t="s">
        <v>64</v>
      </c>
      <c r="CC353" t="s">
        <v>64</v>
      </c>
      <c r="CE353" t="s">
        <v>64</v>
      </c>
      <c r="CG353" t="s">
        <v>63</v>
      </c>
      <c r="CH353" t="s">
        <v>233</v>
      </c>
      <c r="CI353" t="s">
        <v>63</v>
      </c>
      <c r="CJ353" t="s">
        <v>233</v>
      </c>
      <c r="DJ353" t="s">
        <v>76</v>
      </c>
      <c r="DK353" t="s">
        <v>2124</v>
      </c>
      <c r="DN353" t="s">
        <v>63</v>
      </c>
      <c r="DO353" t="s">
        <v>234</v>
      </c>
      <c r="DP353" t="s">
        <v>63</v>
      </c>
      <c r="DQ353" t="s">
        <v>78</v>
      </c>
      <c r="DY353">
        <v>36.4</v>
      </c>
      <c r="EB353">
        <v>6</v>
      </c>
      <c r="EC353">
        <v>6</v>
      </c>
      <c r="EE353" t="s">
        <v>1307</v>
      </c>
      <c r="EF353">
        <v>3</v>
      </c>
      <c r="EH353" t="s">
        <v>80</v>
      </c>
      <c r="EL353" t="s">
        <v>80</v>
      </c>
      <c r="EP353" t="s">
        <v>80</v>
      </c>
      <c r="ET353" t="s">
        <v>80</v>
      </c>
      <c r="EV353">
        <v>1500</v>
      </c>
      <c r="EW353">
        <v>377</v>
      </c>
      <c r="EX353">
        <v>273</v>
      </c>
      <c r="EY353">
        <v>330</v>
      </c>
    </row>
    <row r="354" spans="1:155" x14ac:dyDescent="0.25">
      <c r="A354">
        <v>2020</v>
      </c>
      <c r="B354" t="s">
        <v>221</v>
      </c>
      <c r="C354" s="20" t="s">
        <v>222</v>
      </c>
      <c r="D354" t="s">
        <v>232</v>
      </c>
      <c r="E354" t="s">
        <v>224</v>
      </c>
      <c r="F354">
        <v>410</v>
      </c>
      <c r="G354" s="1">
        <v>2.9</v>
      </c>
      <c r="H354">
        <v>6</v>
      </c>
      <c r="I354" t="s">
        <v>235</v>
      </c>
      <c r="J354">
        <v>17</v>
      </c>
      <c r="K354">
        <v>25</v>
      </c>
      <c r="L354">
        <v>20</v>
      </c>
      <c r="M354">
        <v>21.8</v>
      </c>
      <c r="N354">
        <v>35.799999999999997</v>
      </c>
      <c r="O354">
        <v>26.4556</v>
      </c>
      <c r="P354">
        <v>17.45</v>
      </c>
      <c r="Q354">
        <v>25.412800000000001</v>
      </c>
      <c r="R354">
        <v>20.314399999999999</v>
      </c>
      <c r="T354" t="s">
        <v>60</v>
      </c>
      <c r="U354" t="s">
        <v>71</v>
      </c>
      <c r="V354" t="s">
        <v>86</v>
      </c>
      <c r="W354" t="s">
        <v>136</v>
      </c>
      <c r="Y354">
        <v>8</v>
      </c>
      <c r="Z354" t="s">
        <v>63</v>
      </c>
      <c r="AA354" t="s">
        <v>64</v>
      </c>
      <c r="AB354" t="s">
        <v>65</v>
      </c>
      <c r="AC354" t="s">
        <v>66</v>
      </c>
      <c r="AD354">
        <v>10</v>
      </c>
      <c r="AG354" t="s">
        <v>59</v>
      </c>
      <c r="AH354" t="s">
        <v>67</v>
      </c>
      <c r="AI354" t="s">
        <v>68</v>
      </c>
      <c r="AJ354" t="s">
        <v>69</v>
      </c>
      <c r="AK354" t="s">
        <v>64</v>
      </c>
      <c r="AL354" t="s">
        <v>70</v>
      </c>
      <c r="AO354">
        <v>100</v>
      </c>
      <c r="AP354">
        <v>12</v>
      </c>
      <c r="AS354">
        <v>2450</v>
      </c>
      <c r="AT354">
        <v>2450</v>
      </c>
      <c r="BN354" s="33" t="s">
        <v>2125</v>
      </c>
      <c r="BO354">
        <v>2</v>
      </c>
      <c r="BP354">
        <v>2</v>
      </c>
      <c r="BQ354">
        <v>5</v>
      </c>
      <c r="BR354" t="s">
        <v>126</v>
      </c>
      <c r="BS354" t="s">
        <v>2123</v>
      </c>
      <c r="BT354" t="s">
        <v>73</v>
      </c>
      <c r="BU354" s="23">
        <v>43745</v>
      </c>
      <c r="BV354">
        <v>26588</v>
      </c>
      <c r="BX354" t="s">
        <v>64</v>
      </c>
      <c r="BY354" t="s">
        <v>64</v>
      </c>
      <c r="CB354" t="s">
        <v>64</v>
      </c>
      <c r="CC354" t="s">
        <v>64</v>
      </c>
      <c r="CE354" t="s">
        <v>63</v>
      </c>
      <c r="CF354" t="s">
        <v>236</v>
      </c>
      <c r="CG354" t="s">
        <v>63</v>
      </c>
      <c r="CH354" t="s">
        <v>237</v>
      </c>
      <c r="CI354" t="s">
        <v>64</v>
      </c>
      <c r="DJ354" t="s">
        <v>76</v>
      </c>
      <c r="DK354" t="s">
        <v>2124</v>
      </c>
      <c r="DN354" t="s">
        <v>64</v>
      </c>
      <c r="DO354" t="s">
        <v>238</v>
      </c>
      <c r="DP354" t="s">
        <v>63</v>
      </c>
      <c r="DQ354" t="s">
        <v>78</v>
      </c>
      <c r="DY354">
        <v>26.6</v>
      </c>
      <c r="EB354">
        <v>4</v>
      </c>
      <c r="EC354">
        <v>4</v>
      </c>
      <c r="EE354" t="s">
        <v>1308</v>
      </c>
      <c r="EF354">
        <v>3</v>
      </c>
      <c r="EH354" t="s">
        <v>80</v>
      </c>
      <c r="EL354" t="s">
        <v>80</v>
      </c>
      <c r="EP354" t="s">
        <v>80</v>
      </c>
      <c r="ET354" t="s">
        <v>80</v>
      </c>
      <c r="EV354">
        <v>4750</v>
      </c>
      <c r="EW354">
        <v>507</v>
      </c>
      <c r="EX354">
        <v>349</v>
      </c>
      <c r="EY354">
        <v>436</v>
      </c>
    </row>
    <row r="355" spans="1:155" x14ac:dyDescent="0.25">
      <c r="A355">
        <v>2020</v>
      </c>
      <c r="B355" t="s">
        <v>221</v>
      </c>
      <c r="C355" s="20" t="s">
        <v>222</v>
      </c>
      <c r="D355" t="s">
        <v>239</v>
      </c>
      <c r="E355" t="s">
        <v>224</v>
      </c>
      <c r="F355">
        <v>408</v>
      </c>
      <c r="G355" s="1">
        <v>2</v>
      </c>
      <c r="H355">
        <v>4</v>
      </c>
      <c r="I355" t="s">
        <v>235</v>
      </c>
      <c r="J355">
        <v>23</v>
      </c>
      <c r="K355">
        <v>31</v>
      </c>
      <c r="L355">
        <v>26</v>
      </c>
      <c r="M355">
        <v>28.749199999999998</v>
      </c>
      <c r="N355">
        <v>43.9</v>
      </c>
      <c r="O355">
        <v>34.034999999999997</v>
      </c>
      <c r="P355">
        <v>22.500499999999999</v>
      </c>
      <c r="Q355">
        <v>30.601199999999999</v>
      </c>
      <c r="R355">
        <v>25.543299999999999</v>
      </c>
      <c r="T355" t="s">
        <v>60</v>
      </c>
      <c r="U355" t="s">
        <v>71</v>
      </c>
      <c r="V355" t="s">
        <v>86</v>
      </c>
      <c r="W355" t="s">
        <v>136</v>
      </c>
      <c r="Y355">
        <v>8</v>
      </c>
      <c r="Z355" t="s">
        <v>63</v>
      </c>
      <c r="AA355" t="s">
        <v>64</v>
      </c>
      <c r="AB355" t="s">
        <v>86</v>
      </c>
      <c r="AC355" t="s">
        <v>87</v>
      </c>
      <c r="AD355">
        <v>10</v>
      </c>
      <c r="AG355" t="s">
        <v>59</v>
      </c>
      <c r="AH355" t="s">
        <v>67</v>
      </c>
      <c r="AI355" t="s">
        <v>68</v>
      </c>
      <c r="AJ355" t="s">
        <v>69</v>
      </c>
      <c r="AK355" t="s">
        <v>64</v>
      </c>
      <c r="AL355" t="s">
        <v>70</v>
      </c>
      <c r="AO355">
        <v>100</v>
      </c>
      <c r="AP355">
        <v>12</v>
      </c>
      <c r="AS355">
        <v>1900</v>
      </c>
      <c r="AT355">
        <v>1900</v>
      </c>
      <c r="BN355" s="33" t="s">
        <v>2125</v>
      </c>
      <c r="BO355">
        <v>2</v>
      </c>
      <c r="BP355">
        <v>2</v>
      </c>
      <c r="BQ355">
        <v>5</v>
      </c>
      <c r="BR355" t="s">
        <v>126</v>
      </c>
      <c r="BS355" t="s">
        <v>2123</v>
      </c>
      <c r="BT355" t="s">
        <v>73</v>
      </c>
      <c r="BU355" s="23">
        <v>43745</v>
      </c>
      <c r="BV355">
        <v>26614</v>
      </c>
      <c r="BX355" t="s">
        <v>64</v>
      </c>
      <c r="BY355" t="s">
        <v>64</v>
      </c>
      <c r="CB355" t="s">
        <v>64</v>
      </c>
      <c r="CC355" t="s">
        <v>64</v>
      </c>
      <c r="CE355" t="s">
        <v>64</v>
      </c>
      <c r="CG355" t="s">
        <v>63</v>
      </c>
      <c r="CH355" t="s">
        <v>233</v>
      </c>
      <c r="CI355" t="s">
        <v>63</v>
      </c>
      <c r="CJ355" t="s">
        <v>233</v>
      </c>
      <c r="DJ355" t="s">
        <v>76</v>
      </c>
      <c r="DK355" t="s">
        <v>2124</v>
      </c>
      <c r="DN355" t="s">
        <v>63</v>
      </c>
      <c r="DO355" t="s">
        <v>234</v>
      </c>
      <c r="DP355" t="s">
        <v>63</v>
      </c>
      <c r="DQ355" t="s">
        <v>78</v>
      </c>
      <c r="DY355">
        <v>34.299999999999997</v>
      </c>
      <c r="EB355">
        <v>5</v>
      </c>
      <c r="EC355">
        <v>5</v>
      </c>
      <c r="EE355" t="s">
        <v>1307</v>
      </c>
      <c r="EF355">
        <v>3</v>
      </c>
      <c r="EH355" t="s">
        <v>80</v>
      </c>
      <c r="EL355" t="s">
        <v>80</v>
      </c>
      <c r="EP355" t="s">
        <v>80</v>
      </c>
      <c r="ET355" t="s">
        <v>80</v>
      </c>
      <c r="EV355">
        <v>2000</v>
      </c>
      <c r="EW355">
        <v>395</v>
      </c>
      <c r="EX355">
        <v>291</v>
      </c>
      <c r="EY355">
        <v>348</v>
      </c>
    </row>
    <row r="356" spans="1:155" x14ac:dyDescent="0.25">
      <c r="A356">
        <v>2020</v>
      </c>
      <c r="B356" t="s">
        <v>1123</v>
      </c>
      <c r="C356" s="20" t="s">
        <v>1124</v>
      </c>
      <c r="D356" t="s">
        <v>1141</v>
      </c>
      <c r="E356" t="s">
        <v>1126</v>
      </c>
      <c r="F356">
        <v>54</v>
      </c>
      <c r="G356" s="1">
        <v>2</v>
      </c>
      <c r="H356">
        <v>4</v>
      </c>
      <c r="I356" t="s">
        <v>159</v>
      </c>
      <c r="J356">
        <v>24</v>
      </c>
      <c r="K356">
        <v>32</v>
      </c>
      <c r="L356">
        <v>27</v>
      </c>
      <c r="M356">
        <v>29.850999999999999</v>
      </c>
      <c r="N356">
        <v>45.713500000000003</v>
      </c>
      <c r="O356">
        <v>35.374699999999997</v>
      </c>
      <c r="P356">
        <v>23.5581</v>
      </c>
      <c r="Q356">
        <v>32.250300000000003</v>
      </c>
      <c r="R356">
        <v>26.809699999999999</v>
      </c>
      <c r="T356" t="s">
        <v>60</v>
      </c>
      <c r="U356" t="s">
        <v>71</v>
      </c>
      <c r="V356" t="s">
        <v>157</v>
      </c>
      <c r="W356" t="s">
        <v>158</v>
      </c>
      <c r="Y356">
        <v>7</v>
      </c>
      <c r="Z356" t="s">
        <v>64</v>
      </c>
      <c r="AA356" t="s">
        <v>64</v>
      </c>
      <c r="AB356" t="s">
        <v>86</v>
      </c>
      <c r="AC356" t="s">
        <v>87</v>
      </c>
      <c r="AD356">
        <v>15</v>
      </c>
      <c r="AG356" t="s">
        <v>59</v>
      </c>
      <c r="AH356" t="s">
        <v>67</v>
      </c>
      <c r="AI356" t="s">
        <v>68</v>
      </c>
      <c r="AJ356" t="s">
        <v>69</v>
      </c>
      <c r="AK356" t="s">
        <v>64</v>
      </c>
      <c r="AL356" t="s">
        <v>70</v>
      </c>
      <c r="AQ356">
        <v>91</v>
      </c>
      <c r="AR356">
        <v>22</v>
      </c>
      <c r="AS356">
        <v>1800</v>
      </c>
      <c r="AT356">
        <v>1800</v>
      </c>
      <c r="BN356" s="33" t="s">
        <v>2125</v>
      </c>
      <c r="BO356">
        <v>2</v>
      </c>
      <c r="BP356">
        <v>2</v>
      </c>
      <c r="BQ356">
        <v>5</v>
      </c>
      <c r="BR356" t="s">
        <v>126</v>
      </c>
      <c r="BS356" t="s">
        <v>2123</v>
      </c>
      <c r="BT356" t="s">
        <v>227</v>
      </c>
      <c r="BU356" s="23">
        <v>43798</v>
      </c>
      <c r="BV356">
        <v>26840</v>
      </c>
      <c r="BX356" t="s">
        <v>64</v>
      </c>
      <c r="BY356" t="s">
        <v>64</v>
      </c>
      <c r="CB356" t="s">
        <v>64</v>
      </c>
      <c r="CC356" t="s">
        <v>64</v>
      </c>
      <c r="CE356" t="s">
        <v>64</v>
      </c>
      <c r="CG356" t="s">
        <v>64</v>
      </c>
      <c r="CI356" t="s">
        <v>64</v>
      </c>
      <c r="DJ356" t="s">
        <v>76</v>
      </c>
      <c r="DK356" t="s">
        <v>2124</v>
      </c>
      <c r="DN356" t="s">
        <v>64</v>
      </c>
      <c r="DO356" t="s">
        <v>1160</v>
      </c>
      <c r="DP356" t="s">
        <v>63</v>
      </c>
      <c r="DQ356" t="s">
        <v>78</v>
      </c>
      <c r="DY356">
        <v>35.6</v>
      </c>
      <c r="EB356">
        <v>6</v>
      </c>
      <c r="EC356">
        <v>6</v>
      </c>
      <c r="EE356" t="s">
        <v>1918</v>
      </c>
      <c r="EF356">
        <v>3</v>
      </c>
      <c r="EH356" t="s">
        <v>80</v>
      </c>
      <c r="EL356" t="s">
        <v>80</v>
      </c>
      <c r="EP356" t="s">
        <v>80</v>
      </c>
      <c r="ET356" t="s">
        <v>80</v>
      </c>
      <c r="EV356">
        <v>1500</v>
      </c>
      <c r="EW356">
        <v>375</v>
      </c>
      <c r="EX356">
        <v>274</v>
      </c>
      <c r="EY356">
        <v>329</v>
      </c>
    </row>
    <row r="357" spans="1:155" x14ac:dyDescent="0.25">
      <c r="A357">
        <v>2020</v>
      </c>
      <c r="B357" t="s">
        <v>1123</v>
      </c>
      <c r="C357" s="20" t="s">
        <v>1124</v>
      </c>
      <c r="D357" t="s">
        <v>1143</v>
      </c>
      <c r="E357" t="s">
        <v>1126</v>
      </c>
      <c r="F357">
        <v>19</v>
      </c>
      <c r="G357" s="1">
        <v>2</v>
      </c>
      <c r="H357">
        <v>4</v>
      </c>
      <c r="I357" t="s">
        <v>159</v>
      </c>
      <c r="J357">
        <v>24</v>
      </c>
      <c r="K357">
        <v>32</v>
      </c>
      <c r="L357">
        <v>27</v>
      </c>
      <c r="M357">
        <v>31</v>
      </c>
      <c r="N357">
        <v>45.7</v>
      </c>
      <c r="O357">
        <v>36.246600000000001</v>
      </c>
      <c r="P357">
        <v>24.0885</v>
      </c>
      <c r="Q357">
        <v>31.728899999999999</v>
      </c>
      <c r="R357">
        <v>27.015999999999998</v>
      </c>
      <c r="T357" t="s">
        <v>60</v>
      </c>
      <c r="U357" t="s">
        <v>71</v>
      </c>
      <c r="V357" t="s">
        <v>157</v>
      </c>
      <c r="W357" t="s">
        <v>158</v>
      </c>
      <c r="Y357">
        <v>7</v>
      </c>
      <c r="Z357" t="s">
        <v>64</v>
      </c>
      <c r="AA357" t="s">
        <v>64</v>
      </c>
      <c r="AB357" t="s">
        <v>86</v>
      </c>
      <c r="AC357" t="s">
        <v>87</v>
      </c>
      <c r="AD357">
        <v>15</v>
      </c>
      <c r="AG357" t="s">
        <v>59</v>
      </c>
      <c r="AH357" t="s">
        <v>67</v>
      </c>
      <c r="AI357" t="s">
        <v>68</v>
      </c>
      <c r="AJ357" t="s">
        <v>69</v>
      </c>
      <c r="AK357" t="s">
        <v>64</v>
      </c>
      <c r="AL357" t="s">
        <v>70</v>
      </c>
      <c r="AO357">
        <v>99</v>
      </c>
      <c r="AP357">
        <v>14</v>
      </c>
      <c r="AS357">
        <v>1800</v>
      </c>
      <c r="AT357">
        <v>1800</v>
      </c>
      <c r="BN357" s="33" t="s">
        <v>2128</v>
      </c>
      <c r="BO357">
        <v>2</v>
      </c>
      <c r="BP357">
        <v>2</v>
      </c>
      <c r="BQ357">
        <v>5</v>
      </c>
      <c r="BR357" t="s">
        <v>126</v>
      </c>
      <c r="BS357" t="s">
        <v>2123</v>
      </c>
      <c r="BT357" t="s">
        <v>73</v>
      </c>
      <c r="BU357" s="23">
        <v>43714</v>
      </c>
      <c r="BV357">
        <v>26516</v>
      </c>
      <c r="BX357" t="s">
        <v>64</v>
      </c>
      <c r="BY357" t="s">
        <v>64</v>
      </c>
      <c r="CB357" t="s">
        <v>64</v>
      </c>
      <c r="CC357" t="s">
        <v>64</v>
      </c>
      <c r="CD357" t="s">
        <v>1144</v>
      </c>
      <c r="CE357" t="s">
        <v>64</v>
      </c>
      <c r="CG357" t="s">
        <v>63</v>
      </c>
      <c r="CH357" t="s">
        <v>1145</v>
      </c>
      <c r="CI357" t="s">
        <v>63</v>
      </c>
      <c r="CJ357" t="s">
        <v>1132</v>
      </c>
      <c r="CK357" t="s">
        <v>112</v>
      </c>
      <c r="CM357">
        <v>1</v>
      </c>
      <c r="CN357" t="s">
        <v>113</v>
      </c>
      <c r="CP357">
        <v>12</v>
      </c>
      <c r="CQ357">
        <v>8.8000000000000007</v>
      </c>
      <c r="CR357">
        <v>40</v>
      </c>
      <c r="CS357" t="s">
        <v>114</v>
      </c>
      <c r="CV357" t="s">
        <v>690</v>
      </c>
      <c r="DD357">
        <v>1</v>
      </c>
      <c r="DE357" t="s">
        <v>138</v>
      </c>
      <c r="DG357">
        <v>2</v>
      </c>
      <c r="DJ357" t="s">
        <v>76</v>
      </c>
      <c r="DK357" t="s">
        <v>2124</v>
      </c>
      <c r="DL357" t="s">
        <v>64</v>
      </c>
      <c r="DM357" t="s">
        <v>64</v>
      </c>
      <c r="DN357" t="s">
        <v>64</v>
      </c>
      <c r="DO357" t="s">
        <v>1129</v>
      </c>
      <c r="DP357" t="s">
        <v>63</v>
      </c>
      <c r="DQ357" t="s">
        <v>78</v>
      </c>
      <c r="DY357">
        <v>36.5</v>
      </c>
      <c r="EB357">
        <v>6</v>
      </c>
      <c r="EC357">
        <v>6</v>
      </c>
      <c r="EE357" t="s">
        <v>1922</v>
      </c>
      <c r="EF357">
        <v>5</v>
      </c>
      <c r="EH357" t="s">
        <v>80</v>
      </c>
      <c r="EL357" t="s">
        <v>80</v>
      </c>
      <c r="EP357" t="s">
        <v>80</v>
      </c>
      <c r="ET357" t="s">
        <v>80</v>
      </c>
      <c r="EV357">
        <v>1500</v>
      </c>
      <c r="EW357">
        <v>369</v>
      </c>
      <c r="EX357">
        <v>281</v>
      </c>
      <c r="EY357">
        <v>329</v>
      </c>
    </row>
    <row r="358" spans="1:155" x14ac:dyDescent="0.25">
      <c r="A358">
        <v>2020</v>
      </c>
      <c r="B358" t="s">
        <v>1123</v>
      </c>
      <c r="C358" s="20" t="s">
        <v>1124</v>
      </c>
      <c r="D358" t="s">
        <v>1143</v>
      </c>
      <c r="E358" t="s">
        <v>1126</v>
      </c>
      <c r="F358">
        <v>43</v>
      </c>
      <c r="G358" s="1">
        <v>3</v>
      </c>
      <c r="H358">
        <v>6</v>
      </c>
      <c r="I358" t="s">
        <v>159</v>
      </c>
      <c r="J358">
        <v>22</v>
      </c>
      <c r="K358">
        <v>29</v>
      </c>
      <c r="L358">
        <v>24</v>
      </c>
      <c r="M358">
        <v>28.0412</v>
      </c>
      <c r="N358">
        <v>41.2224</v>
      </c>
      <c r="O358">
        <v>32.754199999999997</v>
      </c>
      <c r="P358">
        <v>21.556699999999999</v>
      </c>
      <c r="Q358">
        <v>28.6081</v>
      </c>
      <c r="R358">
        <v>24.245999999999999</v>
      </c>
      <c r="T358" t="s">
        <v>60</v>
      </c>
      <c r="U358" t="s">
        <v>71</v>
      </c>
      <c r="V358" t="s">
        <v>157</v>
      </c>
      <c r="W358" t="s">
        <v>158</v>
      </c>
      <c r="Y358">
        <v>7</v>
      </c>
      <c r="Z358" t="s">
        <v>64</v>
      </c>
      <c r="AA358" t="s">
        <v>64</v>
      </c>
      <c r="AB358" t="s">
        <v>86</v>
      </c>
      <c r="AC358" t="s">
        <v>87</v>
      </c>
      <c r="AD358">
        <v>15</v>
      </c>
      <c r="AG358" t="s">
        <v>59</v>
      </c>
      <c r="AH358" t="s">
        <v>67</v>
      </c>
      <c r="AI358" t="s">
        <v>68</v>
      </c>
      <c r="AJ358" t="s">
        <v>69</v>
      </c>
      <c r="AK358" t="s">
        <v>64</v>
      </c>
      <c r="AL358" t="s">
        <v>70</v>
      </c>
      <c r="AO358">
        <v>99</v>
      </c>
      <c r="AP358">
        <v>14</v>
      </c>
      <c r="AS358">
        <v>2050</v>
      </c>
      <c r="AT358">
        <v>2050</v>
      </c>
      <c r="BN358" s="33" t="s">
        <v>2128</v>
      </c>
      <c r="BO358">
        <v>2</v>
      </c>
      <c r="BP358">
        <v>2</v>
      </c>
      <c r="BQ358">
        <v>5</v>
      </c>
      <c r="BR358" t="s">
        <v>126</v>
      </c>
      <c r="BS358" t="s">
        <v>2123</v>
      </c>
      <c r="BT358" t="s">
        <v>227</v>
      </c>
      <c r="BU358" s="23">
        <v>43773</v>
      </c>
      <c r="BV358">
        <v>26774</v>
      </c>
      <c r="BX358" t="s">
        <v>64</v>
      </c>
      <c r="BY358" t="s">
        <v>64</v>
      </c>
      <c r="CB358" t="s">
        <v>64</v>
      </c>
      <c r="CC358" t="s">
        <v>64</v>
      </c>
      <c r="CD358" t="s">
        <v>1921</v>
      </c>
      <c r="CE358" t="s">
        <v>64</v>
      </c>
      <c r="CG358" t="s">
        <v>63</v>
      </c>
      <c r="CH358" t="s">
        <v>1135</v>
      </c>
      <c r="CI358" t="s">
        <v>63</v>
      </c>
      <c r="CJ358" t="s">
        <v>1146</v>
      </c>
      <c r="CK358" t="s">
        <v>112</v>
      </c>
      <c r="CM358">
        <v>1</v>
      </c>
      <c r="CN358" t="s">
        <v>113</v>
      </c>
      <c r="CP358">
        <v>48</v>
      </c>
      <c r="CQ358">
        <v>9.6</v>
      </c>
      <c r="CR358">
        <v>54</v>
      </c>
      <c r="CS358" t="s">
        <v>114</v>
      </c>
      <c r="CV358" t="s">
        <v>115</v>
      </c>
      <c r="CX358" t="s">
        <v>116</v>
      </c>
      <c r="CY358" t="s">
        <v>64</v>
      </c>
      <c r="DD358">
        <v>1</v>
      </c>
      <c r="DE358" t="s">
        <v>138</v>
      </c>
      <c r="DG358">
        <v>6</v>
      </c>
      <c r="DJ358" t="s">
        <v>76</v>
      </c>
      <c r="DK358" t="s">
        <v>2124</v>
      </c>
      <c r="DL358" t="s">
        <v>64</v>
      </c>
      <c r="DM358" t="s">
        <v>64</v>
      </c>
      <c r="DN358" t="s">
        <v>64</v>
      </c>
      <c r="DO358" t="s">
        <v>1129</v>
      </c>
      <c r="DP358" t="s">
        <v>63</v>
      </c>
      <c r="DQ358" t="s">
        <v>78</v>
      </c>
      <c r="DR358" t="s">
        <v>1147</v>
      </c>
      <c r="DY358">
        <v>33</v>
      </c>
      <c r="EB358">
        <v>5</v>
      </c>
      <c r="EC358">
        <v>5</v>
      </c>
      <c r="EE358" t="s">
        <v>1920</v>
      </c>
      <c r="EF358">
        <v>5</v>
      </c>
      <c r="EH358" t="s">
        <v>80</v>
      </c>
      <c r="EL358" t="s">
        <v>80</v>
      </c>
      <c r="EP358" t="s">
        <v>80</v>
      </c>
      <c r="ET358" t="s">
        <v>80</v>
      </c>
      <c r="EV358">
        <v>2750</v>
      </c>
      <c r="EW358">
        <v>410</v>
      </c>
      <c r="EX358">
        <v>309</v>
      </c>
      <c r="EY358">
        <v>364</v>
      </c>
    </row>
    <row r="359" spans="1:155" x14ac:dyDescent="0.25">
      <c r="A359">
        <v>2020</v>
      </c>
      <c r="B359" t="s">
        <v>1123</v>
      </c>
      <c r="C359" s="20" t="s">
        <v>1124</v>
      </c>
      <c r="D359" t="s">
        <v>1148</v>
      </c>
      <c r="E359" t="s">
        <v>1126</v>
      </c>
      <c r="F359">
        <v>44</v>
      </c>
      <c r="G359" s="1">
        <v>3</v>
      </c>
      <c r="H359">
        <v>6</v>
      </c>
      <c r="I359" t="s">
        <v>159</v>
      </c>
      <c r="J359">
        <v>22</v>
      </c>
      <c r="K359">
        <v>29</v>
      </c>
      <c r="L359">
        <v>24</v>
      </c>
      <c r="M359">
        <v>28.0412</v>
      </c>
      <c r="N359">
        <v>41.2224</v>
      </c>
      <c r="O359">
        <v>32.754199999999997</v>
      </c>
      <c r="P359">
        <v>21.556699999999999</v>
      </c>
      <c r="Q359">
        <v>28.6081</v>
      </c>
      <c r="R359">
        <v>24.245999999999999</v>
      </c>
      <c r="T359" t="s">
        <v>60</v>
      </c>
      <c r="U359" t="s">
        <v>71</v>
      </c>
      <c r="V359" t="s">
        <v>157</v>
      </c>
      <c r="W359" t="s">
        <v>158</v>
      </c>
      <c r="Y359">
        <v>7</v>
      </c>
      <c r="Z359" t="s">
        <v>64</v>
      </c>
      <c r="AA359" t="s">
        <v>64</v>
      </c>
      <c r="AB359" t="s">
        <v>86</v>
      </c>
      <c r="AC359" t="s">
        <v>87</v>
      </c>
      <c r="AD359">
        <v>15</v>
      </c>
      <c r="AG359" t="s">
        <v>59</v>
      </c>
      <c r="AH359" t="s">
        <v>67</v>
      </c>
      <c r="AI359" t="s">
        <v>68</v>
      </c>
      <c r="AJ359" t="s">
        <v>69</v>
      </c>
      <c r="AK359" t="s">
        <v>64</v>
      </c>
      <c r="AL359" t="s">
        <v>70</v>
      </c>
      <c r="AQ359">
        <v>95</v>
      </c>
      <c r="AR359">
        <v>25</v>
      </c>
      <c r="AS359">
        <v>2050</v>
      </c>
      <c r="AT359">
        <v>2050</v>
      </c>
      <c r="BN359" s="33" t="s">
        <v>2128</v>
      </c>
      <c r="BO359">
        <v>2</v>
      </c>
      <c r="BP359">
        <v>2</v>
      </c>
      <c r="BQ359">
        <v>5</v>
      </c>
      <c r="BR359" t="s">
        <v>126</v>
      </c>
      <c r="BS359" t="s">
        <v>2123</v>
      </c>
      <c r="BT359" t="s">
        <v>227</v>
      </c>
      <c r="BU359" s="23">
        <v>43773</v>
      </c>
      <c r="BV359">
        <v>26777</v>
      </c>
      <c r="BX359" t="s">
        <v>64</v>
      </c>
      <c r="BY359" t="s">
        <v>64</v>
      </c>
      <c r="CB359" t="s">
        <v>64</v>
      </c>
      <c r="CC359" t="s">
        <v>64</v>
      </c>
      <c r="CD359" t="s">
        <v>1921</v>
      </c>
      <c r="CE359" t="s">
        <v>64</v>
      </c>
      <c r="CG359" t="s">
        <v>63</v>
      </c>
      <c r="CH359" t="s">
        <v>1135</v>
      </c>
      <c r="CI359" t="s">
        <v>63</v>
      </c>
      <c r="CJ359" t="s">
        <v>1146</v>
      </c>
      <c r="CK359" t="s">
        <v>112</v>
      </c>
      <c r="CM359">
        <v>1</v>
      </c>
      <c r="CN359" t="s">
        <v>113</v>
      </c>
      <c r="CP359">
        <v>48</v>
      </c>
      <c r="CQ359">
        <v>9.6</v>
      </c>
      <c r="CR359">
        <v>54</v>
      </c>
      <c r="CS359" t="s">
        <v>114</v>
      </c>
      <c r="CV359" t="s">
        <v>115</v>
      </c>
      <c r="CX359" t="s">
        <v>116</v>
      </c>
      <c r="CY359" t="s">
        <v>64</v>
      </c>
      <c r="DD359">
        <v>1</v>
      </c>
      <c r="DE359" t="s">
        <v>138</v>
      </c>
      <c r="DG359">
        <v>6</v>
      </c>
      <c r="DJ359" t="s">
        <v>76</v>
      </c>
      <c r="DK359" t="s">
        <v>2124</v>
      </c>
      <c r="DL359" t="s">
        <v>64</v>
      </c>
      <c r="DM359" t="s">
        <v>64</v>
      </c>
      <c r="DN359" t="s">
        <v>64</v>
      </c>
      <c r="DO359" t="s">
        <v>1129</v>
      </c>
      <c r="DP359" t="s">
        <v>63</v>
      </c>
      <c r="DQ359" t="s">
        <v>78</v>
      </c>
      <c r="DY359">
        <v>33</v>
      </c>
      <c r="EB359">
        <v>5</v>
      </c>
      <c r="EC359">
        <v>5</v>
      </c>
      <c r="EE359" t="s">
        <v>1920</v>
      </c>
      <c r="EF359">
        <v>5</v>
      </c>
      <c r="EH359" t="s">
        <v>80</v>
      </c>
      <c r="EL359" t="s">
        <v>80</v>
      </c>
      <c r="EP359" t="s">
        <v>80</v>
      </c>
      <c r="ET359" t="s">
        <v>80</v>
      </c>
      <c r="EV359">
        <v>2750</v>
      </c>
      <c r="EW359">
        <v>410</v>
      </c>
      <c r="EX359">
        <v>309</v>
      </c>
      <c r="EY359">
        <v>364</v>
      </c>
    </row>
    <row r="360" spans="1:155" x14ac:dyDescent="0.25">
      <c r="A360">
        <v>2020</v>
      </c>
      <c r="B360" t="s">
        <v>1123</v>
      </c>
      <c r="C360" s="20" t="s">
        <v>1124</v>
      </c>
      <c r="D360" t="s">
        <v>1167</v>
      </c>
      <c r="E360" t="s">
        <v>1126</v>
      </c>
      <c r="F360">
        <v>36</v>
      </c>
      <c r="G360" s="1">
        <v>3</v>
      </c>
      <c r="H360">
        <v>6</v>
      </c>
      <c r="I360" t="s">
        <v>79</v>
      </c>
      <c r="J360">
        <v>20</v>
      </c>
      <c r="K360">
        <v>27</v>
      </c>
      <c r="L360">
        <v>23</v>
      </c>
      <c r="M360">
        <v>25.245100000000001</v>
      </c>
      <c r="N360">
        <v>37.655999999999999</v>
      </c>
      <c r="O360">
        <v>29.641300000000001</v>
      </c>
      <c r="P360">
        <v>19.982199999999999</v>
      </c>
      <c r="Q360">
        <v>26.618400000000001</v>
      </c>
      <c r="R360">
        <v>22.507300000000001</v>
      </c>
      <c r="T360" t="s">
        <v>60</v>
      </c>
      <c r="U360" t="s">
        <v>71</v>
      </c>
      <c r="V360" t="s">
        <v>61</v>
      </c>
      <c r="W360" t="s">
        <v>62</v>
      </c>
      <c r="Y360">
        <v>8</v>
      </c>
      <c r="Z360" t="s">
        <v>63</v>
      </c>
      <c r="AA360" t="s">
        <v>64</v>
      </c>
      <c r="AB360" t="s">
        <v>86</v>
      </c>
      <c r="AC360" t="s">
        <v>87</v>
      </c>
      <c r="AD360">
        <v>15</v>
      </c>
      <c r="AG360" t="s">
        <v>59</v>
      </c>
      <c r="AH360" t="s">
        <v>67</v>
      </c>
      <c r="AI360" t="s">
        <v>68</v>
      </c>
      <c r="AJ360" t="s">
        <v>69</v>
      </c>
      <c r="AK360" t="s">
        <v>64</v>
      </c>
      <c r="AL360" t="s">
        <v>70</v>
      </c>
      <c r="AM360">
        <v>91</v>
      </c>
      <c r="AN360">
        <v>22</v>
      </c>
      <c r="AQ360">
        <v>91</v>
      </c>
      <c r="AR360">
        <v>22</v>
      </c>
      <c r="AS360">
        <v>2100</v>
      </c>
      <c r="AT360">
        <v>2100</v>
      </c>
      <c r="BN360" s="33" t="s">
        <v>2125</v>
      </c>
      <c r="BO360">
        <v>2</v>
      </c>
      <c r="BP360">
        <v>2</v>
      </c>
      <c r="BQ360">
        <v>5</v>
      </c>
      <c r="BR360" t="s">
        <v>126</v>
      </c>
      <c r="BS360" t="s">
        <v>2123</v>
      </c>
      <c r="BT360" t="s">
        <v>73</v>
      </c>
      <c r="BU360" s="23">
        <v>43770</v>
      </c>
      <c r="BV360">
        <v>26743</v>
      </c>
      <c r="BX360" t="s">
        <v>64</v>
      </c>
      <c r="BY360" t="s">
        <v>64</v>
      </c>
      <c r="CB360" t="s">
        <v>64</v>
      </c>
      <c r="CC360" t="s">
        <v>64</v>
      </c>
      <c r="CD360" t="s">
        <v>1164</v>
      </c>
      <c r="CE360" t="s">
        <v>64</v>
      </c>
      <c r="CG360" t="s">
        <v>63</v>
      </c>
      <c r="CH360" t="s">
        <v>1135</v>
      </c>
      <c r="CI360" t="s">
        <v>63</v>
      </c>
      <c r="CJ360" t="s">
        <v>1146</v>
      </c>
      <c r="DJ360" t="s">
        <v>76</v>
      </c>
      <c r="DK360" t="s">
        <v>2124</v>
      </c>
      <c r="DN360" t="s">
        <v>64</v>
      </c>
      <c r="DO360" t="s">
        <v>1160</v>
      </c>
      <c r="DP360" t="s">
        <v>63</v>
      </c>
      <c r="DQ360" t="s">
        <v>78</v>
      </c>
      <c r="DY360">
        <v>29.8</v>
      </c>
      <c r="EB360">
        <v>5</v>
      </c>
      <c r="EC360">
        <v>5</v>
      </c>
      <c r="EE360" t="s">
        <v>1949</v>
      </c>
      <c r="EF360">
        <v>5</v>
      </c>
      <c r="EH360" t="s">
        <v>80</v>
      </c>
      <c r="EL360" t="s">
        <v>80</v>
      </c>
      <c r="EP360" t="s">
        <v>80</v>
      </c>
      <c r="ET360" t="s">
        <v>80</v>
      </c>
      <c r="EV360">
        <v>3000</v>
      </c>
      <c r="EW360">
        <v>443</v>
      </c>
      <c r="EX360">
        <v>332</v>
      </c>
      <c r="EY360">
        <v>393</v>
      </c>
    </row>
    <row r="361" spans="1:155" x14ac:dyDescent="0.25">
      <c r="A361">
        <v>2020</v>
      </c>
      <c r="B361" t="s">
        <v>1123</v>
      </c>
      <c r="C361" s="20" t="s">
        <v>1124</v>
      </c>
      <c r="D361" t="s">
        <v>1950</v>
      </c>
      <c r="E361" t="s">
        <v>1126</v>
      </c>
      <c r="F361">
        <v>38</v>
      </c>
      <c r="G361" s="1">
        <v>2.9</v>
      </c>
      <c r="H361">
        <v>6</v>
      </c>
      <c r="I361" t="s">
        <v>79</v>
      </c>
      <c r="J361">
        <v>18</v>
      </c>
      <c r="K361">
        <v>28</v>
      </c>
      <c r="L361">
        <v>22</v>
      </c>
      <c r="M361">
        <v>24</v>
      </c>
      <c r="N361">
        <v>37.5</v>
      </c>
      <c r="O361">
        <v>28.639600000000002</v>
      </c>
      <c r="P361">
        <v>18.244299999999999</v>
      </c>
      <c r="Q361">
        <v>27.729500000000002</v>
      </c>
      <c r="R361">
        <v>21.563500000000001</v>
      </c>
      <c r="T361" t="s">
        <v>60</v>
      </c>
      <c r="U361" t="s">
        <v>71</v>
      </c>
      <c r="V361" t="s">
        <v>61</v>
      </c>
      <c r="W361" t="s">
        <v>62</v>
      </c>
      <c r="Y361">
        <v>8</v>
      </c>
      <c r="Z361" t="s">
        <v>63</v>
      </c>
      <c r="AA361" t="s">
        <v>64</v>
      </c>
      <c r="AB361" t="s">
        <v>86</v>
      </c>
      <c r="AC361" t="s">
        <v>87</v>
      </c>
      <c r="AD361">
        <v>15</v>
      </c>
      <c r="AG361" t="s">
        <v>59</v>
      </c>
      <c r="AH361" t="s">
        <v>67</v>
      </c>
      <c r="AI361" t="s">
        <v>68</v>
      </c>
      <c r="AJ361" t="s">
        <v>69</v>
      </c>
      <c r="AK361" t="s">
        <v>64</v>
      </c>
      <c r="AL361" t="s">
        <v>70</v>
      </c>
      <c r="AO361">
        <v>98</v>
      </c>
      <c r="AP361">
        <v>16</v>
      </c>
      <c r="AS361">
        <v>2200</v>
      </c>
      <c r="AT361">
        <v>2200</v>
      </c>
      <c r="BN361" s="33" t="s">
        <v>2128</v>
      </c>
      <c r="BO361">
        <v>2</v>
      </c>
      <c r="BP361">
        <v>2</v>
      </c>
      <c r="BQ361">
        <v>5</v>
      </c>
      <c r="BR361" t="s">
        <v>126</v>
      </c>
      <c r="BS361" t="s">
        <v>2123</v>
      </c>
      <c r="BT361" t="s">
        <v>227</v>
      </c>
      <c r="BU361" s="23">
        <v>43770</v>
      </c>
      <c r="BV361">
        <v>26759</v>
      </c>
      <c r="BX361" t="s">
        <v>64</v>
      </c>
      <c r="BY361" t="s">
        <v>64</v>
      </c>
      <c r="CB361" t="s">
        <v>64</v>
      </c>
      <c r="CC361" t="s">
        <v>64</v>
      </c>
      <c r="CD361" t="s">
        <v>1952</v>
      </c>
      <c r="CE361" t="s">
        <v>64</v>
      </c>
      <c r="CG361" t="s">
        <v>63</v>
      </c>
      <c r="CH361" t="s">
        <v>1135</v>
      </c>
      <c r="CI361" t="s">
        <v>63</v>
      </c>
      <c r="CJ361" t="s">
        <v>1146</v>
      </c>
      <c r="CK361" t="s">
        <v>112</v>
      </c>
      <c r="CM361">
        <v>1</v>
      </c>
      <c r="CN361" t="s">
        <v>113</v>
      </c>
      <c r="CP361">
        <v>48</v>
      </c>
      <c r="CQ361">
        <v>9.6</v>
      </c>
      <c r="CR361">
        <v>54</v>
      </c>
      <c r="CS361" t="s">
        <v>114</v>
      </c>
      <c r="CV361" t="s">
        <v>115</v>
      </c>
      <c r="CX361" t="s">
        <v>116</v>
      </c>
      <c r="CY361" t="s">
        <v>64</v>
      </c>
      <c r="DD361">
        <v>1</v>
      </c>
      <c r="DE361" t="s">
        <v>138</v>
      </c>
      <c r="DG361">
        <v>6</v>
      </c>
      <c r="DJ361" t="s">
        <v>76</v>
      </c>
      <c r="DK361" t="s">
        <v>2124</v>
      </c>
      <c r="DL361" t="s">
        <v>64</v>
      </c>
      <c r="DM361" t="s">
        <v>64</v>
      </c>
      <c r="DN361" t="s">
        <v>64</v>
      </c>
      <c r="DO361" t="s">
        <v>1153</v>
      </c>
      <c r="DP361" t="s">
        <v>63</v>
      </c>
      <c r="DQ361" t="s">
        <v>78</v>
      </c>
      <c r="DY361">
        <v>28.8</v>
      </c>
      <c r="EB361">
        <v>4</v>
      </c>
      <c r="EC361">
        <v>4</v>
      </c>
      <c r="EE361" t="s">
        <v>1951</v>
      </c>
      <c r="EF361">
        <v>5</v>
      </c>
      <c r="EH361" t="s">
        <v>80</v>
      </c>
      <c r="EL361" t="s">
        <v>80</v>
      </c>
      <c r="EP361" t="s">
        <v>80</v>
      </c>
      <c r="ET361" t="s">
        <v>80</v>
      </c>
      <c r="EV361">
        <v>3500</v>
      </c>
      <c r="EW361">
        <v>485</v>
      </c>
      <c r="EX361">
        <v>319</v>
      </c>
      <c r="EY361">
        <v>410</v>
      </c>
    </row>
    <row r="362" spans="1:155" x14ac:dyDescent="0.25">
      <c r="A362">
        <v>2020</v>
      </c>
      <c r="B362" t="s">
        <v>1123</v>
      </c>
      <c r="C362" s="20" t="s">
        <v>1124</v>
      </c>
      <c r="D362" t="s">
        <v>1953</v>
      </c>
      <c r="E362" t="s">
        <v>1126</v>
      </c>
      <c r="F362">
        <v>39</v>
      </c>
      <c r="G362" s="1">
        <v>2.9</v>
      </c>
      <c r="H362">
        <v>6</v>
      </c>
      <c r="I362" t="s">
        <v>79</v>
      </c>
      <c r="J362">
        <v>18</v>
      </c>
      <c r="K362">
        <v>28</v>
      </c>
      <c r="L362">
        <v>22</v>
      </c>
      <c r="M362">
        <v>24</v>
      </c>
      <c r="N362">
        <v>37.5</v>
      </c>
      <c r="O362">
        <v>28.639600000000002</v>
      </c>
      <c r="P362">
        <v>18.244299999999999</v>
      </c>
      <c r="Q362">
        <v>27.729500000000002</v>
      </c>
      <c r="R362">
        <v>21.563500000000001</v>
      </c>
      <c r="T362" t="s">
        <v>60</v>
      </c>
      <c r="U362" t="s">
        <v>71</v>
      </c>
      <c r="V362" t="s">
        <v>61</v>
      </c>
      <c r="W362" t="s">
        <v>62</v>
      </c>
      <c r="Y362">
        <v>8</v>
      </c>
      <c r="Z362" t="s">
        <v>63</v>
      </c>
      <c r="AA362" t="s">
        <v>64</v>
      </c>
      <c r="AB362" t="s">
        <v>86</v>
      </c>
      <c r="AC362" t="s">
        <v>87</v>
      </c>
      <c r="AD362">
        <v>15</v>
      </c>
      <c r="AG362" t="s">
        <v>59</v>
      </c>
      <c r="AH362" t="s">
        <v>67</v>
      </c>
      <c r="AI362" t="s">
        <v>68</v>
      </c>
      <c r="AJ362" t="s">
        <v>69</v>
      </c>
      <c r="AK362" t="s">
        <v>64</v>
      </c>
      <c r="AL362" t="s">
        <v>70</v>
      </c>
      <c r="AQ362">
        <v>94</v>
      </c>
      <c r="AR362">
        <v>25</v>
      </c>
      <c r="AS362">
        <v>2200</v>
      </c>
      <c r="AT362">
        <v>2200</v>
      </c>
      <c r="BN362" s="33" t="s">
        <v>2128</v>
      </c>
      <c r="BO362">
        <v>2</v>
      </c>
      <c r="BP362">
        <v>2</v>
      </c>
      <c r="BQ362">
        <v>5</v>
      </c>
      <c r="BR362" t="s">
        <v>126</v>
      </c>
      <c r="BS362" t="s">
        <v>2123</v>
      </c>
      <c r="BT362" t="s">
        <v>227</v>
      </c>
      <c r="BU362" s="23">
        <v>43770</v>
      </c>
      <c r="BV362">
        <v>26760</v>
      </c>
      <c r="BX362" t="s">
        <v>64</v>
      </c>
      <c r="BY362" t="s">
        <v>64</v>
      </c>
      <c r="CB362" t="s">
        <v>64</v>
      </c>
      <c r="CC362" t="s">
        <v>64</v>
      </c>
      <c r="CD362" t="s">
        <v>1952</v>
      </c>
      <c r="CE362" t="s">
        <v>64</v>
      </c>
      <c r="CG362" t="s">
        <v>63</v>
      </c>
      <c r="CH362" t="s">
        <v>1135</v>
      </c>
      <c r="CI362" t="s">
        <v>63</v>
      </c>
      <c r="CJ362" t="s">
        <v>1146</v>
      </c>
      <c r="CK362" t="s">
        <v>112</v>
      </c>
      <c r="CM362">
        <v>1</v>
      </c>
      <c r="CN362" t="s">
        <v>113</v>
      </c>
      <c r="CP362">
        <v>48</v>
      </c>
      <c r="CQ362">
        <v>9.6</v>
      </c>
      <c r="CR362">
        <v>54</v>
      </c>
      <c r="CS362" t="s">
        <v>114</v>
      </c>
      <c r="CV362" t="s">
        <v>115</v>
      </c>
      <c r="CX362" t="s">
        <v>116</v>
      </c>
      <c r="CY362" t="s">
        <v>64</v>
      </c>
      <c r="DD362">
        <v>1</v>
      </c>
      <c r="DE362" t="s">
        <v>138</v>
      </c>
      <c r="DG362">
        <v>6</v>
      </c>
      <c r="DJ362" t="s">
        <v>76</v>
      </c>
      <c r="DK362" t="s">
        <v>2124</v>
      </c>
      <c r="DL362" t="s">
        <v>64</v>
      </c>
      <c r="DM362" t="s">
        <v>64</v>
      </c>
      <c r="DN362" t="s">
        <v>64</v>
      </c>
      <c r="DO362" t="s">
        <v>1153</v>
      </c>
      <c r="DP362" t="s">
        <v>63</v>
      </c>
      <c r="DQ362" t="s">
        <v>78</v>
      </c>
      <c r="DY362">
        <v>28.8</v>
      </c>
      <c r="EB362">
        <v>4</v>
      </c>
      <c r="EC362">
        <v>4</v>
      </c>
      <c r="EE362" t="s">
        <v>1951</v>
      </c>
      <c r="EF362">
        <v>5</v>
      </c>
      <c r="EH362" t="s">
        <v>80</v>
      </c>
      <c r="EL362" t="s">
        <v>80</v>
      </c>
      <c r="EP362" t="s">
        <v>80</v>
      </c>
      <c r="ET362" t="s">
        <v>80</v>
      </c>
      <c r="EV362">
        <v>3500</v>
      </c>
      <c r="EW362">
        <v>485</v>
      </c>
      <c r="EX362">
        <v>319</v>
      </c>
      <c r="EY362">
        <v>410</v>
      </c>
    </row>
    <row r="363" spans="1:155" x14ac:dyDescent="0.25">
      <c r="A363">
        <v>2020</v>
      </c>
      <c r="B363" t="s">
        <v>1123</v>
      </c>
      <c r="C363" s="20" t="s">
        <v>1173</v>
      </c>
      <c r="D363" t="s">
        <v>1978</v>
      </c>
      <c r="E363" t="s">
        <v>1126</v>
      </c>
      <c r="F363">
        <v>66</v>
      </c>
      <c r="G363" s="1">
        <v>6</v>
      </c>
      <c r="H363">
        <v>12</v>
      </c>
      <c r="I363" t="s">
        <v>526</v>
      </c>
      <c r="J363">
        <v>12</v>
      </c>
      <c r="K363">
        <v>19</v>
      </c>
      <c r="L363">
        <v>15</v>
      </c>
      <c r="M363">
        <v>15</v>
      </c>
      <c r="N363">
        <v>26.5</v>
      </c>
      <c r="O363">
        <v>18.6401</v>
      </c>
      <c r="P363">
        <v>12.2803</v>
      </c>
      <c r="Q363">
        <v>19.216000000000001</v>
      </c>
      <c r="R363">
        <v>14.6616</v>
      </c>
      <c r="S363" t="s">
        <v>243</v>
      </c>
      <c r="T363" t="s">
        <v>60</v>
      </c>
      <c r="U363" t="s">
        <v>71</v>
      </c>
      <c r="V363" t="s">
        <v>157</v>
      </c>
      <c r="W363" t="s">
        <v>158</v>
      </c>
      <c r="Y363">
        <v>8</v>
      </c>
      <c r="Z363" t="s">
        <v>64</v>
      </c>
      <c r="AA363" t="s">
        <v>64</v>
      </c>
      <c r="AB363" t="s">
        <v>86</v>
      </c>
      <c r="AC363" t="s">
        <v>87</v>
      </c>
      <c r="AD363">
        <v>15</v>
      </c>
      <c r="AG363" t="s">
        <v>59</v>
      </c>
      <c r="AH363" t="s">
        <v>67</v>
      </c>
      <c r="AI363" t="s">
        <v>68</v>
      </c>
      <c r="AJ363" t="s">
        <v>69</v>
      </c>
      <c r="AK363" t="s">
        <v>64</v>
      </c>
      <c r="AL363" t="s">
        <v>70</v>
      </c>
      <c r="AM363">
        <v>102</v>
      </c>
      <c r="AN363">
        <v>13</v>
      </c>
      <c r="AS363">
        <v>3250</v>
      </c>
      <c r="AT363">
        <v>3250</v>
      </c>
      <c r="BN363" s="33" t="s">
        <v>2136</v>
      </c>
      <c r="BO363">
        <v>2</v>
      </c>
      <c r="BP363">
        <v>2</v>
      </c>
      <c r="BQ363">
        <v>5</v>
      </c>
      <c r="BR363" t="s">
        <v>126</v>
      </c>
      <c r="BS363" t="s">
        <v>2123</v>
      </c>
      <c r="BT363" t="s">
        <v>73</v>
      </c>
      <c r="BU363" s="23">
        <v>43819</v>
      </c>
      <c r="BV363">
        <v>26934</v>
      </c>
      <c r="BX363" t="s">
        <v>64</v>
      </c>
      <c r="BY363" t="s">
        <v>64</v>
      </c>
      <c r="CB363" t="s">
        <v>64</v>
      </c>
      <c r="CC363" t="s">
        <v>64</v>
      </c>
      <c r="CD363" t="s">
        <v>1969</v>
      </c>
      <c r="CE363" t="s">
        <v>63</v>
      </c>
      <c r="CF363" t="s">
        <v>1970</v>
      </c>
      <c r="CG363" t="s">
        <v>63</v>
      </c>
      <c r="CH363" t="s">
        <v>1976</v>
      </c>
      <c r="CI363" t="s">
        <v>64</v>
      </c>
      <c r="DJ363" t="s">
        <v>355</v>
      </c>
      <c r="DK363" t="s">
        <v>356</v>
      </c>
      <c r="DN363" t="s">
        <v>64</v>
      </c>
      <c r="DO363" t="s">
        <v>1176</v>
      </c>
      <c r="DP363" t="s">
        <v>63</v>
      </c>
      <c r="DQ363" t="s">
        <v>78</v>
      </c>
      <c r="DY363">
        <v>18.8</v>
      </c>
      <c r="EB363">
        <v>2</v>
      </c>
      <c r="EC363">
        <v>2</v>
      </c>
      <c r="EE363" t="s">
        <v>1975</v>
      </c>
      <c r="EF363">
        <v>3</v>
      </c>
      <c r="EH363" t="s">
        <v>80</v>
      </c>
      <c r="EL363" t="s">
        <v>80</v>
      </c>
      <c r="EP363" t="s">
        <v>80</v>
      </c>
      <c r="ET363" t="s">
        <v>80</v>
      </c>
      <c r="EV363">
        <v>8750</v>
      </c>
      <c r="EW363">
        <v>716</v>
      </c>
      <c r="EX363">
        <v>459</v>
      </c>
      <c r="EY363">
        <v>601</v>
      </c>
    </row>
    <row r="364" spans="1:155" x14ac:dyDescent="0.25">
      <c r="A364">
        <v>2020</v>
      </c>
      <c r="B364" t="s">
        <v>1123</v>
      </c>
      <c r="C364" s="20" t="s">
        <v>1173</v>
      </c>
      <c r="D364" t="s">
        <v>1177</v>
      </c>
      <c r="E364" t="s">
        <v>1126</v>
      </c>
      <c r="F364">
        <v>75</v>
      </c>
      <c r="G364" s="1">
        <v>6.8</v>
      </c>
      <c r="H364">
        <v>8</v>
      </c>
      <c r="I364" t="s">
        <v>79</v>
      </c>
      <c r="J364">
        <v>10</v>
      </c>
      <c r="K364">
        <v>16</v>
      </c>
      <c r="L364">
        <v>12</v>
      </c>
      <c r="M364">
        <v>11.2</v>
      </c>
      <c r="N364">
        <v>20.8</v>
      </c>
      <c r="O364">
        <v>14.135899999999999</v>
      </c>
      <c r="P364">
        <v>9.5936000000000003</v>
      </c>
      <c r="Q364">
        <v>16.2898</v>
      </c>
      <c r="R364">
        <v>11.771000000000001</v>
      </c>
      <c r="S364" t="s">
        <v>243</v>
      </c>
      <c r="T364" t="s">
        <v>60</v>
      </c>
      <c r="U364" t="s">
        <v>71</v>
      </c>
      <c r="V364" t="s">
        <v>61</v>
      </c>
      <c r="W364" t="s">
        <v>62</v>
      </c>
      <c r="Y364">
        <v>8</v>
      </c>
      <c r="Z364" t="s">
        <v>63</v>
      </c>
      <c r="AA364" t="s">
        <v>64</v>
      </c>
      <c r="AB364" t="s">
        <v>65</v>
      </c>
      <c r="AC364" t="s">
        <v>66</v>
      </c>
      <c r="AD364">
        <v>15</v>
      </c>
      <c r="AG364" t="s">
        <v>59</v>
      </c>
      <c r="AH364" t="s">
        <v>67</v>
      </c>
      <c r="AI364" t="s">
        <v>68</v>
      </c>
      <c r="AJ364" t="s">
        <v>69</v>
      </c>
      <c r="AK364" t="s">
        <v>64</v>
      </c>
      <c r="AL364" t="s">
        <v>70</v>
      </c>
      <c r="AO364">
        <v>101</v>
      </c>
      <c r="AP364">
        <v>11</v>
      </c>
      <c r="AS364">
        <v>4050</v>
      </c>
      <c r="AT364">
        <v>4050</v>
      </c>
      <c r="BO364">
        <v>1</v>
      </c>
      <c r="BP364">
        <v>1</v>
      </c>
      <c r="BQ364">
        <v>5</v>
      </c>
      <c r="BR364" t="s">
        <v>126</v>
      </c>
      <c r="BS364" t="s">
        <v>2123</v>
      </c>
      <c r="BT364" t="s">
        <v>227</v>
      </c>
      <c r="BU364" s="23">
        <v>43931</v>
      </c>
      <c r="BV364">
        <v>27233</v>
      </c>
      <c r="BX364" t="s">
        <v>64</v>
      </c>
      <c r="BY364" t="s">
        <v>64</v>
      </c>
      <c r="CB364" t="s">
        <v>64</v>
      </c>
      <c r="CC364" t="s">
        <v>64</v>
      </c>
      <c r="CD364" t="s">
        <v>1178</v>
      </c>
      <c r="CE364" t="s">
        <v>63</v>
      </c>
      <c r="CF364" t="s">
        <v>1179</v>
      </c>
      <c r="CG364" t="s">
        <v>63</v>
      </c>
      <c r="CH364" t="s">
        <v>1180</v>
      </c>
      <c r="CI364" t="s">
        <v>64</v>
      </c>
      <c r="DJ364" t="s">
        <v>146</v>
      </c>
      <c r="DK364" t="s">
        <v>147</v>
      </c>
      <c r="DN364" t="s">
        <v>64</v>
      </c>
      <c r="DO364" t="s">
        <v>1181</v>
      </c>
      <c r="DP364" t="s">
        <v>64</v>
      </c>
      <c r="DQ364" t="s">
        <v>139</v>
      </c>
      <c r="DY364">
        <v>14.2</v>
      </c>
      <c r="EB364">
        <v>1</v>
      </c>
      <c r="EC364">
        <v>1</v>
      </c>
      <c r="EE364" t="s">
        <v>1979</v>
      </c>
      <c r="EF364">
        <v>1</v>
      </c>
      <c r="EH364" t="s">
        <v>80</v>
      </c>
      <c r="EL364" t="s">
        <v>80</v>
      </c>
      <c r="EP364" t="s">
        <v>80</v>
      </c>
      <c r="ET364" t="s">
        <v>80</v>
      </c>
      <c r="EV364">
        <v>12750</v>
      </c>
      <c r="EW364">
        <v>918</v>
      </c>
      <c r="EX364">
        <v>542</v>
      </c>
      <c r="EY364">
        <v>749</v>
      </c>
    </row>
    <row r="365" spans="1:155" x14ac:dyDescent="0.25">
      <c r="A365">
        <v>2020</v>
      </c>
      <c r="B365" t="s">
        <v>56</v>
      </c>
      <c r="C365" s="20" t="s">
        <v>56</v>
      </c>
      <c r="D365" t="s">
        <v>125</v>
      </c>
      <c r="E365" t="s">
        <v>58</v>
      </c>
      <c r="F365">
        <v>530</v>
      </c>
      <c r="G365" s="1">
        <v>2</v>
      </c>
      <c r="H365">
        <v>4</v>
      </c>
      <c r="I365" t="s">
        <v>79</v>
      </c>
      <c r="J365">
        <v>25</v>
      </c>
      <c r="K365">
        <v>33</v>
      </c>
      <c r="L365">
        <v>28</v>
      </c>
      <c r="M365">
        <v>32.393599999999999</v>
      </c>
      <c r="N365">
        <v>47.270099999999999</v>
      </c>
      <c r="O365">
        <v>37.738100000000003</v>
      </c>
      <c r="P365">
        <v>25.060400000000001</v>
      </c>
      <c r="Q365">
        <v>32.705199999999998</v>
      </c>
      <c r="R365">
        <v>28.0063</v>
      </c>
      <c r="T365" t="s">
        <v>60</v>
      </c>
      <c r="U365" t="s">
        <v>71</v>
      </c>
      <c r="V365" t="s">
        <v>61</v>
      </c>
      <c r="W365" t="s">
        <v>62</v>
      </c>
      <c r="Y365">
        <v>8</v>
      </c>
      <c r="Z365" t="s">
        <v>63</v>
      </c>
      <c r="AA365" t="s">
        <v>64</v>
      </c>
      <c r="AB365" t="s">
        <v>65</v>
      </c>
      <c r="AC365" t="s">
        <v>66</v>
      </c>
      <c r="AD365">
        <v>10</v>
      </c>
      <c r="AG365" t="s">
        <v>59</v>
      </c>
      <c r="AH365" t="s">
        <v>67</v>
      </c>
      <c r="AI365" t="s">
        <v>68</v>
      </c>
      <c r="AJ365" t="s">
        <v>69</v>
      </c>
      <c r="AK365" t="s">
        <v>64</v>
      </c>
      <c r="AL365" t="s">
        <v>70</v>
      </c>
      <c r="AO365">
        <v>99</v>
      </c>
      <c r="AP365">
        <v>14</v>
      </c>
      <c r="AS365">
        <v>1750</v>
      </c>
      <c r="AT365">
        <v>1750</v>
      </c>
      <c r="BN365" s="33" t="s">
        <v>2125</v>
      </c>
      <c r="BO365">
        <v>2</v>
      </c>
      <c r="BP365">
        <v>2</v>
      </c>
      <c r="BQ365">
        <v>5</v>
      </c>
      <c r="BR365" t="s">
        <v>126</v>
      </c>
      <c r="BS365" t="s">
        <v>2123</v>
      </c>
      <c r="BT365" t="s">
        <v>73</v>
      </c>
      <c r="BU365" s="23">
        <v>43677</v>
      </c>
      <c r="BV365">
        <v>26105</v>
      </c>
      <c r="BX365" t="s">
        <v>63</v>
      </c>
      <c r="BY365" t="s">
        <v>64</v>
      </c>
      <c r="CB365" t="s">
        <v>64</v>
      </c>
      <c r="CC365" t="s">
        <v>64</v>
      </c>
      <c r="CE365" t="s">
        <v>64</v>
      </c>
      <c r="CG365" t="s">
        <v>63</v>
      </c>
      <c r="CH365" t="s">
        <v>74</v>
      </c>
      <c r="CI365" t="s">
        <v>63</v>
      </c>
      <c r="CJ365" t="s">
        <v>75</v>
      </c>
      <c r="DJ365" t="s">
        <v>76</v>
      </c>
      <c r="DK365" t="s">
        <v>2124</v>
      </c>
      <c r="DN365" t="s">
        <v>64</v>
      </c>
      <c r="DO365" t="s">
        <v>77</v>
      </c>
      <c r="DP365" t="s">
        <v>63</v>
      </c>
      <c r="DQ365" t="s">
        <v>78</v>
      </c>
      <c r="DY365">
        <v>38</v>
      </c>
      <c r="EB365">
        <v>6</v>
      </c>
      <c r="EC365">
        <v>6</v>
      </c>
      <c r="EE365" t="s">
        <v>1253</v>
      </c>
      <c r="EF365">
        <v>7</v>
      </c>
      <c r="EH365" t="s">
        <v>80</v>
      </c>
      <c r="EL365" t="s">
        <v>80</v>
      </c>
      <c r="EP365" t="s">
        <v>80</v>
      </c>
      <c r="ET365" t="s">
        <v>80</v>
      </c>
      <c r="EV365">
        <v>1250</v>
      </c>
      <c r="EW365">
        <v>353</v>
      </c>
      <c r="EX365">
        <v>270</v>
      </c>
      <c r="EY365">
        <v>316</v>
      </c>
    </row>
    <row r="366" spans="1:155" x14ac:dyDescent="0.25">
      <c r="A366">
        <v>2020</v>
      </c>
      <c r="B366" t="s">
        <v>56</v>
      </c>
      <c r="C366" s="20" t="s">
        <v>56</v>
      </c>
      <c r="D366" t="s">
        <v>127</v>
      </c>
      <c r="E366" t="s">
        <v>58</v>
      </c>
      <c r="F366">
        <v>532</v>
      </c>
      <c r="G366" s="1">
        <v>2</v>
      </c>
      <c r="H366">
        <v>4</v>
      </c>
      <c r="I366" t="s">
        <v>79</v>
      </c>
      <c r="J366">
        <v>24</v>
      </c>
      <c r="K366">
        <v>31</v>
      </c>
      <c r="L366">
        <v>27</v>
      </c>
      <c r="M366">
        <v>30.398199999999999</v>
      </c>
      <c r="N366">
        <v>45.192500000000003</v>
      </c>
      <c r="O366">
        <v>35.649900000000002</v>
      </c>
      <c r="P366">
        <v>23.6661</v>
      </c>
      <c r="Q366">
        <v>31.411799999999999</v>
      </c>
      <c r="R366">
        <v>26.62</v>
      </c>
      <c r="T366" t="s">
        <v>60</v>
      </c>
      <c r="U366" t="s">
        <v>71</v>
      </c>
      <c r="V366" t="s">
        <v>61</v>
      </c>
      <c r="W366" t="s">
        <v>62</v>
      </c>
      <c r="Y366">
        <v>8</v>
      </c>
      <c r="Z366" t="s">
        <v>63</v>
      </c>
      <c r="AA366" t="s">
        <v>64</v>
      </c>
      <c r="AB366" t="s">
        <v>86</v>
      </c>
      <c r="AC366" t="s">
        <v>87</v>
      </c>
      <c r="AD366">
        <v>10</v>
      </c>
      <c r="AG366" t="s">
        <v>59</v>
      </c>
      <c r="AH366" t="s">
        <v>67</v>
      </c>
      <c r="AI366" t="s">
        <v>68</v>
      </c>
      <c r="AJ366" t="s">
        <v>69</v>
      </c>
      <c r="AK366" t="s">
        <v>64</v>
      </c>
      <c r="AL366" t="s">
        <v>70</v>
      </c>
      <c r="AO366">
        <v>99</v>
      </c>
      <c r="AP366">
        <v>14</v>
      </c>
      <c r="AS366">
        <v>1800</v>
      </c>
      <c r="AT366">
        <v>1800</v>
      </c>
      <c r="BN366" s="33" t="s">
        <v>2125</v>
      </c>
      <c r="BO366">
        <v>2</v>
      </c>
      <c r="BP366">
        <v>2</v>
      </c>
      <c r="BQ366">
        <v>5</v>
      </c>
      <c r="BR366" t="s">
        <v>126</v>
      </c>
      <c r="BS366" t="s">
        <v>2123</v>
      </c>
      <c r="BT366" t="s">
        <v>73</v>
      </c>
      <c r="BU366" s="23">
        <v>43677</v>
      </c>
      <c r="BV366">
        <v>25947</v>
      </c>
      <c r="BX366" t="s">
        <v>63</v>
      </c>
      <c r="BY366" t="s">
        <v>64</v>
      </c>
      <c r="CB366" t="s">
        <v>64</v>
      </c>
      <c r="CC366" t="s">
        <v>64</v>
      </c>
      <c r="CE366" t="s">
        <v>64</v>
      </c>
      <c r="CG366" t="s">
        <v>63</v>
      </c>
      <c r="CH366" t="s">
        <v>74</v>
      </c>
      <c r="CI366" t="s">
        <v>63</v>
      </c>
      <c r="CJ366" t="s">
        <v>75</v>
      </c>
      <c r="DJ366" t="s">
        <v>76</v>
      </c>
      <c r="DK366" t="s">
        <v>2124</v>
      </c>
      <c r="DN366" t="s">
        <v>64</v>
      </c>
      <c r="DO366" t="s">
        <v>77</v>
      </c>
      <c r="DP366" t="s">
        <v>63</v>
      </c>
      <c r="DQ366" t="s">
        <v>78</v>
      </c>
      <c r="DY366">
        <v>35.9</v>
      </c>
      <c r="EB366">
        <v>6</v>
      </c>
      <c r="EC366">
        <v>6</v>
      </c>
      <c r="EE366" t="s">
        <v>1253</v>
      </c>
      <c r="EF366">
        <v>7</v>
      </c>
      <c r="EH366" t="s">
        <v>80</v>
      </c>
      <c r="EL366" t="s">
        <v>80</v>
      </c>
      <c r="EP366" t="s">
        <v>80</v>
      </c>
      <c r="ET366" t="s">
        <v>80</v>
      </c>
      <c r="EV366">
        <v>1500</v>
      </c>
      <c r="EW366">
        <v>373</v>
      </c>
      <c r="EX366">
        <v>282</v>
      </c>
      <c r="EY366">
        <v>332</v>
      </c>
    </row>
    <row r="367" spans="1:155" x14ac:dyDescent="0.25">
      <c r="A367">
        <v>2020</v>
      </c>
      <c r="B367" t="s">
        <v>56</v>
      </c>
      <c r="C367" s="20" t="s">
        <v>56</v>
      </c>
      <c r="D367" t="s">
        <v>128</v>
      </c>
      <c r="E367" t="s">
        <v>58</v>
      </c>
      <c r="F367">
        <v>540</v>
      </c>
      <c r="G367" s="1">
        <v>3</v>
      </c>
      <c r="H367">
        <v>6</v>
      </c>
      <c r="I367" t="s">
        <v>79</v>
      </c>
      <c r="J367">
        <v>22</v>
      </c>
      <c r="K367">
        <v>30</v>
      </c>
      <c r="L367">
        <v>25</v>
      </c>
      <c r="M367">
        <v>28.5</v>
      </c>
      <c r="N367">
        <v>43.658799999999999</v>
      </c>
      <c r="O367">
        <v>33.7776</v>
      </c>
      <c r="P367">
        <v>22.3233</v>
      </c>
      <c r="Q367">
        <v>30.449400000000001</v>
      </c>
      <c r="R367">
        <v>25.37</v>
      </c>
      <c r="T367" t="s">
        <v>60</v>
      </c>
      <c r="U367" t="s">
        <v>71</v>
      </c>
      <c r="V367" t="s">
        <v>61</v>
      </c>
      <c r="W367" t="s">
        <v>62</v>
      </c>
      <c r="Y367">
        <v>8</v>
      </c>
      <c r="Z367" t="s">
        <v>63</v>
      </c>
      <c r="AA367" t="s">
        <v>64</v>
      </c>
      <c r="AB367" t="s">
        <v>65</v>
      </c>
      <c r="AC367" t="s">
        <v>66</v>
      </c>
      <c r="AD367">
        <v>10</v>
      </c>
      <c r="AG367" t="s">
        <v>59</v>
      </c>
      <c r="AH367" t="s">
        <v>67</v>
      </c>
      <c r="AI367" t="s">
        <v>68</v>
      </c>
      <c r="AJ367" t="s">
        <v>69</v>
      </c>
      <c r="AK367" t="s">
        <v>64</v>
      </c>
      <c r="AL367" t="s">
        <v>70</v>
      </c>
      <c r="AO367">
        <v>99</v>
      </c>
      <c r="AP367">
        <v>14</v>
      </c>
      <c r="AS367">
        <v>1950</v>
      </c>
      <c r="AT367">
        <v>1950</v>
      </c>
      <c r="BN367" s="33" t="s">
        <v>2125</v>
      </c>
      <c r="BO367">
        <v>2</v>
      </c>
      <c r="BP367">
        <v>2</v>
      </c>
      <c r="BQ367">
        <v>5</v>
      </c>
      <c r="BR367" t="s">
        <v>126</v>
      </c>
      <c r="BS367" t="s">
        <v>2123</v>
      </c>
      <c r="BT367" t="s">
        <v>73</v>
      </c>
      <c r="BU367" s="23">
        <v>43739</v>
      </c>
      <c r="BV367">
        <v>26604</v>
      </c>
      <c r="BX367" t="s">
        <v>63</v>
      </c>
      <c r="BY367" t="s">
        <v>64</v>
      </c>
      <c r="CB367" t="s">
        <v>64</v>
      </c>
      <c r="CC367" t="s">
        <v>64</v>
      </c>
      <c r="CE367" t="s">
        <v>64</v>
      </c>
      <c r="CG367" t="s">
        <v>63</v>
      </c>
      <c r="CH367" t="s">
        <v>74</v>
      </c>
      <c r="CI367" t="s">
        <v>63</v>
      </c>
      <c r="CJ367" t="s">
        <v>75</v>
      </c>
      <c r="DJ367" t="s">
        <v>76</v>
      </c>
      <c r="DK367" t="s">
        <v>2124</v>
      </c>
      <c r="DN367" t="s">
        <v>64</v>
      </c>
      <c r="DO367" t="s">
        <v>77</v>
      </c>
      <c r="DP367" t="s">
        <v>63</v>
      </c>
      <c r="DQ367" t="s">
        <v>78</v>
      </c>
      <c r="DY367">
        <v>34</v>
      </c>
      <c r="EB367">
        <v>5</v>
      </c>
      <c r="EC367">
        <v>5</v>
      </c>
      <c r="EE367" t="s">
        <v>1256</v>
      </c>
      <c r="EF367">
        <v>5</v>
      </c>
      <c r="EH367" t="s">
        <v>80</v>
      </c>
      <c r="EL367" t="s">
        <v>80</v>
      </c>
      <c r="EP367" t="s">
        <v>80</v>
      </c>
      <c r="ET367" t="s">
        <v>80</v>
      </c>
      <c r="EV367">
        <v>2250</v>
      </c>
      <c r="EW367">
        <v>398</v>
      </c>
      <c r="EX367">
        <v>291</v>
      </c>
      <c r="EY367">
        <v>350</v>
      </c>
    </row>
    <row r="368" spans="1:155" x14ac:dyDescent="0.25">
      <c r="A368">
        <v>2020</v>
      </c>
      <c r="B368" t="s">
        <v>56</v>
      </c>
      <c r="C368" s="20" t="s">
        <v>56</v>
      </c>
      <c r="D368" t="s">
        <v>129</v>
      </c>
      <c r="E368" t="s">
        <v>58</v>
      </c>
      <c r="F368">
        <v>541</v>
      </c>
      <c r="G368" s="1">
        <v>3</v>
      </c>
      <c r="H368">
        <v>6</v>
      </c>
      <c r="I368" t="s">
        <v>79</v>
      </c>
      <c r="J368">
        <v>22</v>
      </c>
      <c r="K368">
        <v>29</v>
      </c>
      <c r="L368">
        <v>25</v>
      </c>
      <c r="M368">
        <v>27.770700000000001</v>
      </c>
      <c r="N368">
        <v>41.4634</v>
      </c>
      <c r="O368">
        <v>32.617899999999999</v>
      </c>
      <c r="P368">
        <v>21.803000000000001</v>
      </c>
      <c r="Q368">
        <v>29.060199999999998</v>
      </c>
      <c r="R368">
        <v>24.563400000000001</v>
      </c>
      <c r="T368" t="s">
        <v>60</v>
      </c>
      <c r="U368" t="s">
        <v>71</v>
      </c>
      <c r="V368" t="s">
        <v>61</v>
      </c>
      <c r="W368" t="s">
        <v>62</v>
      </c>
      <c r="Y368">
        <v>8</v>
      </c>
      <c r="Z368" t="s">
        <v>63</v>
      </c>
      <c r="AA368" t="s">
        <v>64</v>
      </c>
      <c r="AB368" t="s">
        <v>86</v>
      </c>
      <c r="AC368" t="s">
        <v>87</v>
      </c>
      <c r="AD368">
        <v>10</v>
      </c>
      <c r="AG368" t="s">
        <v>59</v>
      </c>
      <c r="AH368" t="s">
        <v>67</v>
      </c>
      <c r="AI368" t="s">
        <v>68</v>
      </c>
      <c r="AJ368" t="s">
        <v>69</v>
      </c>
      <c r="AK368" t="s">
        <v>64</v>
      </c>
      <c r="AL368" t="s">
        <v>70</v>
      </c>
      <c r="AO368">
        <v>99</v>
      </c>
      <c r="AP368">
        <v>14</v>
      </c>
      <c r="AS368">
        <v>1950</v>
      </c>
      <c r="AT368">
        <v>1950</v>
      </c>
      <c r="BN368" s="33" t="s">
        <v>2125</v>
      </c>
      <c r="BO368">
        <v>2</v>
      </c>
      <c r="BP368">
        <v>2</v>
      </c>
      <c r="BQ368">
        <v>5</v>
      </c>
      <c r="BR368" t="s">
        <v>126</v>
      </c>
      <c r="BS368" t="s">
        <v>2123</v>
      </c>
      <c r="BT368" t="s">
        <v>73</v>
      </c>
      <c r="BU368" s="23">
        <v>43678</v>
      </c>
      <c r="BV368">
        <v>25898</v>
      </c>
      <c r="BX368" t="s">
        <v>63</v>
      </c>
      <c r="BY368" t="s">
        <v>64</v>
      </c>
      <c r="CB368" t="s">
        <v>64</v>
      </c>
      <c r="CC368" t="s">
        <v>64</v>
      </c>
      <c r="CE368" t="s">
        <v>64</v>
      </c>
      <c r="CG368" t="s">
        <v>63</v>
      </c>
      <c r="CH368" t="s">
        <v>74</v>
      </c>
      <c r="CI368" t="s">
        <v>63</v>
      </c>
      <c r="CJ368" t="s">
        <v>75</v>
      </c>
      <c r="DJ368" t="s">
        <v>76</v>
      </c>
      <c r="DK368" t="s">
        <v>2124</v>
      </c>
      <c r="DN368" t="s">
        <v>64</v>
      </c>
      <c r="DO368" t="s">
        <v>77</v>
      </c>
      <c r="DP368" t="s">
        <v>63</v>
      </c>
      <c r="DQ368" t="s">
        <v>78</v>
      </c>
      <c r="DY368">
        <v>32.799999999999997</v>
      </c>
      <c r="EB368">
        <v>5</v>
      </c>
      <c r="EC368">
        <v>5</v>
      </c>
      <c r="EE368" t="s">
        <v>1256</v>
      </c>
      <c r="EF368">
        <v>5</v>
      </c>
      <c r="EH368" t="s">
        <v>80</v>
      </c>
      <c r="EL368" t="s">
        <v>80</v>
      </c>
      <c r="EP368" t="s">
        <v>80</v>
      </c>
      <c r="ET368" t="s">
        <v>80</v>
      </c>
      <c r="EV368">
        <v>2250</v>
      </c>
      <c r="EW368">
        <v>405</v>
      </c>
      <c r="EX368">
        <v>304</v>
      </c>
      <c r="EY368">
        <v>359</v>
      </c>
    </row>
    <row r="369" spans="1:155" x14ac:dyDescent="0.25">
      <c r="A369">
        <v>2020</v>
      </c>
      <c r="B369" t="s">
        <v>56</v>
      </c>
      <c r="C369" s="20" t="s">
        <v>56</v>
      </c>
      <c r="D369" t="s">
        <v>1263</v>
      </c>
      <c r="E369" t="s">
        <v>58</v>
      </c>
      <c r="F369">
        <v>808</v>
      </c>
      <c r="G369" s="1">
        <v>3</v>
      </c>
      <c r="H369">
        <v>6</v>
      </c>
      <c r="I369" t="s">
        <v>79</v>
      </c>
      <c r="J369">
        <v>22</v>
      </c>
      <c r="K369">
        <v>29</v>
      </c>
      <c r="L369">
        <v>24</v>
      </c>
      <c r="M369">
        <v>27.6158</v>
      </c>
      <c r="N369">
        <v>41.403300000000002</v>
      </c>
      <c r="O369">
        <v>32.483499999999999</v>
      </c>
      <c r="P369">
        <v>21.6922</v>
      </c>
      <c r="Q369">
        <v>29.021999999999998</v>
      </c>
      <c r="R369">
        <v>24.473700000000001</v>
      </c>
      <c r="T369" t="s">
        <v>60</v>
      </c>
      <c r="U369" t="s">
        <v>71</v>
      </c>
      <c r="V369" t="s">
        <v>61</v>
      </c>
      <c r="W369" t="s">
        <v>62</v>
      </c>
      <c r="Y369">
        <v>8</v>
      </c>
      <c r="Z369" t="s">
        <v>63</v>
      </c>
      <c r="AA369" t="s">
        <v>64</v>
      </c>
      <c r="AB369" t="s">
        <v>65</v>
      </c>
      <c r="AC369" t="s">
        <v>66</v>
      </c>
      <c r="AD369">
        <v>10</v>
      </c>
      <c r="AG369" t="s">
        <v>59</v>
      </c>
      <c r="AH369" t="s">
        <v>67</v>
      </c>
      <c r="AI369" t="s">
        <v>68</v>
      </c>
      <c r="AJ369" t="s">
        <v>69</v>
      </c>
      <c r="AK369" t="s">
        <v>64</v>
      </c>
      <c r="AL369" t="s">
        <v>70</v>
      </c>
      <c r="AM369">
        <v>100</v>
      </c>
      <c r="AN369">
        <v>16</v>
      </c>
      <c r="AS369">
        <v>2050</v>
      </c>
      <c r="AT369">
        <v>2050</v>
      </c>
      <c r="BN369" s="33" t="s">
        <v>2125</v>
      </c>
      <c r="BO369">
        <v>2</v>
      </c>
      <c r="BP369">
        <v>2</v>
      </c>
      <c r="BQ369">
        <v>5</v>
      </c>
      <c r="BR369" t="s">
        <v>126</v>
      </c>
      <c r="BS369" t="s">
        <v>2123</v>
      </c>
      <c r="BT369" t="s">
        <v>73</v>
      </c>
      <c r="BU369" s="23">
        <v>43677</v>
      </c>
      <c r="BV369">
        <v>25782</v>
      </c>
      <c r="BX369" t="s">
        <v>64</v>
      </c>
      <c r="BY369" t="s">
        <v>64</v>
      </c>
      <c r="CB369" t="s">
        <v>64</v>
      </c>
      <c r="CC369" t="s">
        <v>64</v>
      </c>
      <c r="CE369" t="s">
        <v>64</v>
      </c>
      <c r="CG369" t="s">
        <v>63</v>
      </c>
      <c r="CH369" t="s">
        <v>130</v>
      </c>
      <c r="CI369" t="s">
        <v>63</v>
      </c>
      <c r="CJ369" t="s">
        <v>131</v>
      </c>
      <c r="DJ369" t="s">
        <v>76</v>
      </c>
      <c r="DK369" t="s">
        <v>2124</v>
      </c>
      <c r="DN369" t="s">
        <v>64</v>
      </c>
      <c r="DO369" t="s">
        <v>193</v>
      </c>
      <c r="DP369" t="s">
        <v>63</v>
      </c>
      <c r="DQ369" t="s">
        <v>78</v>
      </c>
      <c r="DY369">
        <v>32.700000000000003</v>
      </c>
      <c r="EB369">
        <v>5</v>
      </c>
      <c r="EC369">
        <v>5</v>
      </c>
      <c r="EE369" t="s">
        <v>1257</v>
      </c>
      <c r="EF369">
        <v>3</v>
      </c>
      <c r="EH369" t="s">
        <v>80</v>
      </c>
      <c r="EL369" t="s">
        <v>80</v>
      </c>
      <c r="EP369" t="s">
        <v>80</v>
      </c>
      <c r="ET369" t="s">
        <v>80</v>
      </c>
      <c r="EV369">
        <v>2750</v>
      </c>
      <c r="EW369">
        <v>407</v>
      </c>
      <c r="EX369">
        <v>305</v>
      </c>
      <c r="EY369">
        <v>361</v>
      </c>
    </row>
    <row r="370" spans="1:155" x14ac:dyDescent="0.25">
      <c r="A370">
        <v>2020</v>
      </c>
      <c r="B370" t="s">
        <v>56</v>
      </c>
      <c r="C370" s="20" t="s">
        <v>56</v>
      </c>
      <c r="D370" t="s">
        <v>1266</v>
      </c>
      <c r="E370" t="s">
        <v>58</v>
      </c>
      <c r="F370">
        <v>810</v>
      </c>
      <c r="G370" s="1">
        <v>3</v>
      </c>
      <c r="H370">
        <v>6</v>
      </c>
      <c r="I370" t="s">
        <v>79</v>
      </c>
      <c r="J370">
        <v>20</v>
      </c>
      <c r="K370">
        <v>27</v>
      </c>
      <c r="L370">
        <v>23</v>
      </c>
      <c r="M370">
        <v>25.690300000000001</v>
      </c>
      <c r="N370">
        <v>37.5</v>
      </c>
      <c r="O370">
        <v>29.932200000000002</v>
      </c>
      <c r="P370">
        <v>20.305299999999999</v>
      </c>
      <c r="Q370">
        <v>26.517499999999998</v>
      </c>
      <c r="R370">
        <v>22.6982</v>
      </c>
      <c r="T370" t="s">
        <v>60</v>
      </c>
      <c r="U370" t="s">
        <v>71</v>
      </c>
      <c r="V370" t="s">
        <v>61</v>
      </c>
      <c r="W370" t="s">
        <v>62</v>
      </c>
      <c r="Y370">
        <v>8</v>
      </c>
      <c r="Z370" t="s">
        <v>63</v>
      </c>
      <c r="AA370" t="s">
        <v>64</v>
      </c>
      <c r="AB370" t="s">
        <v>86</v>
      </c>
      <c r="AC370" t="s">
        <v>87</v>
      </c>
      <c r="AD370">
        <v>10</v>
      </c>
      <c r="AG370" t="s">
        <v>59</v>
      </c>
      <c r="AH370" t="s">
        <v>67</v>
      </c>
      <c r="AI370" t="s">
        <v>68</v>
      </c>
      <c r="AJ370" t="s">
        <v>69</v>
      </c>
      <c r="AK370" t="s">
        <v>64</v>
      </c>
      <c r="AL370" t="s">
        <v>70</v>
      </c>
      <c r="AM370">
        <v>100</v>
      </c>
      <c r="AN370">
        <v>16</v>
      </c>
      <c r="AS370">
        <v>2100</v>
      </c>
      <c r="AT370">
        <v>2100</v>
      </c>
      <c r="BN370" s="33" t="s">
        <v>2125</v>
      </c>
      <c r="BO370">
        <v>2</v>
      </c>
      <c r="BP370">
        <v>2</v>
      </c>
      <c r="BQ370">
        <v>5</v>
      </c>
      <c r="BR370" t="s">
        <v>126</v>
      </c>
      <c r="BS370" t="s">
        <v>2123</v>
      </c>
      <c r="BT370" t="s">
        <v>73</v>
      </c>
      <c r="BU370" s="23">
        <v>43678</v>
      </c>
      <c r="BV370">
        <v>25901</v>
      </c>
      <c r="BX370" t="s">
        <v>63</v>
      </c>
      <c r="BY370" t="s">
        <v>64</v>
      </c>
      <c r="CB370" t="s">
        <v>64</v>
      </c>
      <c r="CC370" t="s">
        <v>64</v>
      </c>
      <c r="CE370" t="s">
        <v>64</v>
      </c>
      <c r="CG370" t="s">
        <v>63</v>
      </c>
      <c r="CH370" t="s">
        <v>130</v>
      </c>
      <c r="CI370" t="s">
        <v>63</v>
      </c>
      <c r="CJ370" t="s">
        <v>131</v>
      </c>
      <c r="DJ370" t="s">
        <v>76</v>
      </c>
      <c r="DK370" t="s">
        <v>2124</v>
      </c>
      <c r="DN370" t="s">
        <v>64</v>
      </c>
      <c r="DO370" t="s">
        <v>193</v>
      </c>
      <c r="DP370" t="s">
        <v>63</v>
      </c>
      <c r="DQ370" t="s">
        <v>78</v>
      </c>
      <c r="DY370">
        <v>30.1</v>
      </c>
      <c r="EB370">
        <v>5</v>
      </c>
      <c r="EC370">
        <v>5</v>
      </c>
      <c r="EE370" t="s">
        <v>1257</v>
      </c>
      <c r="EF370">
        <v>3</v>
      </c>
      <c r="EH370" t="s">
        <v>80</v>
      </c>
      <c r="EL370" t="s">
        <v>80</v>
      </c>
      <c r="EP370" t="s">
        <v>80</v>
      </c>
      <c r="ET370" t="s">
        <v>80</v>
      </c>
      <c r="EV370">
        <v>3000</v>
      </c>
      <c r="EW370">
        <v>434</v>
      </c>
      <c r="EX370">
        <v>333</v>
      </c>
      <c r="EY370">
        <v>388</v>
      </c>
    </row>
    <row r="371" spans="1:155" x14ac:dyDescent="0.25">
      <c r="A371">
        <v>2020</v>
      </c>
      <c r="B371" t="s">
        <v>56</v>
      </c>
      <c r="C371" s="20" t="s">
        <v>56</v>
      </c>
      <c r="D371" t="s">
        <v>171</v>
      </c>
      <c r="E371" t="s">
        <v>58</v>
      </c>
      <c r="F371">
        <v>560</v>
      </c>
      <c r="G371" s="1">
        <v>4.4000000000000004</v>
      </c>
      <c r="H371">
        <v>8</v>
      </c>
      <c r="I371" t="s">
        <v>79</v>
      </c>
      <c r="J371">
        <v>15</v>
      </c>
      <c r="K371">
        <v>21</v>
      </c>
      <c r="L371">
        <v>17</v>
      </c>
      <c r="M371">
        <v>18.079599999999999</v>
      </c>
      <c r="N371">
        <v>29.7957</v>
      </c>
      <c r="O371">
        <v>21.9665</v>
      </c>
      <c r="P371">
        <v>14.650499999999999</v>
      </c>
      <c r="Q371">
        <v>21.442299999999999</v>
      </c>
      <c r="R371">
        <v>17.085799999999999</v>
      </c>
      <c r="S371" t="s">
        <v>243</v>
      </c>
      <c r="T371" t="s">
        <v>60</v>
      </c>
      <c r="U371" t="s">
        <v>71</v>
      </c>
      <c r="V371" t="s">
        <v>61</v>
      </c>
      <c r="W371" t="s">
        <v>62</v>
      </c>
      <c r="Y371">
        <v>8</v>
      </c>
      <c r="Z371" t="s">
        <v>63</v>
      </c>
      <c r="AA371" t="s">
        <v>64</v>
      </c>
      <c r="AB371" t="s">
        <v>86</v>
      </c>
      <c r="AC371" t="s">
        <v>87</v>
      </c>
      <c r="AD371">
        <v>10</v>
      </c>
      <c r="AG371" t="s">
        <v>59</v>
      </c>
      <c r="AH371" t="s">
        <v>67</v>
      </c>
      <c r="AI371" t="s">
        <v>68</v>
      </c>
      <c r="AJ371" t="s">
        <v>69</v>
      </c>
      <c r="AK371" t="s">
        <v>64</v>
      </c>
      <c r="AL371" t="s">
        <v>70</v>
      </c>
      <c r="AO371">
        <v>103</v>
      </c>
      <c r="AP371">
        <v>14</v>
      </c>
      <c r="AS371">
        <v>2850</v>
      </c>
      <c r="AT371">
        <v>2850</v>
      </c>
      <c r="BN371" s="33" t="s">
        <v>2125</v>
      </c>
      <c r="BO371">
        <v>2</v>
      </c>
      <c r="BP371">
        <v>2</v>
      </c>
      <c r="BQ371">
        <v>5</v>
      </c>
      <c r="BR371" t="s">
        <v>126</v>
      </c>
      <c r="BS371" t="s">
        <v>2123</v>
      </c>
      <c r="BT371" t="s">
        <v>73</v>
      </c>
      <c r="BU371" s="23">
        <v>43708</v>
      </c>
      <c r="BV371">
        <v>26321</v>
      </c>
      <c r="BX371" t="s">
        <v>64</v>
      </c>
      <c r="BY371" t="s">
        <v>64</v>
      </c>
      <c r="CB371" t="s">
        <v>64</v>
      </c>
      <c r="CC371" t="s">
        <v>64</v>
      </c>
      <c r="CE371" t="s">
        <v>64</v>
      </c>
      <c r="CG371" t="s">
        <v>63</v>
      </c>
      <c r="CH371" t="s">
        <v>74</v>
      </c>
      <c r="CI371" t="s">
        <v>63</v>
      </c>
      <c r="CJ371" t="s">
        <v>94</v>
      </c>
      <c r="DJ371" t="s">
        <v>76</v>
      </c>
      <c r="DK371" t="s">
        <v>2124</v>
      </c>
      <c r="DN371" t="s">
        <v>64</v>
      </c>
      <c r="DO371" t="s">
        <v>132</v>
      </c>
      <c r="DP371" t="s">
        <v>63</v>
      </c>
      <c r="DQ371" t="s">
        <v>78</v>
      </c>
      <c r="DY371">
        <v>22.1</v>
      </c>
      <c r="EB371">
        <v>3</v>
      </c>
      <c r="EC371">
        <v>3</v>
      </c>
      <c r="EE371" t="s">
        <v>1277</v>
      </c>
      <c r="EF371">
        <v>3</v>
      </c>
      <c r="EH371" t="s">
        <v>80</v>
      </c>
      <c r="EL371" t="s">
        <v>80</v>
      </c>
      <c r="EP371" t="s">
        <v>80</v>
      </c>
      <c r="ET371" t="s">
        <v>80</v>
      </c>
      <c r="EV371">
        <v>6750</v>
      </c>
      <c r="EW371">
        <v>604</v>
      </c>
      <c r="EX371">
        <v>413</v>
      </c>
      <c r="EY371">
        <v>518</v>
      </c>
    </row>
    <row r="372" spans="1:155" x14ac:dyDescent="0.25">
      <c r="A372">
        <v>2020</v>
      </c>
      <c r="B372" t="s">
        <v>56</v>
      </c>
      <c r="C372" s="20" t="s">
        <v>56</v>
      </c>
      <c r="D372" t="s">
        <v>172</v>
      </c>
      <c r="E372" t="s">
        <v>58</v>
      </c>
      <c r="F372">
        <v>561</v>
      </c>
      <c r="G372" s="1">
        <v>4.4000000000000004</v>
      </c>
      <c r="H372">
        <v>8</v>
      </c>
      <c r="I372" t="s">
        <v>79</v>
      </c>
      <c r="J372">
        <v>15</v>
      </c>
      <c r="K372">
        <v>21</v>
      </c>
      <c r="L372">
        <v>17</v>
      </c>
      <c r="M372">
        <v>18.079599999999999</v>
      </c>
      <c r="N372">
        <v>29.7957</v>
      </c>
      <c r="O372">
        <v>21.9665</v>
      </c>
      <c r="P372">
        <v>14.650499999999999</v>
      </c>
      <c r="Q372">
        <v>21.442299999999999</v>
      </c>
      <c r="R372">
        <v>17.085799999999999</v>
      </c>
      <c r="S372" t="s">
        <v>243</v>
      </c>
      <c r="T372" t="s">
        <v>60</v>
      </c>
      <c r="U372" t="s">
        <v>71</v>
      </c>
      <c r="V372" t="s">
        <v>61</v>
      </c>
      <c r="W372" t="s">
        <v>62</v>
      </c>
      <c r="Y372">
        <v>8</v>
      </c>
      <c r="Z372" t="s">
        <v>63</v>
      </c>
      <c r="AA372" t="s">
        <v>64</v>
      </c>
      <c r="AB372" t="s">
        <v>86</v>
      </c>
      <c r="AC372" t="s">
        <v>87</v>
      </c>
      <c r="AD372">
        <v>10</v>
      </c>
      <c r="AG372" t="s">
        <v>59</v>
      </c>
      <c r="AH372" t="s">
        <v>67</v>
      </c>
      <c r="AI372" t="s">
        <v>68</v>
      </c>
      <c r="AJ372" t="s">
        <v>69</v>
      </c>
      <c r="AK372" t="s">
        <v>64</v>
      </c>
      <c r="AL372" t="s">
        <v>70</v>
      </c>
      <c r="AO372">
        <v>103</v>
      </c>
      <c r="AP372">
        <v>14</v>
      </c>
      <c r="AS372">
        <v>2850</v>
      </c>
      <c r="AT372">
        <v>2850</v>
      </c>
      <c r="BN372" s="33" t="s">
        <v>2125</v>
      </c>
      <c r="BO372">
        <v>2</v>
      </c>
      <c r="BP372">
        <v>2</v>
      </c>
      <c r="BQ372">
        <v>5</v>
      </c>
      <c r="BR372" t="s">
        <v>126</v>
      </c>
      <c r="BS372" t="s">
        <v>2123</v>
      </c>
      <c r="BT372" t="s">
        <v>73</v>
      </c>
      <c r="BU372" s="23">
        <v>43708</v>
      </c>
      <c r="BV372">
        <v>26324</v>
      </c>
      <c r="BX372" t="s">
        <v>64</v>
      </c>
      <c r="BY372" t="s">
        <v>64</v>
      </c>
      <c r="CB372" t="s">
        <v>64</v>
      </c>
      <c r="CC372" t="s">
        <v>64</v>
      </c>
      <c r="CE372" t="s">
        <v>64</v>
      </c>
      <c r="CG372" t="s">
        <v>63</v>
      </c>
      <c r="CH372" t="s">
        <v>74</v>
      </c>
      <c r="CI372" t="s">
        <v>63</v>
      </c>
      <c r="CJ372" t="s">
        <v>94</v>
      </c>
      <c r="DJ372" t="s">
        <v>76</v>
      </c>
      <c r="DK372" t="s">
        <v>2124</v>
      </c>
      <c r="DN372" t="s">
        <v>64</v>
      </c>
      <c r="DO372" t="s">
        <v>132</v>
      </c>
      <c r="DP372" t="s">
        <v>63</v>
      </c>
      <c r="DQ372" t="s">
        <v>78</v>
      </c>
      <c r="DY372">
        <v>22.1</v>
      </c>
      <c r="EB372">
        <v>3</v>
      </c>
      <c r="EC372">
        <v>3</v>
      </c>
      <c r="EE372" t="s">
        <v>1277</v>
      </c>
      <c r="EF372">
        <v>3</v>
      </c>
      <c r="EH372" t="s">
        <v>80</v>
      </c>
      <c r="EL372" t="s">
        <v>80</v>
      </c>
      <c r="EP372" t="s">
        <v>80</v>
      </c>
      <c r="ET372" t="s">
        <v>80</v>
      </c>
      <c r="EV372">
        <v>6750</v>
      </c>
      <c r="EW372">
        <v>604</v>
      </c>
      <c r="EX372">
        <v>413</v>
      </c>
      <c r="EY372">
        <v>518</v>
      </c>
    </row>
    <row r="373" spans="1:155" x14ac:dyDescent="0.25">
      <c r="A373">
        <v>2020</v>
      </c>
      <c r="B373" t="s">
        <v>56</v>
      </c>
      <c r="C373" s="20" t="s">
        <v>56</v>
      </c>
      <c r="D373" t="s">
        <v>173</v>
      </c>
      <c r="E373" t="s">
        <v>58</v>
      </c>
      <c r="F373">
        <v>550</v>
      </c>
      <c r="G373" s="1">
        <v>4.4000000000000004</v>
      </c>
      <c r="H373">
        <v>8</v>
      </c>
      <c r="I373" t="s">
        <v>79</v>
      </c>
      <c r="J373">
        <v>18</v>
      </c>
      <c r="K373">
        <v>25</v>
      </c>
      <c r="L373">
        <v>20</v>
      </c>
      <c r="M373">
        <v>21.890799999999999</v>
      </c>
      <c r="N373">
        <v>35.762900000000002</v>
      </c>
      <c r="O373">
        <v>26.5199</v>
      </c>
      <c r="P373">
        <v>17.517499999999998</v>
      </c>
      <c r="Q373">
        <v>25.3886</v>
      </c>
      <c r="R373">
        <v>20.357600000000001</v>
      </c>
      <c r="T373" t="s">
        <v>60</v>
      </c>
      <c r="U373" t="s">
        <v>71</v>
      </c>
      <c r="V373" t="s">
        <v>61</v>
      </c>
      <c r="W373" t="s">
        <v>62</v>
      </c>
      <c r="Y373">
        <v>8</v>
      </c>
      <c r="Z373" t="s">
        <v>63</v>
      </c>
      <c r="AA373" t="s">
        <v>64</v>
      </c>
      <c r="AB373" t="s">
        <v>86</v>
      </c>
      <c r="AC373" t="s">
        <v>87</v>
      </c>
      <c r="AD373">
        <v>10</v>
      </c>
      <c r="AG373" t="s">
        <v>59</v>
      </c>
      <c r="AH373" t="s">
        <v>67</v>
      </c>
      <c r="AI373" t="s">
        <v>68</v>
      </c>
      <c r="AJ373" t="s">
        <v>69</v>
      </c>
      <c r="AK373" t="s">
        <v>64</v>
      </c>
      <c r="AL373" t="s">
        <v>70</v>
      </c>
      <c r="AO373">
        <v>99</v>
      </c>
      <c r="AP373">
        <v>14</v>
      </c>
      <c r="AS373">
        <v>2450</v>
      </c>
      <c r="AT373">
        <v>2450</v>
      </c>
      <c r="BN373" s="33" t="s">
        <v>2125</v>
      </c>
      <c r="BO373">
        <v>2</v>
      </c>
      <c r="BP373">
        <v>2</v>
      </c>
      <c r="BQ373">
        <v>5</v>
      </c>
      <c r="BR373" t="s">
        <v>126</v>
      </c>
      <c r="BS373" t="s">
        <v>2123</v>
      </c>
      <c r="BT373" t="s">
        <v>73</v>
      </c>
      <c r="BU373" s="23">
        <v>43678</v>
      </c>
      <c r="BV373">
        <v>25792</v>
      </c>
      <c r="BX373" t="s">
        <v>64</v>
      </c>
      <c r="BY373" t="s">
        <v>64</v>
      </c>
      <c r="CB373" t="s">
        <v>64</v>
      </c>
      <c r="CC373" t="s">
        <v>64</v>
      </c>
      <c r="CE373" t="s">
        <v>64</v>
      </c>
      <c r="CG373" t="s">
        <v>63</v>
      </c>
      <c r="CH373" t="s">
        <v>130</v>
      </c>
      <c r="CI373" t="s">
        <v>63</v>
      </c>
      <c r="CJ373" t="s">
        <v>131</v>
      </c>
      <c r="DJ373" t="s">
        <v>76</v>
      </c>
      <c r="DK373" t="s">
        <v>2124</v>
      </c>
      <c r="DN373" t="s">
        <v>64</v>
      </c>
      <c r="DO373" t="s">
        <v>132</v>
      </c>
      <c r="DP373" t="s">
        <v>63</v>
      </c>
      <c r="DQ373" t="s">
        <v>78</v>
      </c>
      <c r="DY373">
        <v>26.7</v>
      </c>
      <c r="EB373">
        <v>4</v>
      </c>
      <c r="EC373">
        <v>4</v>
      </c>
      <c r="EE373" t="s">
        <v>1260</v>
      </c>
      <c r="EF373">
        <v>3</v>
      </c>
      <c r="EH373" t="s">
        <v>80</v>
      </c>
      <c r="EL373" t="s">
        <v>80</v>
      </c>
      <c r="EP373" t="s">
        <v>80</v>
      </c>
      <c r="ET373" t="s">
        <v>80</v>
      </c>
      <c r="EV373">
        <v>4750</v>
      </c>
      <c r="EW373">
        <v>506</v>
      </c>
      <c r="EX373">
        <v>348</v>
      </c>
      <c r="EY373">
        <v>435</v>
      </c>
    </row>
    <row r="374" spans="1:155" x14ac:dyDescent="0.25">
      <c r="A374">
        <v>2020</v>
      </c>
      <c r="B374" t="s">
        <v>56</v>
      </c>
      <c r="C374" s="20" t="s">
        <v>56</v>
      </c>
      <c r="D374" t="s">
        <v>1281</v>
      </c>
      <c r="E374" t="s">
        <v>58</v>
      </c>
      <c r="F374">
        <v>865</v>
      </c>
      <c r="G374" s="1">
        <v>4.4000000000000004</v>
      </c>
      <c r="H374">
        <v>8</v>
      </c>
      <c r="I374" t="s">
        <v>79</v>
      </c>
      <c r="J374">
        <v>15</v>
      </c>
      <c r="K374">
        <v>21</v>
      </c>
      <c r="L374">
        <v>17</v>
      </c>
      <c r="M374">
        <v>18.079599999999999</v>
      </c>
      <c r="N374">
        <v>29.7957</v>
      </c>
      <c r="O374">
        <v>21.9665</v>
      </c>
      <c r="P374">
        <v>14.650499999999999</v>
      </c>
      <c r="Q374">
        <v>21.442299999999999</v>
      </c>
      <c r="R374">
        <v>17.085799999999999</v>
      </c>
      <c r="S374" t="s">
        <v>243</v>
      </c>
      <c r="T374" t="s">
        <v>60</v>
      </c>
      <c r="U374" t="s">
        <v>71</v>
      </c>
      <c r="V374" t="s">
        <v>61</v>
      </c>
      <c r="W374" t="s">
        <v>62</v>
      </c>
      <c r="Y374">
        <v>8</v>
      </c>
      <c r="Z374" t="s">
        <v>63</v>
      </c>
      <c r="AA374" t="s">
        <v>64</v>
      </c>
      <c r="AB374" t="s">
        <v>86</v>
      </c>
      <c r="AC374" t="s">
        <v>87</v>
      </c>
      <c r="AD374">
        <v>10</v>
      </c>
      <c r="AG374" t="s">
        <v>59</v>
      </c>
      <c r="AH374" t="s">
        <v>67</v>
      </c>
      <c r="AI374" t="s">
        <v>68</v>
      </c>
      <c r="AJ374" t="s">
        <v>69</v>
      </c>
      <c r="AK374" t="s">
        <v>64</v>
      </c>
      <c r="AL374" t="s">
        <v>70</v>
      </c>
      <c r="AM374">
        <v>100</v>
      </c>
      <c r="AN374">
        <v>16</v>
      </c>
      <c r="AS374">
        <v>2850</v>
      </c>
      <c r="AT374">
        <v>2850</v>
      </c>
      <c r="BN374" s="33" t="s">
        <v>2125</v>
      </c>
      <c r="BO374">
        <v>2</v>
      </c>
      <c r="BP374">
        <v>2</v>
      </c>
      <c r="BQ374">
        <v>5</v>
      </c>
      <c r="BR374" t="s">
        <v>126</v>
      </c>
      <c r="BS374" t="s">
        <v>2123</v>
      </c>
      <c r="BT374" t="s">
        <v>73</v>
      </c>
      <c r="BU374" s="23">
        <v>43769</v>
      </c>
      <c r="BV374">
        <v>26326</v>
      </c>
      <c r="BX374" t="s">
        <v>64</v>
      </c>
      <c r="BY374" t="s">
        <v>64</v>
      </c>
      <c r="CB374" t="s">
        <v>64</v>
      </c>
      <c r="CC374" t="s">
        <v>64</v>
      </c>
      <c r="CE374" t="s">
        <v>64</v>
      </c>
      <c r="CG374" t="s">
        <v>63</v>
      </c>
      <c r="CH374" t="s">
        <v>74</v>
      </c>
      <c r="CI374" t="s">
        <v>63</v>
      </c>
      <c r="CJ374" t="s">
        <v>94</v>
      </c>
      <c r="DJ374" t="s">
        <v>76</v>
      </c>
      <c r="DK374" t="s">
        <v>2124</v>
      </c>
      <c r="DN374" t="s">
        <v>64</v>
      </c>
      <c r="DO374" t="s">
        <v>132</v>
      </c>
      <c r="DP374" t="s">
        <v>63</v>
      </c>
      <c r="DQ374" t="s">
        <v>78</v>
      </c>
      <c r="DY374">
        <v>22.1</v>
      </c>
      <c r="EB374">
        <v>3</v>
      </c>
      <c r="EC374">
        <v>3</v>
      </c>
      <c r="EE374" t="s">
        <v>1277</v>
      </c>
      <c r="EF374">
        <v>3</v>
      </c>
      <c r="EH374" t="s">
        <v>80</v>
      </c>
      <c r="EL374" t="s">
        <v>80</v>
      </c>
      <c r="EP374" t="s">
        <v>80</v>
      </c>
      <c r="ET374" t="s">
        <v>80</v>
      </c>
      <c r="EV374">
        <v>6750</v>
      </c>
      <c r="EW374">
        <v>604</v>
      </c>
      <c r="EX374">
        <v>413</v>
      </c>
      <c r="EY374">
        <v>518</v>
      </c>
    </row>
    <row r="375" spans="1:155" x14ac:dyDescent="0.25">
      <c r="A375">
        <v>2020</v>
      </c>
      <c r="B375" t="s">
        <v>56</v>
      </c>
      <c r="C375" s="20" t="s">
        <v>56</v>
      </c>
      <c r="D375" t="s">
        <v>1284</v>
      </c>
      <c r="E375" t="s">
        <v>58</v>
      </c>
      <c r="F375">
        <v>864</v>
      </c>
      <c r="G375" s="1">
        <v>4.4000000000000004</v>
      </c>
      <c r="H375">
        <v>8</v>
      </c>
      <c r="I375" t="s">
        <v>79</v>
      </c>
      <c r="J375">
        <v>15</v>
      </c>
      <c r="K375">
        <v>21</v>
      </c>
      <c r="L375">
        <v>17</v>
      </c>
      <c r="M375">
        <v>18.079599999999999</v>
      </c>
      <c r="N375">
        <v>29.7957</v>
      </c>
      <c r="O375">
        <v>21.9665</v>
      </c>
      <c r="P375">
        <v>14.650499999999999</v>
      </c>
      <c r="Q375">
        <v>21.442299999999999</v>
      </c>
      <c r="R375">
        <v>17.085799999999999</v>
      </c>
      <c r="S375" t="s">
        <v>243</v>
      </c>
      <c r="T375" t="s">
        <v>60</v>
      </c>
      <c r="U375" t="s">
        <v>71</v>
      </c>
      <c r="V375" t="s">
        <v>61</v>
      </c>
      <c r="W375" t="s">
        <v>62</v>
      </c>
      <c r="Y375">
        <v>8</v>
      </c>
      <c r="Z375" t="s">
        <v>63</v>
      </c>
      <c r="AA375" t="s">
        <v>64</v>
      </c>
      <c r="AB375" t="s">
        <v>86</v>
      </c>
      <c r="AC375" t="s">
        <v>87</v>
      </c>
      <c r="AD375">
        <v>10</v>
      </c>
      <c r="AG375" t="s">
        <v>59</v>
      </c>
      <c r="AH375" t="s">
        <v>67</v>
      </c>
      <c r="AI375" t="s">
        <v>68</v>
      </c>
      <c r="AJ375" t="s">
        <v>69</v>
      </c>
      <c r="AK375" t="s">
        <v>64</v>
      </c>
      <c r="AL375" t="s">
        <v>70</v>
      </c>
      <c r="AM375">
        <v>100</v>
      </c>
      <c r="AN375">
        <v>16</v>
      </c>
      <c r="AS375">
        <v>2850</v>
      </c>
      <c r="AT375">
        <v>2850</v>
      </c>
      <c r="BN375" s="33" t="s">
        <v>2125</v>
      </c>
      <c r="BO375">
        <v>2</v>
      </c>
      <c r="BP375">
        <v>2</v>
      </c>
      <c r="BQ375">
        <v>5</v>
      </c>
      <c r="BR375" t="s">
        <v>126</v>
      </c>
      <c r="BS375" t="s">
        <v>2123</v>
      </c>
      <c r="BT375" t="s">
        <v>73</v>
      </c>
      <c r="BU375" s="23">
        <v>43708</v>
      </c>
      <c r="BV375">
        <v>26323</v>
      </c>
      <c r="BX375" t="s">
        <v>64</v>
      </c>
      <c r="BY375" t="s">
        <v>64</v>
      </c>
      <c r="CB375" t="s">
        <v>64</v>
      </c>
      <c r="CC375" t="s">
        <v>64</v>
      </c>
      <c r="CE375" t="s">
        <v>64</v>
      </c>
      <c r="CG375" t="s">
        <v>63</v>
      </c>
      <c r="CH375" t="s">
        <v>74</v>
      </c>
      <c r="CI375" t="s">
        <v>63</v>
      </c>
      <c r="CJ375" t="s">
        <v>94</v>
      </c>
      <c r="DJ375" t="s">
        <v>76</v>
      </c>
      <c r="DK375" t="s">
        <v>2124</v>
      </c>
      <c r="DN375" t="s">
        <v>64</v>
      </c>
      <c r="DO375" t="s">
        <v>132</v>
      </c>
      <c r="DP375" t="s">
        <v>63</v>
      </c>
      <c r="DQ375" t="s">
        <v>78</v>
      </c>
      <c r="DY375">
        <v>22.1</v>
      </c>
      <c r="EB375">
        <v>3</v>
      </c>
      <c r="EC375">
        <v>3</v>
      </c>
      <c r="EE375" t="s">
        <v>1277</v>
      </c>
      <c r="EF375">
        <v>3</v>
      </c>
      <c r="EH375" t="s">
        <v>80</v>
      </c>
      <c r="EL375" t="s">
        <v>80</v>
      </c>
      <c r="EP375" t="s">
        <v>80</v>
      </c>
      <c r="ET375" t="s">
        <v>80</v>
      </c>
      <c r="EV375">
        <v>6750</v>
      </c>
      <c r="EW375">
        <v>604</v>
      </c>
      <c r="EX375">
        <v>413</v>
      </c>
      <c r="EY375">
        <v>518</v>
      </c>
    </row>
    <row r="376" spans="1:155" x14ac:dyDescent="0.25">
      <c r="A376">
        <v>2020</v>
      </c>
      <c r="B376" t="s">
        <v>56</v>
      </c>
      <c r="C376" s="20" t="s">
        <v>56</v>
      </c>
      <c r="D376" t="s">
        <v>1285</v>
      </c>
      <c r="E376" t="s">
        <v>58</v>
      </c>
      <c r="F376">
        <v>854</v>
      </c>
      <c r="G376" s="1">
        <v>4.4000000000000004</v>
      </c>
      <c r="H376">
        <v>8</v>
      </c>
      <c r="I376" t="s">
        <v>79</v>
      </c>
      <c r="J376">
        <v>17</v>
      </c>
      <c r="K376">
        <v>25</v>
      </c>
      <c r="L376">
        <v>20</v>
      </c>
      <c r="M376">
        <v>20.966200000000001</v>
      </c>
      <c r="N376">
        <v>34.420099999999998</v>
      </c>
      <c r="O376">
        <v>25.441099999999999</v>
      </c>
      <c r="P376">
        <v>16.828499999999998</v>
      </c>
      <c r="Q376">
        <v>24.509899999999998</v>
      </c>
      <c r="R376">
        <v>19.5915</v>
      </c>
      <c r="T376" t="s">
        <v>60</v>
      </c>
      <c r="U376" t="s">
        <v>71</v>
      </c>
      <c r="V376" t="s">
        <v>61</v>
      </c>
      <c r="W376" t="s">
        <v>62</v>
      </c>
      <c r="Y376">
        <v>8</v>
      </c>
      <c r="Z376" t="s">
        <v>63</v>
      </c>
      <c r="AA376" t="s">
        <v>64</v>
      </c>
      <c r="AB376" t="s">
        <v>86</v>
      </c>
      <c r="AC376" t="s">
        <v>87</v>
      </c>
      <c r="AD376">
        <v>10</v>
      </c>
      <c r="AG376" t="s">
        <v>59</v>
      </c>
      <c r="AH376" t="s">
        <v>67</v>
      </c>
      <c r="AI376" t="s">
        <v>68</v>
      </c>
      <c r="AJ376" t="s">
        <v>69</v>
      </c>
      <c r="AK376" t="s">
        <v>64</v>
      </c>
      <c r="AL376" t="s">
        <v>70</v>
      </c>
      <c r="AM376">
        <v>100</v>
      </c>
      <c r="AN376">
        <v>16</v>
      </c>
      <c r="AS376">
        <v>2450</v>
      </c>
      <c r="AT376">
        <v>2450</v>
      </c>
      <c r="BN376" s="33" t="s">
        <v>2125</v>
      </c>
      <c r="BO376">
        <v>2</v>
      </c>
      <c r="BP376">
        <v>2</v>
      </c>
      <c r="BQ376">
        <v>5</v>
      </c>
      <c r="BR376" t="s">
        <v>126</v>
      </c>
      <c r="BS376" t="s">
        <v>2123</v>
      </c>
      <c r="BT376" t="s">
        <v>73</v>
      </c>
      <c r="BU376" s="23">
        <v>43677</v>
      </c>
      <c r="BV376">
        <v>25805</v>
      </c>
      <c r="BX376" t="s">
        <v>64</v>
      </c>
      <c r="BY376" t="s">
        <v>64</v>
      </c>
      <c r="CB376" t="s">
        <v>64</v>
      </c>
      <c r="CC376" t="s">
        <v>64</v>
      </c>
      <c r="CE376" t="s">
        <v>64</v>
      </c>
      <c r="CG376" t="s">
        <v>63</v>
      </c>
      <c r="CH376" t="s">
        <v>130</v>
      </c>
      <c r="CI376" t="s">
        <v>63</v>
      </c>
      <c r="CJ376" t="s">
        <v>131</v>
      </c>
      <c r="DJ376" t="s">
        <v>76</v>
      </c>
      <c r="DK376" t="s">
        <v>2124</v>
      </c>
      <c r="DN376" t="s">
        <v>64</v>
      </c>
      <c r="DO376" t="s">
        <v>132</v>
      </c>
      <c r="DP376" t="s">
        <v>63</v>
      </c>
      <c r="DQ376" t="s">
        <v>78</v>
      </c>
      <c r="DY376">
        <v>25.6</v>
      </c>
      <c r="EB376">
        <v>4</v>
      </c>
      <c r="EC376">
        <v>4</v>
      </c>
      <c r="EE376" t="s">
        <v>1260</v>
      </c>
      <c r="EF376">
        <v>3</v>
      </c>
      <c r="EH376" t="s">
        <v>80</v>
      </c>
      <c r="EL376" t="s">
        <v>80</v>
      </c>
      <c r="EP376" t="s">
        <v>80</v>
      </c>
      <c r="ET376" t="s">
        <v>80</v>
      </c>
      <c r="EV376">
        <v>4750</v>
      </c>
      <c r="EW376">
        <v>524</v>
      </c>
      <c r="EX376">
        <v>360</v>
      </c>
      <c r="EY376">
        <v>450</v>
      </c>
    </row>
    <row r="377" spans="1:155" x14ac:dyDescent="0.25">
      <c r="A377">
        <v>2020</v>
      </c>
      <c r="B377" t="s">
        <v>56</v>
      </c>
      <c r="C377" s="20" t="s">
        <v>56</v>
      </c>
      <c r="D377" t="s">
        <v>180</v>
      </c>
      <c r="E377" t="s">
        <v>58</v>
      </c>
      <c r="F377">
        <v>254</v>
      </c>
      <c r="G377" s="1">
        <v>2</v>
      </c>
      <c r="H377">
        <v>4</v>
      </c>
      <c r="I377" t="s">
        <v>79</v>
      </c>
      <c r="J377">
        <v>23</v>
      </c>
      <c r="K377">
        <v>30</v>
      </c>
      <c r="L377">
        <v>26</v>
      </c>
      <c r="M377">
        <v>30.125800000000002</v>
      </c>
      <c r="N377">
        <v>43.485700000000001</v>
      </c>
      <c r="O377">
        <v>34.9589</v>
      </c>
      <c r="P377">
        <v>23.474399999999999</v>
      </c>
      <c r="Q377">
        <v>30.340399999999999</v>
      </c>
      <c r="R377">
        <v>26.135999999999999</v>
      </c>
      <c r="T377" t="s">
        <v>60</v>
      </c>
      <c r="U377" t="s">
        <v>71</v>
      </c>
      <c r="V377" t="s">
        <v>61</v>
      </c>
      <c r="W377" t="s">
        <v>62</v>
      </c>
      <c r="Y377">
        <v>8</v>
      </c>
      <c r="Z377" t="s">
        <v>63</v>
      </c>
      <c r="AA377" t="s">
        <v>64</v>
      </c>
      <c r="AB377" t="s">
        <v>86</v>
      </c>
      <c r="AC377" t="s">
        <v>87</v>
      </c>
      <c r="AD377">
        <v>10</v>
      </c>
      <c r="AG377" t="s">
        <v>59</v>
      </c>
      <c r="AH377" t="s">
        <v>67</v>
      </c>
      <c r="AI377" t="s">
        <v>68</v>
      </c>
      <c r="AJ377" t="s">
        <v>69</v>
      </c>
      <c r="AK377" t="s">
        <v>64</v>
      </c>
      <c r="AL377" t="s">
        <v>70</v>
      </c>
      <c r="AQ377">
        <v>94</v>
      </c>
      <c r="AR377">
        <v>21</v>
      </c>
      <c r="AS377">
        <v>1900</v>
      </c>
      <c r="AT377">
        <v>1900</v>
      </c>
      <c r="BN377" s="33" t="s">
        <v>2125</v>
      </c>
      <c r="BO377">
        <v>2</v>
      </c>
      <c r="BP377">
        <v>2</v>
      </c>
      <c r="BQ377">
        <v>5</v>
      </c>
      <c r="BR377" t="s">
        <v>126</v>
      </c>
      <c r="BS377" t="s">
        <v>2123</v>
      </c>
      <c r="BT377" t="s">
        <v>73</v>
      </c>
      <c r="BU377" s="23">
        <v>43678</v>
      </c>
      <c r="BV377">
        <v>25948</v>
      </c>
      <c r="BX377" t="s">
        <v>63</v>
      </c>
      <c r="BY377" t="s">
        <v>64</v>
      </c>
      <c r="CB377" t="s">
        <v>64</v>
      </c>
      <c r="CC377" t="s">
        <v>64</v>
      </c>
      <c r="CE377" t="s">
        <v>64</v>
      </c>
      <c r="CG377" t="s">
        <v>63</v>
      </c>
      <c r="CH377" t="s">
        <v>74</v>
      </c>
      <c r="CI377" t="s">
        <v>63</v>
      </c>
      <c r="CJ377" t="s">
        <v>75</v>
      </c>
      <c r="DJ377" t="s">
        <v>76</v>
      </c>
      <c r="DK377" t="s">
        <v>2124</v>
      </c>
      <c r="DN377" t="s">
        <v>64</v>
      </c>
      <c r="DO377" t="s">
        <v>77</v>
      </c>
      <c r="DP377" t="s">
        <v>63</v>
      </c>
      <c r="DQ377" t="s">
        <v>78</v>
      </c>
      <c r="DY377">
        <v>35.5</v>
      </c>
      <c r="EB377">
        <v>5</v>
      </c>
      <c r="EC377">
        <v>5</v>
      </c>
      <c r="EE377" t="s">
        <v>1274</v>
      </c>
      <c r="EF377">
        <v>3</v>
      </c>
      <c r="EH377" t="s">
        <v>80</v>
      </c>
      <c r="EL377" t="s">
        <v>80</v>
      </c>
      <c r="EP377" t="s">
        <v>80</v>
      </c>
      <c r="ET377" t="s">
        <v>80</v>
      </c>
      <c r="EV377">
        <v>2000</v>
      </c>
      <c r="EW377">
        <v>377</v>
      </c>
      <c r="EX377">
        <v>291</v>
      </c>
      <c r="EY377">
        <v>338</v>
      </c>
    </row>
    <row r="378" spans="1:155" x14ac:dyDescent="0.25">
      <c r="A378">
        <v>2020</v>
      </c>
      <c r="B378" t="s">
        <v>56</v>
      </c>
      <c r="C378" s="20" t="s">
        <v>56</v>
      </c>
      <c r="D378" t="s">
        <v>181</v>
      </c>
      <c r="E378" t="s">
        <v>58</v>
      </c>
      <c r="F378">
        <v>252</v>
      </c>
      <c r="G378" s="1">
        <v>2</v>
      </c>
      <c r="H378">
        <v>4</v>
      </c>
      <c r="I378" t="s">
        <v>79</v>
      </c>
      <c r="J378">
        <v>24</v>
      </c>
      <c r="K378">
        <v>32</v>
      </c>
      <c r="L378">
        <v>27</v>
      </c>
      <c r="M378">
        <v>30.5124</v>
      </c>
      <c r="N378">
        <v>45.658099999999997</v>
      </c>
      <c r="O378">
        <v>35.866300000000003</v>
      </c>
      <c r="P378">
        <v>23.746400000000001</v>
      </c>
      <c r="Q378">
        <v>31.7027</v>
      </c>
      <c r="R378">
        <v>26.769600000000001</v>
      </c>
      <c r="T378" t="s">
        <v>60</v>
      </c>
      <c r="U378" t="s">
        <v>71</v>
      </c>
      <c r="V378" t="s">
        <v>61</v>
      </c>
      <c r="W378" t="s">
        <v>62</v>
      </c>
      <c r="Y378">
        <v>8</v>
      </c>
      <c r="Z378" t="s">
        <v>63</v>
      </c>
      <c r="AA378" t="s">
        <v>64</v>
      </c>
      <c r="AB378" t="s">
        <v>150</v>
      </c>
      <c r="AC378" t="s">
        <v>178</v>
      </c>
      <c r="AD378">
        <v>10</v>
      </c>
      <c r="AG378" t="s">
        <v>59</v>
      </c>
      <c r="AH378" t="s">
        <v>67</v>
      </c>
      <c r="AI378" t="s">
        <v>68</v>
      </c>
      <c r="AJ378" t="s">
        <v>69</v>
      </c>
      <c r="AK378" t="s">
        <v>64</v>
      </c>
      <c r="AL378" t="s">
        <v>70</v>
      </c>
      <c r="AQ378">
        <v>94</v>
      </c>
      <c r="AR378">
        <v>21</v>
      </c>
      <c r="AS378">
        <v>1800</v>
      </c>
      <c r="AT378">
        <v>1800</v>
      </c>
      <c r="BN378" s="33" t="s">
        <v>2125</v>
      </c>
      <c r="BO378">
        <v>2</v>
      </c>
      <c r="BP378">
        <v>2</v>
      </c>
      <c r="BQ378">
        <v>5</v>
      </c>
      <c r="BR378" t="s">
        <v>126</v>
      </c>
      <c r="BS378" t="s">
        <v>2123</v>
      </c>
      <c r="BT378" t="s">
        <v>73</v>
      </c>
      <c r="BU378" s="23">
        <v>43677</v>
      </c>
      <c r="BV378">
        <v>26117</v>
      </c>
      <c r="BX378" t="s">
        <v>64</v>
      </c>
      <c r="BY378" t="s">
        <v>64</v>
      </c>
      <c r="CB378" t="s">
        <v>64</v>
      </c>
      <c r="CC378" t="s">
        <v>64</v>
      </c>
      <c r="CE378" t="s">
        <v>64</v>
      </c>
      <c r="CG378" t="s">
        <v>63</v>
      </c>
      <c r="CH378" t="s">
        <v>74</v>
      </c>
      <c r="CI378" t="s">
        <v>63</v>
      </c>
      <c r="CJ378" t="s">
        <v>75</v>
      </c>
      <c r="DJ378" t="s">
        <v>76</v>
      </c>
      <c r="DK378" t="s">
        <v>2124</v>
      </c>
      <c r="DN378" t="s">
        <v>64</v>
      </c>
      <c r="DO378" t="s">
        <v>77</v>
      </c>
      <c r="DP378" t="s">
        <v>63</v>
      </c>
      <c r="DQ378" t="s">
        <v>78</v>
      </c>
      <c r="DY378">
        <v>36.1</v>
      </c>
      <c r="EB378">
        <v>6</v>
      </c>
      <c r="EC378">
        <v>6</v>
      </c>
      <c r="EE378" t="s">
        <v>1253</v>
      </c>
      <c r="EF378">
        <v>7</v>
      </c>
      <c r="EH378" t="s">
        <v>80</v>
      </c>
      <c r="EL378" t="s">
        <v>80</v>
      </c>
      <c r="EP378" t="s">
        <v>80</v>
      </c>
      <c r="ET378" t="s">
        <v>80</v>
      </c>
      <c r="EV378">
        <v>1500</v>
      </c>
      <c r="EW378">
        <v>372</v>
      </c>
      <c r="EX378">
        <v>278</v>
      </c>
      <c r="EY378">
        <v>330</v>
      </c>
    </row>
    <row r="379" spans="1:155" x14ac:dyDescent="0.25">
      <c r="A379">
        <v>2020</v>
      </c>
      <c r="B379" t="s">
        <v>56</v>
      </c>
      <c r="C379" s="20" t="s">
        <v>56</v>
      </c>
      <c r="D379" t="s">
        <v>182</v>
      </c>
      <c r="E379" t="s">
        <v>58</v>
      </c>
      <c r="F379">
        <v>250</v>
      </c>
      <c r="G379" s="1">
        <v>2</v>
      </c>
      <c r="H379">
        <v>4</v>
      </c>
      <c r="I379" t="s">
        <v>79</v>
      </c>
      <c r="J379">
        <v>24</v>
      </c>
      <c r="K379">
        <v>31</v>
      </c>
      <c r="L379">
        <v>27</v>
      </c>
      <c r="M379">
        <v>30.586500000000001</v>
      </c>
      <c r="N379">
        <v>44.616599999999998</v>
      </c>
      <c r="O379">
        <v>35.628100000000003</v>
      </c>
      <c r="P379">
        <v>23.798500000000001</v>
      </c>
      <c r="Q379">
        <v>31.051200000000001</v>
      </c>
      <c r="R379">
        <v>26.593699999999998</v>
      </c>
      <c r="T379" t="s">
        <v>60</v>
      </c>
      <c r="U379" t="s">
        <v>71</v>
      </c>
      <c r="V379" t="s">
        <v>61</v>
      </c>
      <c r="W379" t="s">
        <v>62</v>
      </c>
      <c r="Y379">
        <v>8</v>
      </c>
      <c r="Z379" t="s">
        <v>63</v>
      </c>
      <c r="AA379" t="s">
        <v>64</v>
      </c>
      <c r="AB379" t="s">
        <v>86</v>
      </c>
      <c r="AC379" t="s">
        <v>87</v>
      </c>
      <c r="AD379">
        <v>10</v>
      </c>
      <c r="AG379" t="s">
        <v>59</v>
      </c>
      <c r="AH379" t="s">
        <v>67</v>
      </c>
      <c r="AI379" t="s">
        <v>68</v>
      </c>
      <c r="AJ379" t="s">
        <v>69</v>
      </c>
      <c r="AK379" t="s">
        <v>64</v>
      </c>
      <c r="AL379" t="s">
        <v>70</v>
      </c>
      <c r="AQ379">
        <v>94</v>
      </c>
      <c r="AR379">
        <v>21</v>
      </c>
      <c r="AS379">
        <v>1800</v>
      </c>
      <c r="AT379">
        <v>1800</v>
      </c>
      <c r="BN379" s="33" t="s">
        <v>2125</v>
      </c>
      <c r="BO379">
        <v>2</v>
      </c>
      <c r="BP379">
        <v>2</v>
      </c>
      <c r="BQ379">
        <v>5</v>
      </c>
      <c r="BR379" t="s">
        <v>126</v>
      </c>
      <c r="BS379" t="s">
        <v>2123</v>
      </c>
      <c r="BT379" t="s">
        <v>73</v>
      </c>
      <c r="BU379" s="23">
        <v>43678</v>
      </c>
      <c r="BV379">
        <v>26097</v>
      </c>
      <c r="BX379" t="s">
        <v>63</v>
      </c>
      <c r="BY379" t="s">
        <v>64</v>
      </c>
      <c r="CB379" t="s">
        <v>64</v>
      </c>
      <c r="CC379" t="s">
        <v>64</v>
      </c>
      <c r="CE379" t="s">
        <v>64</v>
      </c>
      <c r="CG379" t="s">
        <v>63</v>
      </c>
      <c r="CH379" t="s">
        <v>74</v>
      </c>
      <c r="CI379" t="s">
        <v>63</v>
      </c>
      <c r="CJ379" t="s">
        <v>75</v>
      </c>
      <c r="DJ379" t="s">
        <v>76</v>
      </c>
      <c r="DK379" t="s">
        <v>2124</v>
      </c>
      <c r="DN379" t="s">
        <v>64</v>
      </c>
      <c r="DO379" t="s">
        <v>77</v>
      </c>
      <c r="DP379" t="s">
        <v>63</v>
      </c>
      <c r="DQ379" t="s">
        <v>78</v>
      </c>
      <c r="DY379">
        <v>35.9</v>
      </c>
      <c r="EB379">
        <v>6</v>
      </c>
      <c r="EC379">
        <v>6</v>
      </c>
      <c r="EE379" t="s">
        <v>1253</v>
      </c>
      <c r="EF379">
        <v>7</v>
      </c>
      <c r="EH379" t="s">
        <v>80</v>
      </c>
      <c r="EL379" t="s">
        <v>80</v>
      </c>
      <c r="EP379" t="s">
        <v>80</v>
      </c>
      <c r="ET379" t="s">
        <v>80</v>
      </c>
      <c r="EV379">
        <v>1500</v>
      </c>
      <c r="EW379">
        <v>371</v>
      </c>
      <c r="EX379">
        <v>285</v>
      </c>
      <c r="EY379">
        <v>332</v>
      </c>
    </row>
    <row r="380" spans="1:155" x14ac:dyDescent="0.25">
      <c r="A380">
        <v>2020</v>
      </c>
      <c r="B380" t="s">
        <v>2140</v>
      </c>
      <c r="C380" s="20" t="s">
        <v>446</v>
      </c>
      <c r="D380" t="s">
        <v>460</v>
      </c>
      <c r="E380" t="s">
        <v>447</v>
      </c>
      <c r="F380">
        <v>19</v>
      </c>
      <c r="G380" s="1">
        <v>2</v>
      </c>
      <c r="H380">
        <v>4</v>
      </c>
      <c r="I380" t="s">
        <v>459</v>
      </c>
      <c r="J380">
        <v>22</v>
      </c>
      <c r="K380">
        <v>32</v>
      </c>
      <c r="L380">
        <v>26</v>
      </c>
      <c r="M380">
        <v>28.689299999999999</v>
      </c>
      <c r="N380">
        <v>45.980699999999999</v>
      </c>
      <c r="O380">
        <v>34.533200000000001</v>
      </c>
      <c r="P380">
        <v>22.457899999999999</v>
      </c>
      <c r="Q380">
        <v>31.9039</v>
      </c>
      <c r="R380">
        <v>25.91</v>
      </c>
      <c r="T380" t="s">
        <v>60</v>
      </c>
      <c r="U380" t="s">
        <v>71</v>
      </c>
      <c r="V380" t="s">
        <v>61</v>
      </c>
      <c r="W380" t="s">
        <v>62</v>
      </c>
      <c r="Y380">
        <v>9</v>
      </c>
      <c r="Z380" t="s">
        <v>63</v>
      </c>
      <c r="AA380" t="s">
        <v>64</v>
      </c>
      <c r="AB380" t="s">
        <v>150</v>
      </c>
      <c r="AC380" t="s">
        <v>178</v>
      </c>
      <c r="AD380">
        <v>10</v>
      </c>
      <c r="AG380" t="s">
        <v>155</v>
      </c>
      <c r="AH380" t="s">
        <v>156</v>
      </c>
      <c r="AI380" t="s">
        <v>68</v>
      </c>
      <c r="AJ380" t="s">
        <v>69</v>
      </c>
      <c r="AK380" t="s">
        <v>64</v>
      </c>
      <c r="AL380" t="s">
        <v>70</v>
      </c>
      <c r="AQ380">
        <v>98</v>
      </c>
      <c r="AR380">
        <v>18</v>
      </c>
      <c r="AS380">
        <v>1900</v>
      </c>
      <c r="AT380">
        <v>1900</v>
      </c>
      <c r="BN380" s="33" t="s">
        <v>2125</v>
      </c>
      <c r="BO380">
        <v>2</v>
      </c>
      <c r="BP380">
        <v>2</v>
      </c>
      <c r="BQ380">
        <v>5</v>
      </c>
      <c r="BR380" t="s">
        <v>126</v>
      </c>
      <c r="BS380" t="s">
        <v>2123</v>
      </c>
      <c r="BT380" t="s">
        <v>73</v>
      </c>
      <c r="BU380" s="23">
        <v>43643</v>
      </c>
      <c r="BV380">
        <v>25874</v>
      </c>
      <c r="BX380" t="s">
        <v>64</v>
      </c>
      <c r="BY380" t="s">
        <v>64</v>
      </c>
      <c r="CB380" t="s">
        <v>64</v>
      </c>
      <c r="CC380" t="s">
        <v>64</v>
      </c>
      <c r="CE380" t="s">
        <v>64</v>
      </c>
      <c r="CG380" t="s">
        <v>63</v>
      </c>
      <c r="CH380" t="s">
        <v>449</v>
      </c>
      <c r="CI380" t="s">
        <v>64</v>
      </c>
      <c r="DJ380" t="s">
        <v>76</v>
      </c>
      <c r="DK380" t="s">
        <v>2124</v>
      </c>
      <c r="DN380" t="s">
        <v>64</v>
      </c>
      <c r="DO380" t="s">
        <v>132</v>
      </c>
      <c r="DP380" t="s">
        <v>64</v>
      </c>
      <c r="DQ380" t="s">
        <v>139</v>
      </c>
      <c r="DY380">
        <v>34.799999999999997</v>
      </c>
      <c r="EB380">
        <v>5</v>
      </c>
      <c r="EC380">
        <v>5</v>
      </c>
      <c r="EE380" t="s">
        <v>1446</v>
      </c>
      <c r="EF380">
        <v>5</v>
      </c>
      <c r="EH380" t="s">
        <v>80</v>
      </c>
      <c r="EL380" t="s">
        <v>80</v>
      </c>
      <c r="EP380" t="s">
        <v>80</v>
      </c>
      <c r="ET380" t="s">
        <v>80</v>
      </c>
      <c r="EV380">
        <v>2000</v>
      </c>
      <c r="EW380">
        <v>396</v>
      </c>
      <c r="EX380">
        <v>278</v>
      </c>
      <c r="EY380">
        <v>343</v>
      </c>
    </row>
    <row r="381" spans="1:155" x14ac:dyDescent="0.25">
      <c r="A381">
        <v>2020</v>
      </c>
      <c r="B381" t="s">
        <v>2140</v>
      </c>
      <c r="C381" s="20" t="s">
        <v>446</v>
      </c>
      <c r="D381" t="s">
        <v>461</v>
      </c>
      <c r="E381" t="s">
        <v>447</v>
      </c>
      <c r="F381">
        <v>26</v>
      </c>
      <c r="G381" s="1">
        <v>2</v>
      </c>
      <c r="H381">
        <v>4</v>
      </c>
      <c r="I381" t="s">
        <v>79</v>
      </c>
      <c r="J381">
        <v>21</v>
      </c>
      <c r="K381">
        <v>29</v>
      </c>
      <c r="L381">
        <v>24</v>
      </c>
      <c r="M381">
        <v>27.2</v>
      </c>
      <c r="N381">
        <v>42</v>
      </c>
      <c r="O381">
        <v>32.326000000000001</v>
      </c>
      <c r="P381">
        <v>21.394200000000001</v>
      </c>
      <c r="Q381">
        <v>29.401</v>
      </c>
      <c r="R381">
        <v>24.382200000000001</v>
      </c>
      <c r="T381" t="s">
        <v>60</v>
      </c>
      <c r="U381" t="s">
        <v>71</v>
      </c>
      <c r="V381" t="s">
        <v>61</v>
      </c>
      <c r="W381" t="s">
        <v>62</v>
      </c>
      <c r="Y381">
        <v>8</v>
      </c>
      <c r="Z381" t="s">
        <v>63</v>
      </c>
      <c r="AA381" t="s">
        <v>64</v>
      </c>
      <c r="AB381" t="s">
        <v>86</v>
      </c>
      <c r="AC381" t="s">
        <v>87</v>
      </c>
      <c r="AD381">
        <v>10</v>
      </c>
      <c r="AG381" t="s">
        <v>155</v>
      </c>
      <c r="AH381" t="s">
        <v>156</v>
      </c>
      <c r="AI381" t="s">
        <v>68</v>
      </c>
      <c r="AJ381" t="s">
        <v>69</v>
      </c>
      <c r="AK381" t="s">
        <v>64</v>
      </c>
      <c r="AL381" t="s">
        <v>70</v>
      </c>
      <c r="AQ381">
        <v>98</v>
      </c>
      <c r="AR381">
        <v>18</v>
      </c>
      <c r="AS381">
        <v>2050</v>
      </c>
      <c r="AT381">
        <v>2050</v>
      </c>
      <c r="BN381" s="33" t="s">
        <v>2125</v>
      </c>
      <c r="BO381">
        <v>2</v>
      </c>
      <c r="BP381">
        <v>2</v>
      </c>
      <c r="BQ381">
        <v>5</v>
      </c>
      <c r="BR381" t="s">
        <v>126</v>
      </c>
      <c r="BS381" t="s">
        <v>2123</v>
      </c>
      <c r="BT381" t="s">
        <v>73</v>
      </c>
      <c r="BU381" s="23">
        <v>43643</v>
      </c>
      <c r="BV381">
        <v>25875</v>
      </c>
      <c r="BX381" t="s">
        <v>64</v>
      </c>
      <c r="BY381" t="s">
        <v>64</v>
      </c>
      <c r="CB381" t="s">
        <v>64</v>
      </c>
      <c r="CC381" t="s">
        <v>64</v>
      </c>
      <c r="CE381" t="s">
        <v>64</v>
      </c>
      <c r="CG381" t="s">
        <v>63</v>
      </c>
      <c r="CH381" t="s">
        <v>449</v>
      </c>
      <c r="CI381" t="s">
        <v>64</v>
      </c>
      <c r="DJ381" t="s">
        <v>76</v>
      </c>
      <c r="DK381" t="s">
        <v>2124</v>
      </c>
      <c r="DN381" t="s">
        <v>64</v>
      </c>
      <c r="DO381" t="s">
        <v>132</v>
      </c>
      <c r="DP381" t="s">
        <v>64</v>
      </c>
      <c r="DQ381" t="s">
        <v>139</v>
      </c>
      <c r="DY381">
        <v>32.6</v>
      </c>
      <c r="EB381">
        <v>5</v>
      </c>
      <c r="EC381">
        <v>5</v>
      </c>
      <c r="EE381" t="s">
        <v>1446</v>
      </c>
      <c r="EF381">
        <v>5</v>
      </c>
      <c r="EH381" t="s">
        <v>80</v>
      </c>
      <c r="EL381" t="s">
        <v>80</v>
      </c>
      <c r="EP381" t="s">
        <v>80</v>
      </c>
      <c r="ET381" t="s">
        <v>80</v>
      </c>
      <c r="EV381">
        <v>2750</v>
      </c>
      <c r="EW381">
        <v>416</v>
      </c>
      <c r="EX381">
        <v>303</v>
      </c>
      <c r="EY381">
        <v>365</v>
      </c>
    </row>
    <row r="382" spans="1:155" x14ac:dyDescent="0.25">
      <c r="A382">
        <v>2020</v>
      </c>
      <c r="B382" t="s">
        <v>2140</v>
      </c>
      <c r="C382" s="20" t="s">
        <v>446</v>
      </c>
      <c r="D382" t="s">
        <v>461</v>
      </c>
      <c r="E382" t="s">
        <v>447</v>
      </c>
      <c r="F382">
        <v>39</v>
      </c>
      <c r="G382" s="1">
        <v>3.6</v>
      </c>
      <c r="H382">
        <v>6</v>
      </c>
      <c r="I382" t="s">
        <v>459</v>
      </c>
      <c r="J382">
        <v>19</v>
      </c>
      <c r="K382">
        <v>27</v>
      </c>
      <c r="L382">
        <v>22</v>
      </c>
      <c r="M382">
        <v>23.6</v>
      </c>
      <c r="N382">
        <v>37.6</v>
      </c>
      <c r="O382">
        <v>28.350200000000001</v>
      </c>
      <c r="P382">
        <v>18.780100000000001</v>
      </c>
      <c r="Q382">
        <v>26.5822</v>
      </c>
      <c r="R382">
        <v>21.638000000000002</v>
      </c>
      <c r="T382" t="s">
        <v>142</v>
      </c>
      <c r="U382" t="s">
        <v>143</v>
      </c>
      <c r="V382" t="s">
        <v>61</v>
      </c>
      <c r="W382" t="s">
        <v>62</v>
      </c>
      <c r="Y382">
        <v>9</v>
      </c>
      <c r="Z382" t="s">
        <v>63</v>
      </c>
      <c r="AA382" t="s">
        <v>64</v>
      </c>
      <c r="AB382" t="s">
        <v>86</v>
      </c>
      <c r="AC382" t="s">
        <v>87</v>
      </c>
      <c r="AD382">
        <v>10</v>
      </c>
      <c r="AG382" t="s">
        <v>243</v>
      </c>
      <c r="AH382" t="s">
        <v>244</v>
      </c>
      <c r="AI382" t="s">
        <v>68</v>
      </c>
      <c r="AJ382" t="s">
        <v>69</v>
      </c>
      <c r="AK382" t="s">
        <v>64</v>
      </c>
      <c r="AL382" t="s">
        <v>70</v>
      </c>
      <c r="AQ382">
        <v>98</v>
      </c>
      <c r="AR382">
        <v>18</v>
      </c>
      <c r="AS382">
        <v>1850</v>
      </c>
      <c r="AT382">
        <v>1850</v>
      </c>
      <c r="BN382" s="33" t="s">
        <v>2125</v>
      </c>
      <c r="BO382">
        <v>2</v>
      </c>
      <c r="BP382">
        <v>2</v>
      </c>
      <c r="BQ382">
        <v>5</v>
      </c>
      <c r="BR382" t="s">
        <v>126</v>
      </c>
      <c r="BS382" t="s">
        <v>2123</v>
      </c>
      <c r="BT382" t="s">
        <v>73</v>
      </c>
      <c r="BU382" s="23">
        <v>43663</v>
      </c>
      <c r="BV382">
        <v>26054</v>
      </c>
      <c r="BX382" t="s">
        <v>64</v>
      </c>
      <c r="BY382" t="s">
        <v>64</v>
      </c>
      <c r="CB382" t="s">
        <v>64</v>
      </c>
      <c r="CC382" t="s">
        <v>64</v>
      </c>
      <c r="CE382" t="s">
        <v>64</v>
      </c>
      <c r="CG382" t="s">
        <v>63</v>
      </c>
      <c r="CH382" t="s">
        <v>449</v>
      </c>
      <c r="CI382" t="s">
        <v>64</v>
      </c>
      <c r="DJ382" t="s">
        <v>76</v>
      </c>
      <c r="DK382" t="s">
        <v>2124</v>
      </c>
      <c r="DN382" t="s">
        <v>64</v>
      </c>
      <c r="DO382" t="s">
        <v>132</v>
      </c>
      <c r="DP382" t="s">
        <v>63</v>
      </c>
      <c r="DQ382" t="s">
        <v>78</v>
      </c>
      <c r="DY382">
        <v>28.5</v>
      </c>
      <c r="EB382">
        <v>4</v>
      </c>
      <c r="EC382">
        <v>4</v>
      </c>
      <c r="EE382" t="s">
        <v>1447</v>
      </c>
      <c r="EF382">
        <v>6</v>
      </c>
      <c r="EH382" t="s">
        <v>80</v>
      </c>
      <c r="EL382" t="s">
        <v>80</v>
      </c>
      <c r="EP382" t="s">
        <v>80</v>
      </c>
      <c r="ET382" t="s">
        <v>80</v>
      </c>
      <c r="EV382">
        <v>1750</v>
      </c>
      <c r="EW382">
        <v>474</v>
      </c>
      <c r="EX382">
        <v>335</v>
      </c>
      <c r="EY382">
        <v>411</v>
      </c>
    </row>
    <row r="383" spans="1:155" x14ac:dyDescent="0.25">
      <c r="A383">
        <v>2020</v>
      </c>
      <c r="B383" t="s">
        <v>2140</v>
      </c>
      <c r="C383" s="20" t="s">
        <v>463</v>
      </c>
      <c r="D383" t="s">
        <v>1455</v>
      </c>
      <c r="E383" t="s">
        <v>447</v>
      </c>
      <c r="F383">
        <v>112</v>
      </c>
      <c r="G383" s="1">
        <v>2</v>
      </c>
      <c r="H383">
        <v>4</v>
      </c>
      <c r="I383" t="s">
        <v>348</v>
      </c>
      <c r="J383">
        <v>23</v>
      </c>
      <c r="K383">
        <v>32</v>
      </c>
      <c r="L383">
        <v>26</v>
      </c>
      <c r="M383">
        <v>29</v>
      </c>
      <c r="N383">
        <v>46.4</v>
      </c>
      <c r="O383">
        <v>34.8872</v>
      </c>
      <c r="P383">
        <v>22.678599999999999</v>
      </c>
      <c r="Q383">
        <v>32.164999999999999</v>
      </c>
      <c r="R383">
        <v>26.149100000000001</v>
      </c>
      <c r="T383" t="s">
        <v>60</v>
      </c>
      <c r="U383" t="s">
        <v>71</v>
      </c>
      <c r="V383" t="s">
        <v>61</v>
      </c>
      <c r="W383" t="s">
        <v>62</v>
      </c>
      <c r="Y383">
        <v>10</v>
      </c>
      <c r="Z383" t="s">
        <v>63</v>
      </c>
      <c r="AA383" t="s">
        <v>64</v>
      </c>
      <c r="AB383" t="s">
        <v>65</v>
      </c>
      <c r="AC383" t="s">
        <v>66</v>
      </c>
      <c r="AD383">
        <v>10</v>
      </c>
      <c r="AG383" t="s">
        <v>155</v>
      </c>
      <c r="AH383" t="s">
        <v>156</v>
      </c>
      <c r="AI383" t="s">
        <v>68</v>
      </c>
      <c r="AJ383" t="s">
        <v>69</v>
      </c>
      <c r="AK383" t="s">
        <v>64</v>
      </c>
      <c r="AL383" t="s">
        <v>70</v>
      </c>
      <c r="AO383">
        <v>99</v>
      </c>
      <c r="AP383">
        <v>13</v>
      </c>
      <c r="AS383">
        <v>1900</v>
      </c>
      <c r="AT383">
        <v>1900</v>
      </c>
      <c r="BN383" s="33" t="s">
        <v>2125</v>
      </c>
      <c r="BO383">
        <v>2</v>
      </c>
      <c r="BP383">
        <v>2</v>
      </c>
      <c r="BQ383">
        <v>5</v>
      </c>
      <c r="BR383" t="s">
        <v>126</v>
      </c>
      <c r="BS383" t="s">
        <v>2123</v>
      </c>
      <c r="BT383" t="s">
        <v>73</v>
      </c>
      <c r="BU383" s="23">
        <v>43763</v>
      </c>
      <c r="BV383">
        <v>26730</v>
      </c>
      <c r="BX383" t="s">
        <v>64</v>
      </c>
      <c r="BY383" t="s">
        <v>64</v>
      </c>
      <c r="CB383" t="s">
        <v>64</v>
      </c>
      <c r="CC383" t="s">
        <v>64</v>
      </c>
      <c r="CE383" t="s">
        <v>63</v>
      </c>
      <c r="CF383" t="s">
        <v>458</v>
      </c>
      <c r="CG383" t="s">
        <v>63</v>
      </c>
      <c r="CH383" t="s">
        <v>245</v>
      </c>
      <c r="CI383" t="s">
        <v>63</v>
      </c>
      <c r="CJ383" t="s">
        <v>1450</v>
      </c>
      <c r="DJ383" t="s">
        <v>76</v>
      </c>
      <c r="DK383" t="s">
        <v>2124</v>
      </c>
      <c r="DN383" t="s">
        <v>64</v>
      </c>
      <c r="DO383" t="s">
        <v>821</v>
      </c>
      <c r="DP383" t="s">
        <v>63</v>
      </c>
      <c r="DQ383" t="s">
        <v>78</v>
      </c>
      <c r="DY383">
        <v>35.1</v>
      </c>
      <c r="EB383">
        <v>5</v>
      </c>
      <c r="EC383">
        <v>5</v>
      </c>
      <c r="EE383" t="s">
        <v>1449</v>
      </c>
      <c r="EF383">
        <v>6</v>
      </c>
      <c r="EH383" t="s">
        <v>80</v>
      </c>
      <c r="EL383" t="s">
        <v>80</v>
      </c>
      <c r="EP383" t="s">
        <v>80</v>
      </c>
      <c r="ET383" t="s">
        <v>80</v>
      </c>
      <c r="EV383">
        <v>2000</v>
      </c>
      <c r="EW383">
        <v>389</v>
      </c>
      <c r="EX383">
        <v>274</v>
      </c>
      <c r="EY383">
        <v>337</v>
      </c>
    </row>
    <row r="384" spans="1:155" x14ac:dyDescent="0.25">
      <c r="A384">
        <v>2020</v>
      </c>
      <c r="B384" t="s">
        <v>2140</v>
      </c>
      <c r="C384" s="20" t="s">
        <v>463</v>
      </c>
      <c r="D384" t="s">
        <v>1455</v>
      </c>
      <c r="E384" t="s">
        <v>447</v>
      </c>
      <c r="F384">
        <v>137</v>
      </c>
      <c r="G384" s="1">
        <v>3</v>
      </c>
      <c r="H384">
        <v>6</v>
      </c>
      <c r="I384" t="s">
        <v>348</v>
      </c>
      <c r="J384">
        <v>19</v>
      </c>
      <c r="K384">
        <v>26</v>
      </c>
      <c r="L384">
        <v>21</v>
      </c>
      <c r="M384">
        <v>23.539200000000001</v>
      </c>
      <c r="N384">
        <v>36.640099999999997</v>
      </c>
      <c r="O384">
        <v>28.052900000000001</v>
      </c>
      <c r="P384">
        <v>18.735499999999998</v>
      </c>
      <c r="Q384">
        <v>25.959800000000001</v>
      </c>
      <c r="R384">
        <v>21.4176</v>
      </c>
      <c r="T384" t="s">
        <v>60</v>
      </c>
      <c r="U384" t="s">
        <v>71</v>
      </c>
      <c r="V384" t="s">
        <v>61</v>
      </c>
      <c r="W384" t="s">
        <v>62</v>
      </c>
      <c r="Y384">
        <v>10</v>
      </c>
      <c r="Z384" t="s">
        <v>63</v>
      </c>
      <c r="AA384" t="s">
        <v>64</v>
      </c>
      <c r="AB384" t="s">
        <v>65</v>
      </c>
      <c r="AC384" t="s">
        <v>66</v>
      </c>
      <c r="AD384">
        <v>10</v>
      </c>
      <c r="AG384" t="s">
        <v>155</v>
      </c>
      <c r="AH384" t="s">
        <v>156</v>
      </c>
      <c r="AI384" t="s">
        <v>68</v>
      </c>
      <c r="AJ384" t="s">
        <v>69</v>
      </c>
      <c r="AK384" t="s">
        <v>64</v>
      </c>
      <c r="AL384" t="s">
        <v>70</v>
      </c>
      <c r="AO384">
        <v>99</v>
      </c>
      <c r="AP384">
        <v>13</v>
      </c>
      <c r="AS384">
        <v>2300</v>
      </c>
      <c r="AT384">
        <v>2300</v>
      </c>
      <c r="BN384" s="33" t="s">
        <v>2125</v>
      </c>
      <c r="BO384">
        <v>2</v>
      </c>
      <c r="BP384">
        <v>2</v>
      </c>
      <c r="BQ384">
        <v>5</v>
      </c>
      <c r="BR384" t="s">
        <v>126</v>
      </c>
      <c r="BS384" t="s">
        <v>2123</v>
      </c>
      <c r="BT384" t="s">
        <v>73</v>
      </c>
      <c r="BU384" s="23">
        <v>43861</v>
      </c>
      <c r="BV384">
        <v>27041</v>
      </c>
      <c r="BX384" t="s">
        <v>64</v>
      </c>
      <c r="BY384" t="s">
        <v>64</v>
      </c>
      <c r="CB384" t="s">
        <v>64</v>
      </c>
      <c r="CC384" t="s">
        <v>64</v>
      </c>
      <c r="CE384" t="s">
        <v>63</v>
      </c>
      <c r="CF384" t="s">
        <v>458</v>
      </c>
      <c r="CG384" t="s">
        <v>63</v>
      </c>
      <c r="CH384" t="s">
        <v>449</v>
      </c>
      <c r="CI384" t="s">
        <v>64</v>
      </c>
      <c r="DJ384" t="s">
        <v>76</v>
      </c>
      <c r="DK384" t="s">
        <v>2124</v>
      </c>
      <c r="DN384" t="s">
        <v>64</v>
      </c>
      <c r="DO384" t="s">
        <v>132</v>
      </c>
      <c r="DP384" t="s">
        <v>63</v>
      </c>
      <c r="DQ384" t="s">
        <v>78</v>
      </c>
      <c r="DY384">
        <v>28.2</v>
      </c>
      <c r="EB384">
        <v>4</v>
      </c>
      <c r="EC384">
        <v>4</v>
      </c>
      <c r="EE384" t="s">
        <v>1456</v>
      </c>
      <c r="EF384">
        <v>5</v>
      </c>
      <c r="EH384" t="s">
        <v>80</v>
      </c>
      <c r="EL384" t="s">
        <v>80</v>
      </c>
      <c r="EP384" t="s">
        <v>80</v>
      </c>
      <c r="ET384" t="s">
        <v>80</v>
      </c>
      <c r="EV384">
        <v>4000</v>
      </c>
      <c r="EW384">
        <v>471</v>
      </c>
      <c r="EX384">
        <v>340</v>
      </c>
      <c r="EY384">
        <v>412</v>
      </c>
    </row>
    <row r="385" spans="1:155" x14ac:dyDescent="0.25">
      <c r="A385">
        <v>2020</v>
      </c>
      <c r="B385" t="s">
        <v>2140</v>
      </c>
      <c r="C385" s="20" t="s">
        <v>463</v>
      </c>
      <c r="D385" t="s">
        <v>1457</v>
      </c>
      <c r="E385" t="s">
        <v>447</v>
      </c>
      <c r="F385">
        <v>114</v>
      </c>
      <c r="G385" s="1">
        <v>2</v>
      </c>
      <c r="H385">
        <v>4</v>
      </c>
      <c r="I385" t="s">
        <v>348</v>
      </c>
      <c r="J385">
        <v>21</v>
      </c>
      <c r="K385">
        <v>31</v>
      </c>
      <c r="L385">
        <v>25</v>
      </c>
      <c r="M385">
        <v>27.1372</v>
      </c>
      <c r="N385">
        <v>43.8643</v>
      </c>
      <c r="O385">
        <v>32.758600000000001</v>
      </c>
      <c r="P385">
        <v>21.3491</v>
      </c>
      <c r="Q385">
        <v>30.578700000000001</v>
      </c>
      <c r="R385">
        <v>24.704599999999999</v>
      </c>
      <c r="T385" t="s">
        <v>60</v>
      </c>
      <c r="U385" t="s">
        <v>71</v>
      </c>
      <c r="V385" t="s">
        <v>61</v>
      </c>
      <c r="W385" t="s">
        <v>62</v>
      </c>
      <c r="Y385">
        <v>10</v>
      </c>
      <c r="Z385" t="s">
        <v>63</v>
      </c>
      <c r="AA385" t="s">
        <v>64</v>
      </c>
      <c r="AB385" t="s">
        <v>86</v>
      </c>
      <c r="AC385" t="s">
        <v>87</v>
      </c>
      <c r="AD385">
        <v>10</v>
      </c>
      <c r="AG385" t="s">
        <v>155</v>
      </c>
      <c r="AH385" t="s">
        <v>156</v>
      </c>
      <c r="AI385" t="s">
        <v>68</v>
      </c>
      <c r="AJ385" t="s">
        <v>69</v>
      </c>
      <c r="AK385" t="s">
        <v>64</v>
      </c>
      <c r="AL385" t="s">
        <v>70</v>
      </c>
      <c r="AO385">
        <v>99</v>
      </c>
      <c r="AP385">
        <v>13</v>
      </c>
      <c r="AS385">
        <v>1950</v>
      </c>
      <c r="AT385">
        <v>1950</v>
      </c>
      <c r="BN385" s="33" t="s">
        <v>2125</v>
      </c>
      <c r="BO385">
        <v>2</v>
      </c>
      <c r="BP385">
        <v>2</v>
      </c>
      <c r="BQ385">
        <v>5</v>
      </c>
      <c r="BR385" t="s">
        <v>126</v>
      </c>
      <c r="BS385" t="s">
        <v>2123</v>
      </c>
      <c r="BT385" t="s">
        <v>73</v>
      </c>
      <c r="BU385" s="23">
        <v>43762</v>
      </c>
      <c r="BV385">
        <v>26729</v>
      </c>
      <c r="BX385" t="s">
        <v>64</v>
      </c>
      <c r="BY385" t="s">
        <v>64</v>
      </c>
      <c r="CB385" t="s">
        <v>64</v>
      </c>
      <c r="CC385" t="s">
        <v>64</v>
      </c>
      <c r="CE385" t="s">
        <v>63</v>
      </c>
      <c r="CF385" t="s">
        <v>458</v>
      </c>
      <c r="CG385" t="s">
        <v>63</v>
      </c>
      <c r="CH385" t="s">
        <v>245</v>
      </c>
      <c r="CI385" t="s">
        <v>63</v>
      </c>
      <c r="CJ385" t="s">
        <v>1450</v>
      </c>
      <c r="DJ385" t="s">
        <v>76</v>
      </c>
      <c r="DK385" t="s">
        <v>2124</v>
      </c>
      <c r="DN385" t="s">
        <v>64</v>
      </c>
      <c r="DO385" t="s">
        <v>821</v>
      </c>
      <c r="DP385" t="s">
        <v>63</v>
      </c>
      <c r="DQ385" t="s">
        <v>78</v>
      </c>
      <c r="DY385">
        <v>33</v>
      </c>
      <c r="EB385">
        <v>5</v>
      </c>
      <c r="EC385">
        <v>5</v>
      </c>
      <c r="EE385" t="s">
        <v>1449</v>
      </c>
      <c r="EF385">
        <v>6</v>
      </c>
      <c r="EH385" t="s">
        <v>80</v>
      </c>
      <c r="EL385" t="s">
        <v>80</v>
      </c>
      <c r="EP385" t="s">
        <v>80</v>
      </c>
      <c r="ET385" t="s">
        <v>80</v>
      </c>
      <c r="EV385">
        <v>2250</v>
      </c>
      <c r="EW385">
        <v>412</v>
      </c>
      <c r="EX385">
        <v>288</v>
      </c>
      <c r="EY385">
        <v>356</v>
      </c>
    </row>
    <row r="386" spans="1:155" x14ac:dyDescent="0.25">
      <c r="A386">
        <v>2020</v>
      </c>
      <c r="B386" t="s">
        <v>2140</v>
      </c>
      <c r="C386" s="20" t="s">
        <v>463</v>
      </c>
      <c r="D386" t="s">
        <v>1457</v>
      </c>
      <c r="E386" t="s">
        <v>447</v>
      </c>
      <c r="F386">
        <v>135</v>
      </c>
      <c r="G386" s="1">
        <v>3</v>
      </c>
      <c r="H386">
        <v>6</v>
      </c>
      <c r="I386" t="s">
        <v>348</v>
      </c>
      <c r="J386">
        <v>18</v>
      </c>
      <c r="K386">
        <v>25</v>
      </c>
      <c r="L386">
        <v>21</v>
      </c>
      <c r="M386">
        <v>22.207000000000001</v>
      </c>
      <c r="N386">
        <v>35.689399999999999</v>
      </c>
      <c r="O386">
        <v>26.755299999999998</v>
      </c>
      <c r="P386">
        <v>17.752099999999999</v>
      </c>
      <c r="Q386">
        <v>25.340699999999998</v>
      </c>
      <c r="R386">
        <v>20.5169</v>
      </c>
      <c r="T386" t="s">
        <v>60</v>
      </c>
      <c r="U386" t="s">
        <v>71</v>
      </c>
      <c r="V386" t="s">
        <v>61</v>
      </c>
      <c r="W386" t="s">
        <v>62</v>
      </c>
      <c r="Y386">
        <v>10</v>
      </c>
      <c r="Z386" t="s">
        <v>63</v>
      </c>
      <c r="AA386" t="s">
        <v>64</v>
      </c>
      <c r="AB386" t="s">
        <v>86</v>
      </c>
      <c r="AC386" t="s">
        <v>87</v>
      </c>
      <c r="AD386">
        <v>10</v>
      </c>
      <c r="AG386" t="s">
        <v>155</v>
      </c>
      <c r="AH386" t="s">
        <v>156</v>
      </c>
      <c r="AI386" t="s">
        <v>68</v>
      </c>
      <c r="AJ386" t="s">
        <v>69</v>
      </c>
      <c r="AK386" t="s">
        <v>64</v>
      </c>
      <c r="AL386" t="s">
        <v>70</v>
      </c>
      <c r="AO386">
        <v>99</v>
      </c>
      <c r="AP386">
        <v>13</v>
      </c>
      <c r="AS386">
        <v>2300</v>
      </c>
      <c r="AT386">
        <v>2300</v>
      </c>
      <c r="BN386" s="33" t="s">
        <v>2125</v>
      </c>
      <c r="BO386">
        <v>2</v>
      </c>
      <c r="BP386">
        <v>2</v>
      </c>
      <c r="BQ386">
        <v>5</v>
      </c>
      <c r="BR386" t="s">
        <v>126</v>
      </c>
      <c r="BS386" t="s">
        <v>2123</v>
      </c>
      <c r="BT386" t="s">
        <v>73</v>
      </c>
      <c r="BU386" s="23">
        <v>43861</v>
      </c>
      <c r="BV386">
        <v>27043</v>
      </c>
      <c r="BX386" t="s">
        <v>64</v>
      </c>
      <c r="BY386" t="s">
        <v>64</v>
      </c>
      <c r="CB386" t="s">
        <v>64</v>
      </c>
      <c r="CC386" t="s">
        <v>64</v>
      </c>
      <c r="CE386" t="s">
        <v>63</v>
      </c>
      <c r="CF386" t="s">
        <v>458</v>
      </c>
      <c r="CG386" t="s">
        <v>63</v>
      </c>
      <c r="CH386" t="s">
        <v>449</v>
      </c>
      <c r="CI386" t="s">
        <v>64</v>
      </c>
      <c r="DJ386" t="s">
        <v>76</v>
      </c>
      <c r="DK386" t="s">
        <v>2124</v>
      </c>
      <c r="DN386" t="s">
        <v>64</v>
      </c>
      <c r="DO386" t="s">
        <v>132</v>
      </c>
      <c r="DP386" t="s">
        <v>63</v>
      </c>
      <c r="DQ386" t="s">
        <v>78</v>
      </c>
      <c r="DY386">
        <v>26.9</v>
      </c>
      <c r="EB386">
        <v>4</v>
      </c>
      <c r="EC386">
        <v>4</v>
      </c>
      <c r="EE386" t="s">
        <v>1456</v>
      </c>
      <c r="EF386">
        <v>5</v>
      </c>
      <c r="EH386" t="s">
        <v>80</v>
      </c>
      <c r="EL386" t="s">
        <v>80</v>
      </c>
      <c r="EP386" t="s">
        <v>80</v>
      </c>
      <c r="ET386" t="s">
        <v>80</v>
      </c>
      <c r="EV386">
        <v>4000</v>
      </c>
      <c r="EW386">
        <v>498</v>
      </c>
      <c r="EX386">
        <v>349</v>
      </c>
      <c r="EY386">
        <v>431</v>
      </c>
    </row>
    <row r="387" spans="1:155" x14ac:dyDescent="0.25">
      <c r="A387">
        <v>2020</v>
      </c>
      <c r="B387" t="s">
        <v>2140</v>
      </c>
      <c r="C387" s="20" t="s">
        <v>463</v>
      </c>
      <c r="D387" t="s">
        <v>1458</v>
      </c>
      <c r="E387" t="s">
        <v>447</v>
      </c>
      <c r="F387">
        <v>138</v>
      </c>
      <c r="G387" s="1">
        <v>3</v>
      </c>
      <c r="H387">
        <v>6</v>
      </c>
      <c r="I387" t="s">
        <v>348</v>
      </c>
      <c r="J387">
        <v>18</v>
      </c>
      <c r="K387">
        <v>26</v>
      </c>
      <c r="L387">
        <v>21</v>
      </c>
      <c r="M387">
        <v>23.539200000000001</v>
      </c>
      <c r="N387">
        <v>36.640099999999997</v>
      </c>
      <c r="O387">
        <v>28.052900000000001</v>
      </c>
      <c r="P387">
        <v>18</v>
      </c>
      <c r="Q387">
        <v>25.959800000000001</v>
      </c>
      <c r="R387">
        <v>21.4176</v>
      </c>
      <c r="T387" t="s">
        <v>60</v>
      </c>
      <c r="U387" t="s">
        <v>71</v>
      </c>
      <c r="V387" t="s">
        <v>61</v>
      </c>
      <c r="W387" t="s">
        <v>62</v>
      </c>
      <c r="Y387">
        <v>10</v>
      </c>
      <c r="Z387" t="s">
        <v>63</v>
      </c>
      <c r="AA387" t="s">
        <v>64</v>
      </c>
      <c r="AB387" t="s">
        <v>65</v>
      </c>
      <c r="AC387" t="s">
        <v>66</v>
      </c>
      <c r="AD387">
        <v>10</v>
      </c>
      <c r="AG387" t="s">
        <v>155</v>
      </c>
      <c r="AH387" t="s">
        <v>156</v>
      </c>
      <c r="AI387" t="s">
        <v>68</v>
      </c>
      <c r="AJ387" t="s">
        <v>69</v>
      </c>
      <c r="AK387" t="s">
        <v>64</v>
      </c>
      <c r="AL387" t="s">
        <v>70</v>
      </c>
      <c r="AO387">
        <v>99</v>
      </c>
      <c r="AP387">
        <v>13</v>
      </c>
      <c r="AS387">
        <v>2300</v>
      </c>
      <c r="AT387">
        <v>2300</v>
      </c>
      <c r="BN387" s="33" t="s">
        <v>2125</v>
      </c>
      <c r="BO387">
        <v>2</v>
      </c>
      <c r="BP387">
        <v>2</v>
      </c>
      <c r="BQ387">
        <v>5</v>
      </c>
      <c r="BR387" t="s">
        <v>126</v>
      </c>
      <c r="BS387" t="s">
        <v>2123</v>
      </c>
      <c r="BT387" t="s">
        <v>73</v>
      </c>
      <c r="BU387" s="23">
        <v>43861</v>
      </c>
      <c r="BV387">
        <v>27044</v>
      </c>
      <c r="BX387" t="s">
        <v>64</v>
      </c>
      <c r="BY387" t="s">
        <v>64</v>
      </c>
      <c r="CB387" t="s">
        <v>64</v>
      </c>
      <c r="CC387" t="s">
        <v>64</v>
      </c>
      <c r="CE387" t="s">
        <v>63</v>
      </c>
      <c r="CF387" t="s">
        <v>458</v>
      </c>
      <c r="CG387" t="s">
        <v>63</v>
      </c>
      <c r="CH387" t="s">
        <v>449</v>
      </c>
      <c r="CI387" t="s">
        <v>64</v>
      </c>
      <c r="DJ387" t="s">
        <v>76</v>
      </c>
      <c r="DK387" t="s">
        <v>2124</v>
      </c>
      <c r="DN387" t="s">
        <v>64</v>
      </c>
      <c r="DO387" t="s">
        <v>132</v>
      </c>
      <c r="DP387" t="s">
        <v>63</v>
      </c>
      <c r="DQ387" t="s">
        <v>78</v>
      </c>
      <c r="DY387">
        <v>28.2</v>
      </c>
      <c r="EB387">
        <v>4</v>
      </c>
      <c r="EC387">
        <v>4</v>
      </c>
      <c r="EE387" t="s">
        <v>1456</v>
      </c>
      <c r="EF387">
        <v>5</v>
      </c>
      <c r="EH387" t="s">
        <v>80</v>
      </c>
      <c r="EL387" t="s">
        <v>80</v>
      </c>
      <c r="EP387" t="s">
        <v>80</v>
      </c>
      <c r="ET387" t="s">
        <v>80</v>
      </c>
      <c r="EV387">
        <v>4000</v>
      </c>
      <c r="EW387">
        <v>490</v>
      </c>
      <c r="EX387">
        <v>340</v>
      </c>
      <c r="EY387">
        <v>412</v>
      </c>
    </row>
    <row r="388" spans="1:155" x14ac:dyDescent="0.25">
      <c r="A388">
        <v>2020</v>
      </c>
      <c r="B388" t="s">
        <v>2140</v>
      </c>
      <c r="C388" s="20" t="s">
        <v>463</v>
      </c>
      <c r="D388" t="s">
        <v>1459</v>
      </c>
      <c r="E388" t="s">
        <v>447</v>
      </c>
      <c r="F388">
        <v>136</v>
      </c>
      <c r="G388" s="1">
        <v>3</v>
      </c>
      <c r="H388">
        <v>6</v>
      </c>
      <c r="I388" t="s">
        <v>348</v>
      </c>
      <c r="J388">
        <v>17</v>
      </c>
      <c r="K388">
        <v>25</v>
      </c>
      <c r="L388">
        <v>20</v>
      </c>
      <c r="M388">
        <v>22.207000000000001</v>
      </c>
      <c r="N388">
        <v>35.689399999999999</v>
      </c>
      <c r="O388">
        <v>26.755299999999998</v>
      </c>
      <c r="P388">
        <v>17</v>
      </c>
      <c r="Q388">
        <v>25.340699999999998</v>
      </c>
      <c r="R388">
        <v>20</v>
      </c>
      <c r="T388" t="s">
        <v>60</v>
      </c>
      <c r="U388" t="s">
        <v>71</v>
      </c>
      <c r="V388" t="s">
        <v>61</v>
      </c>
      <c r="W388" t="s">
        <v>62</v>
      </c>
      <c r="Y388">
        <v>10</v>
      </c>
      <c r="Z388" t="s">
        <v>63</v>
      </c>
      <c r="AA388" t="s">
        <v>64</v>
      </c>
      <c r="AB388" t="s">
        <v>86</v>
      </c>
      <c r="AC388" t="s">
        <v>87</v>
      </c>
      <c r="AD388">
        <v>10</v>
      </c>
      <c r="AG388" t="s">
        <v>155</v>
      </c>
      <c r="AH388" t="s">
        <v>156</v>
      </c>
      <c r="AI388" t="s">
        <v>68</v>
      </c>
      <c r="AJ388" t="s">
        <v>69</v>
      </c>
      <c r="AK388" t="s">
        <v>64</v>
      </c>
      <c r="AL388" t="s">
        <v>70</v>
      </c>
      <c r="AO388">
        <v>99</v>
      </c>
      <c r="AP388">
        <v>13</v>
      </c>
      <c r="AS388">
        <v>2450</v>
      </c>
      <c r="AT388">
        <v>2450</v>
      </c>
      <c r="BN388" s="33" t="s">
        <v>2125</v>
      </c>
      <c r="BO388">
        <v>2</v>
      </c>
      <c r="BP388">
        <v>2</v>
      </c>
      <c r="BQ388">
        <v>5</v>
      </c>
      <c r="BR388" t="s">
        <v>126</v>
      </c>
      <c r="BS388" t="s">
        <v>2123</v>
      </c>
      <c r="BT388" t="s">
        <v>73</v>
      </c>
      <c r="BU388" s="23">
        <v>43861</v>
      </c>
      <c r="BV388">
        <v>27042</v>
      </c>
      <c r="BX388" t="s">
        <v>64</v>
      </c>
      <c r="BY388" t="s">
        <v>64</v>
      </c>
      <c r="CB388" t="s">
        <v>64</v>
      </c>
      <c r="CC388" t="s">
        <v>64</v>
      </c>
      <c r="CE388" t="s">
        <v>63</v>
      </c>
      <c r="CF388" t="s">
        <v>458</v>
      </c>
      <c r="CG388" t="s">
        <v>63</v>
      </c>
      <c r="CH388" t="s">
        <v>449</v>
      </c>
      <c r="CI388" t="s">
        <v>64</v>
      </c>
      <c r="DJ388" t="s">
        <v>76</v>
      </c>
      <c r="DK388" t="s">
        <v>2124</v>
      </c>
      <c r="DN388" t="s">
        <v>64</v>
      </c>
      <c r="DO388" t="s">
        <v>132</v>
      </c>
      <c r="DP388" t="s">
        <v>63</v>
      </c>
      <c r="DQ388" t="s">
        <v>78</v>
      </c>
      <c r="DY388">
        <v>26.9</v>
      </c>
      <c r="EB388">
        <v>4</v>
      </c>
      <c r="EC388">
        <v>4</v>
      </c>
      <c r="EE388" t="s">
        <v>1456</v>
      </c>
      <c r="EF388">
        <v>5</v>
      </c>
      <c r="EH388" t="s">
        <v>80</v>
      </c>
      <c r="EL388" t="s">
        <v>80</v>
      </c>
      <c r="EP388" t="s">
        <v>80</v>
      </c>
      <c r="ET388" t="s">
        <v>80</v>
      </c>
      <c r="EV388">
        <v>4750</v>
      </c>
      <c r="EW388">
        <v>520</v>
      </c>
      <c r="EX388">
        <v>349</v>
      </c>
      <c r="EY388">
        <v>442</v>
      </c>
    </row>
    <row r="389" spans="1:155" x14ac:dyDescent="0.25">
      <c r="A389">
        <v>2020</v>
      </c>
      <c r="B389" t="s">
        <v>2140</v>
      </c>
      <c r="C389" s="20" t="s">
        <v>472</v>
      </c>
      <c r="D389" t="s">
        <v>501</v>
      </c>
      <c r="E389" t="s">
        <v>447</v>
      </c>
      <c r="F389">
        <v>4</v>
      </c>
      <c r="G389" s="1">
        <v>1.5</v>
      </c>
      <c r="H389">
        <v>4</v>
      </c>
      <c r="I389" t="s">
        <v>260</v>
      </c>
      <c r="J389">
        <v>29</v>
      </c>
      <c r="K389">
        <v>36</v>
      </c>
      <c r="L389">
        <v>32</v>
      </c>
      <c r="M389">
        <v>37.752299999999998</v>
      </c>
      <c r="N389">
        <v>52.210999999999999</v>
      </c>
      <c r="O389">
        <v>43.126600000000003</v>
      </c>
      <c r="P389">
        <v>28.718900000000001</v>
      </c>
      <c r="Q389">
        <v>35.733899999999998</v>
      </c>
      <c r="R389">
        <v>31.501799999999999</v>
      </c>
      <c r="T389" t="s">
        <v>60</v>
      </c>
      <c r="U389" t="s">
        <v>71</v>
      </c>
      <c r="V389" t="s">
        <v>258</v>
      </c>
      <c r="W389" t="s">
        <v>259</v>
      </c>
      <c r="Y389">
        <v>1</v>
      </c>
      <c r="Z389" t="s">
        <v>64</v>
      </c>
      <c r="AA389" t="s">
        <v>64</v>
      </c>
      <c r="AB389" t="s">
        <v>150</v>
      </c>
      <c r="AC389" t="s">
        <v>178</v>
      </c>
      <c r="AD389">
        <v>10</v>
      </c>
      <c r="AG389" t="s">
        <v>243</v>
      </c>
      <c r="AH389" t="s">
        <v>244</v>
      </c>
      <c r="AI389" t="s">
        <v>68</v>
      </c>
      <c r="AJ389" t="s">
        <v>69</v>
      </c>
      <c r="AK389" t="s">
        <v>64</v>
      </c>
      <c r="AL389" t="s">
        <v>70</v>
      </c>
      <c r="AO389">
        <v>100</v>
      </c>
      <c r="AP389">
        <v>13</v>
      </c>
      <c r="AS389">
        <v>1250</v>
      </c>
      <c r="AT389">
        <v>1250</v>
      </c>
      <c r="BN389" s="33" t="s">
        <v>2125</v>
      </c>
      <c r="BO389">
        <v>2</v>
      </c>
      <c r="BP389">
        <v>2</v>
      </c>
      <c r="BQ389">
        <v>5</v>
      </c>
      <c r="BR389" t="s">
        <v>126</v>
      </c>
      <c r="BS389" t="s">
        <v>2123</v>
      </c>
      <c r="BT389" t="s">
        <v>73</v>
      </c>
      <c r="BU389" s="23">
        <v>43621</v>
      </c>
      <c r="BV389">
        <v>25747</v>
      </c>
      <c r="BX389" t="s">
        <v>64</v>
      </c>
      <c r="BY389" t="s">
        <v>64</v>
      </c>
      <c r="CB389" t="s">
        <v>64</v>
      </c>
      <c r="CC389" t="s">
        <v>64</v>
      </c>
      <c r="CE389" t="s">
        <v>64</v>
      </c>
      <c r="CG389" t="s">
        <v>63</v>
      </c>
      <c r="CH389" t="s">
        <v>494</v>
      </c>
      <c r="CI389" t="s">
        <v>64</v>
      </c>
      <c r="DJ389" t="s">
        <v>76</v>
      </c>
      <c r="DK389" t="s">
        <v>2124</v>
      </c>
      <c r="DN389" t="s">
        <v>64</v>
      </c>
      <c r="DO389" t="s">
        <v>77</v>
      </c>
      <c r="DP389" t="s">
        <v>63</v>
      </c>
      <c r="DQ389" t="s">
        <v>78</v>
      </c>
      <c r="DY389">
        <v>43.4</v>
      </c>
      <c r="EB389">
        <v>7</v>
      </c>
      <c r="EC389">
        <v>7</v>
      </c>
      <c r="EE389" t="s">
        <v>1484</v>
      </c>
      <c r="EF389">
        <v>7</v>
      </c>
      <c r="EH389" t="s">
        <v>80</v>
      </c>
      <c r="EI389" t="s">
        <v>1483</v>
      </c>
      <c r="EJ389">
        <v>6</v>
      </c>
      <c r="EL389" t="s">
        <v>80</v>
      </c>
      <c r="EP389" t="s">
        <v>80</v>
      </c>
      <c r="ET389" t="s">
        <v>80</v>
      </c>
      <c r="EU389">
        <v>1250</v>
      </c>
      <c r="EW389" s="16">
        <v>327</v>
      </c>
      <c r="EX389" s="16">
        <v>263</v>
      </c>
      <c r="EY389" s="16">
        <v>298</v>
      </c>
    </row>
    <row r="390" spans="1:155" x14ac:dyDescent="0.25">
      <c r="A390">
        <v>2020</v>
      </c>
      <c r="B390" t="s">
        <v>2140</v>
      </c>
      <c r="C390" s="20" t="s">
        <v>472</v>
      </c>
      <c r="D390" t="s">
        <v>501</v>
      </c>
      <c r="E390" t="s">
        <v>447</v>
      </c>
      <c r="F390">
        <v>24</v>
      </c>
      <c r="G390" s="1">
        <v>2</v>
      </c>
      <c r="H390">
        <v>4</v>
      </c>
      <c r="I390" t="s">
        <v>256</v>
      </c>
      <c r="J390">
        <v>22</v>
      </c>
      <c r="K390">
        <v>32</v>
      </c>
      <c r="L390">
        <v>26</v>
      </c>
      <c r="M390">
        <v>28.6</v>
      </c>
      <c r="N390">
        <v>45.6</v>
      </c>
      <c r="O390">
        <v>34.365200000000002</v>
      </c>
      <c r="P390">
        <v>22.394400000000001</v>
      </c>
      <c r="Q390">
        <v>31.666499999999999</v>
      </c>
      <c r="R390">
        <v>25.792899999999999</v>
      </c>
      <c r="T390" t="s">
        <v>60</v>
      </c>
      <c r="U390" t="s">
        <v>71</v>
      </c>
      <c r="V390" t="s">
        <v>86</v>
      </c>
      <c r="W390" t="s">
        <v>136</v>
      </c>
      <c r="Y390">
        <v>9</v>
      </c>
      <c r="Z390" t="s">
        <v>63</v>
      </c>
      <c r="AA390" t="s">
        <v>64</v>
      </c>
      <c r="AB390" t="s">
        <v>150</v>
      </c>
      <c r="AC390" t="s">
        <v>178</v>
      </c>
      <c r="AD390">
        <v>10</v>
      </c>
      <c r="AG390" t="s">
        <v>155</v>
      </c>
      <c r="AH390" t="s">
        <v>156</v>
      </c>
      <c r="AI390" t="s">
        <v>68</v>
      </c>
      <c r="AJ390" t="s">
        <v>69</v>
      </c>
      <c r="AK390" t="s">
        <v>64</v>
      </c>
      <c r="AL390" t="s">
        <v>70</v>
      </c>
      <c r="AO390">
        <v>100</v>
      </c>
      <c r="AP390">
        <v>13</v>
      </c>
      <c r="AS390">
        <v>1900</v>
      </c>
      <c r="AT390">
        <v>1900</v>
      </c>
      <c r="BN390" s="33" t="s">
        <v>2125</v>
      </c>
      <c r="BO390">
        <v>2</v>
      </c>
      <c r="BP390">
        <v>2</v>
      </c>
      <c r="BQ390">
        <v>5</v>
      </c>
      <c r="BR390" t="s">
        <v>126</v>
      </c>
      <c r="BS390" t="s">
        <v>2123</v>
      </c>
      <c r="BT390" t="s">
        <v>73</v>
      </c>
      <c r="BU390" s="23">
        <v>43598</v>
      </c>
      <c r="BV390">
        <v>25612</v>
      </c>
      <c r="BX390" t="s">
        <v>64</v>
      </c>
      <c r="BY390" t="s">
        <v>64</v>
      </c>
      <c r="CB390" t="s">
        <v>64</v>
      </c>
      <c r="CC390" t="s">
        <v>64</v>
      </c>
      <c r="CE390" t="s">
        <v>64</v>
      </c>
      <c r="CG390" t="s">
        <v>63</v>
      </c>
      <c r="CH390" t="s">
        <v>449</v>
      </c>
      <c r="CI390" t="s">
        <v>64</v>
      </c>
      <c r="DJ390" t="s">
        <v>76</v>
      </c>
      <c r="DK390" t="s">
        <v>2124</v>
      </c>
      <c r="DN390" t="s">
        <v>64</v>
      </c>
      <c r="DO390" t="s">
        <v>132</v>
      </c>
      <c r="DP390" t="s">
        <v>64</v>
      </c>
      <c r="DQ390" t="s">
        <v>139</v>
      </c>
      <c r="DY390">
        <v>34.6</v>
      </c>
      <c r="EB390">
        <v>5</v>
      </c>
      <c r="EC390">
        <v>5</v>
      </c>
      <c r="EE390" t="s">
        <v>1446</v>
      </c>
      <c r="EF390">
        <v>5</v>
      </c>
      <c r="EH390" t="s">
        <v>80</v>
      </c>
      <c r="EL390" t="s">
        <v>80</v>
      </c>
      <c r="EP390" t="s">
        <v>80</v>
      </c>
      <c r="ET390" t="s">
        <v>80</v>
      </c>
      <c r="EV390">
        <v>2000</v>
      </c>
      <c r="EW390">
        <v>396</v>
      </c>
      <c r="EX390">
        <v>279</v>
      </c>
      <c r="EY390">
        <v>344</v>
      </c>
    </row>
    <row r="391" spans="1:155" x14ac:dyDescent="0.25">
      <c r="A391">
        <v>2020</v>
      </c>
      <c r="B391" t="s">
        <v>221</v>
      </c>
      <c r="C391" s="20" t="s">
        <v>261</v>
      </c>
      <c r="D391" t="s">
        <v>262</v>
      </c>
      <c r="E391" t="s">
        <v>224</v>
      </c>
      <c r="F391">
        <v>18</v>
      </c>
      <c r="G391" s="1">
        <v>3.6</v>
      </c>
      <c r="H391">
        <v>6</v>
      </c>
      <c r="I391" t="s">
        <v>235</v>
      </c>
      <c r="J391">
        <v>19</v>
      </c>
      <c r="K391">
        <v>30</v>
      </c>
      <c r="L391">
        <v>23</v>
      </c>
      <c r="M391">
        <v>23.9</v>
      </c>
      <c r="N391">
        <v>43.1</v>
      </c>
      <c r="O391">
        <v>29.892299999999999</v>
      </c>
      <c r="P391">
        <v>19.000299999999999</v>
      </c>
      <c r="Q391">
        <v>30.097100000000001</v>
      </c>
      <c r="R391">
        <v>22.779800000000002</v>
      </c>
      <c r="T391" t="s">
        <v>142</v>
      </c>
      <c r="U391" t="s">
        <v>143</v>
      </c>
      <c r="V391" t="s">
        <v>86</v>
      </c>
      <c r="W391" t="s">
        <v>136</v>
      </c>
      <c r="Y391">
        <v>8</v>
      </c>
      <c r="Z391" t="s">
        <v>63</v>
      </c>
      <c r="AA391" t="s">
        <v>64</v>
      </c>
      <c r="AB391" t="s">
        <v>65</v>
      </c>
      <c r="AC391" t="s">
        <v>66</v>
      </c>
      <c r="AD391">
        <v>10</v>
      </c>
      <c r="AG391" t="s">
        <v>243</v>
      </c>
      <c r="AH391" t="s">
        <v>244</v>
      </c>
      <c r="AI391" t="s">
        <v>68</v>
      </c>
      <c r="AJ391" t="s">
        <v>69</v>
      </c>
      <c r="AK391" t="s">
        <v>64</v>
      </c>
      <c r="AL391" t="s">
        <v>70</v>
      </c>
      <c r="AM391">
        <v>94</v>
      </c>
      <c r="AN391">
        <v>16</v>
      </c>
      <c r="AS391">
        <v>1750</v>
      </c>
      <c r="AT391">
        <v>1750</v>
      </c>
      <c r="BO391">
        <v>2</v>
      </c>
      <c r="BP391">
        <v>2</v>
      </c>
      <c r="BQ391">
        <v>5</v>
      </c>
      <c r="BR391" t="s">
        <v>126</v>
      </c>
      <c r="BS391" t="s">
        <v>2123</v>
      </c>
      <c r="BT391" t="s">
        <v>73</v>
      </c>
      <c r="BU391" s="23">
        <v>43787</v>
      </c>
      <c r="BV391">
        <v>26848</v>
      </c>
      <c r="BX391" t="s">
        <v>64</v>
      </c>
      <c r="BY391" t="s">
        <v>64</v>
      </c>
      <c r="CB391" t="s">
        <v>64</v>
      </c>
      <c r="CC391" t="s">
        <v>64</v>
      </c>
      <c r="CE391" t="s">
        <v>64</v>
      </c>
      <c r="CG391" t="s">
        <v>63</v>
      </c>
      <c r="CH391" t="s">
        <v>245</v>
      </c>
      <c r="CI391" t="s">
        <v>64</v>
      </c>
      <c r="DJ391" t="s">
        <v>146</v>
      </c>
      <c r="DK391" t="s">
        <v>147</v>
      </c>
      <c r="DN391" t="s">
        <v>64</v>
      </c>
      <c r="DO391" t="s">
        <v>246</v>
      </c>
      <c r="DP391" t="s">
        <v>64</v>
      </c>
      <c r="DQ391" t="s">
        <v>139</v>
      </c>
      <c r="DY391">
        <v>30.1</v>
      </c>
      <c r="EB391">
        <v>5</v>
      </c>
      <c r="EC391">
        <v>5</v>
      </c>
      <c r="EE391" t="s">
        <v>1309</v>
      </c>
      <c r="EF391">
        <v>3</v>
      </c>
      <c r="EH391" t="s">
        <v>80</v>
      </c>
      <c r="EL391" t="s">
        <v>80</v>
      </c>
      <c r="EP391" t="s">
        <v>80</v>
      </c>
      <c r="ET391" t="s">
        <v>80</v>
      </c>
      <c r="EV391">
        <v>1250</v>
      </c>
      <c r="EW391">
        <v>466</v>
      </c>
      <c r="EX391">
        <v>295</v>
      </c>
      <c r="EY391">
        <v>389</v>
      </c>
    </row>
    <row r="392" spans="1:155" x14ac:dyDescent="0.25">
      <c r="A392">
        <v>2020</v>
      </c>
      <c r="B392" t="s">
        <v>221</v>
      </c>
      <c r="C392" s="20" t="s">
        <v>261</v>
      </c>
      <c r="D392" t="s">
        <v>262</v>
      </c>
      <c r="E392" t="s">
        <v>224</v>
      </c>
      <c r="F392">
        <v>19</v>
      </c>
      <c r="G392" s="1">
        <v>5.7</v>
      </c>
      <c r="H392">
        <v>8</v>
      </c>
      <c r="I392" t="s">
        <v>235</v>
      </c>
      <c r="J392">
        <v>16</v>
      </c>
      <c r="K392">
        <v>25</v>
      </c>
      <c r="L392">
        <v>19</v>
      </c>
      <c r="M392">
        <v>19.8</v>
      </c>
      <c r="N392">
        <v>35.198900000000002</v>
      </c>
      <c r="O392">
        <v>24.653500000000001</v>
      </c>
      <c r="P392">
        <v>15.9536</v>
      </c>
      <c r="Q392">
        <v>25.020199999999999</v>
      </c>
      <c r="R392">
        <v>19.062000000000001</v>
      </c>
      <c r="T392" t="s">
        <v>142</v>
      </c>
      <c r="U392" t="s">
        <v>143</v>
      </c>
      <c r="V392" t="s">
        <v>86</v>
      </c>
      <c r="W392" t="s">
        <v>136</v>
      </c>
      <c r="Y392">
        <v>8</v>
      </c>
      <c r="Z392" t="s">
        <v>63</v>
      </c>
      <c r="AA392" t="s">
        <v>64</v>
      </c>
      <c r="AB392" t="s">
        <v>65</v>
      </c>
      <c r="AC392" t="s">
        <v>66</v>
      </c>
      <c r="AD392">
        <v>10</v>
      </c>
      <c r="AG392" t="s">
        <v>249</v>
      </c>
      <c r="AH392" t="s">
        <v>250</v>
      </c>
      <c r="AI392" t="s">
        <v>68</v>
      </c>
      <c r="AJ392" t="s">
        <v>69</v>
      </c>
      <c r="AK392" t="s">
        <v>64</v>
      </c>
      <c r="AL392" t="s">
        <v>70</v>
      </c>
      <c r="AM392">
        <v>94</v>
      </c>
      <c r="AN392">
        <v>16</v>
      </c>
      <c r="AS392">
        <v>2350</v>
      </c>
      <c r="AT392">
        <v>2350</v>
      </c>
      <c r="BO392">
        <v>1</v>
      </c>
      <c r="BP392">
        <v>1</v>
      </c>
      <c r="BQ392">
        <v>5</v>
      </c>
      <c r="BR392" t="s">
        <v>126</v>
      </c>
      <c r="BS392" t="s">
        <v>2123</v>
      </c>
      <c r="BT392" t="s">
        <v>73</v>
      </c>
      <c r="BU392" s="23">
        <v>43815</v>
      </c>
      <c r="BV392">
        <v>26866</v>
      </c>
      <c r="BX392" t="s">
        <v>64</v>
      </c>
      <c r="BY392" t="s">
        <v>64</v>
      </c>
      <c r="CB392" t="s">
        <v>64</v>
      </c>
      <c r="CC392" t="s">
        <v>64</v>
      </c>
      <c r="CE392" t="s">
        <v>63</v>
      </c>
      <c r="CF392" t="s">
        <v>251</v>
      </c>
      <c r="CG392" t="s">
        <v>63</v>
      </c>
      <c r="CH392" t="s">
        <v>237</v>
      </c>
      <c r="CI392" t="s">
        <v>64</v>
      </c>
      <c r="DJ392" t="s">
        <v>146</v>
      </c>
      <c r="DK392" t="s">
        <v>147</v>
      </c>
      <c r="DN392" t="s">
        <v>64</v>
      </c>
      <c r="DO392" t="s">
        <v>246</v>
      </c>
      <c r="DP392" t="s">
        <v>64</v>
      </c>
      <c r="DQ392" t="s">
        <v>139</v>
      </c>
      <c r="DY392">
        <v>24.8</v>
      </c>
      <c r="EB392">
        <v>3</v>
      </c>
      <c r="EC392">
        <v>3</v>
      </c>
      <c r="EE392" t="s">
        <v>1310</v>
      </c>
      <c r="EF392">
        <v>3</v>
      </c>
      <c r="EH392" t="s">
        <v>80</v>
      </c>
      <c r="EL392" t="s">
        <v>80</v>
      </c>
      <c r="EP392" t="s">
        <v>80</v>
      </c>
      <c r="ET392" t="s">
        <v>80</v>
      </c>
      <c r="EV392">
        <v>4250</v>
      </c>
      <c r="EW392">
        <v>556</v>
      </c>
      <c r="EX392">
        <v>355</v>
      </c>
      <c r="EY392">
        <v>466</v>
      </c>
    </row>
    <row r="393" spans="1:155" x14ac:dyDescent="0.25">
      <c r="A393">
        <v>2020</v>
      </c>
      <c r="B393" t="s">
        <v>221</v>
      </c>
      <c r="C393" s="20" t="s">
        <v>261</v>
      </c>
      <c r="D393" t="s">
        <v>262</v>
      </c>
      <c r="E393" t="s">
        <v>224</v>
      </c>
      <c r="F393">
        <v>20</v>
      </c>
      <c r="G393" s="1">
        <v>5.7</v>
      </c>
      <c r="H393">
        <v>8</v>
      </c>
      <c r="I393" t="s">
        <v>84</v>
      </c>
      <c r="J393">
        <v>15</v>
      </c>
      <c r="K393">
        <v>23</v>
      </c>
      <c r="L393">
        <v>18</v>
      </c>
      <c r="M393">
        <v>18.7</v>
      </c>
      <c r="N393">
        <v>32.6</v>
      </c>
      <c r="O393">
        <v>23.139900000000001</v>
      </c>
      <c r="P393">
        <v>15.1221</v>
      </c>
      <c r="Q393">
        <v>23.310199999999998</v>
      </c>
      <c r="R393">
        <v>17.961200000000002</v>
      </c>
      <c r="T393" t="s">
        <v>142</v>
      </c>
      <c r="U393" t="s">
        <v>143</v>
      </c>
      <c r="V393" t="s">
        <v>82</v>
      </c>
      <c r="W393" t="s">
        <v>83</v>
      </c>
      <c r="Y393">
        <v>6</v>
      </c>
      <c r="Z393" t="s">
        <v>64</v>
      </c>
      <c r="AA393" t="s">
        <v>64</v>
      </c>
      <c r="AB393" t="s">
        <v>65</v>
      </c>
      <c r="AC393" t="s">
        <v>66</v>
      </c>
      <c r="AD393">
        <v>10</v>
      </c>
      <c r="AG393" t="s">
        <v>155</v>
      </c>
      <c r="AH393" t="s">
        <v>156</v>
      </c>
      <c r="AI393" t="s">
        <v>68</v>
      </c>
      <c r="AJ393" t="s">
        <v>69</v>
      </c>
      <c r="AK393" t="s">
        <v>64</v>
      </c>
      <c r="AL393" t="s">
        <v>70</v>
      </c>
      <c r="AM393">
        <v>94</v>
      </c>
      <c r="AN393">
        <v>16</v>
      </c>
      <c r="AS393">
        <v>2700</v>
      </c>
      <c r="AT393">
        <v>2700</v>
      </c>
      <c r="BO393">
        <v>1</v>
      </c>
      <c r="BP393">
        <v>1</v>
      </c>
      <c r="BQ393">
        <v>5</v>
      </c>
      <c r="BR393" t="s">
        <v>126</v>
      </c>
      <c r="BS393" t="s">
        <v>2123</v>
      </c>
      <c r="BT393" t="s">
        <v>73</v>
      </c>
      <c r="BU393" s="23">
        <v>43815</v>
      </c>
      <c r="BV393">
        <v>26864</v>
      </c>
      <c r="BX393" t="s">
        <v>64</v>
      </c>
      <c r="BY393" t="s">
        <v>64</v>
      </c>
      <c r="CB393" t="s">
        <v>64</v>
      </c>
      <c r="CC393" t="s">
        <v>64</v>
      </c>
      <c r="CE393" t="s">
        <v>64</v>
      </c>
      <c r="CG393" t="s">
        <v>63</v>
      </c>
      <c r="CH393" t="s">
        <v>229</v>
      </c>
      <c r="CI393" t="s">
        <v>64</v>
      </c>
      <c r="DJ393" t="s">
        <v>146</v>
      </c>
      <c r="DK393" t="s">
        <v>147</v>
      </c>
      <c r="DN393" t="s">
        <v>64</v>
      </c>
      <c r="DO393" t="s">
        <v>246</v>
      </c>
      <c r="DP393" t="s">
        <v>64</v>
      </c>
      <c r="DQ393" t="s">
        <v>139</v>
      </c>
      <c r="DY393">
        <v>23.3</v>
      </c>
      <c r="EB393">
        <v>3</v>
      </c>
      <c r="EC393">
        <v>3</v>
      </c>
      <c r="EE393" t="s">
        <v>1318</v>
      </c>
      <c r="EF393">
        <v>1</v>
      </c>
      <c r="EH393" t="s">
        <v>80</v>
      </c>
      <c r="EL393" t="s">
        <v>80</v>
      </c>
      <c r="EP393" t="s">
        <v>80</v>
      </c>
      <c r="ET393" t="s">
        <v>80</v>
      </c>
      <c r="EV393">
        <v>6000</v>
      </c>
      <c r="EW393">
        <v>587</v>
      </c>
      <c r="EX393">
        <v>380</v>
      </c>
      <c r="EY393">
        <v>494</v>
      </c>
    </row>
    <row r="394" spans="1:155" x14ac:dyDescent="0.25">
      <c r="A394">
        <v>2020</v>
      </c>
      <c r="B394" t="s">
        <v>221</v>
      </c>
      <c r="C394" s="20" t="s">
        <v>261</v>
      </c>
      <c r="D394" t="s">
        <v>262</v>
      </c>
      <c r="E394" t="s">
        <v>224</v>
      </c>
      <c r="F394">
        <v>21</v>
      </c>
      <c r="G394" s="1">
        <v>6.4</v>
      </c>
      <c r="H394">
        <v>8</v>
      </c>
      <c r="I394" t="s">
        <v>235</v>
      </c>
      <c r="J394">
        <v>15</v>
      </c>
      <c r="K394">
        <v>24</v>
      </c>
      <c r="L394">
        <v>18</v>
      </c>
      <c r="M394">
        <v>17.951599999999999</v>
      </c>
      <c r="N394">
        <v>34.116100000000003</v>
      </c>
      <c r="O394">
        <v>22.816400000000002</v>
      </c>
      <c r="P394">
        <v>14.552899999999999</v>
      </c>
      <c r="Q394">
        <v>24.310199999999998</v>
      </c>
      <c r="R394">
        <v>17.7608</v>
      </c>
      <c r="T394" t="s">
        <v>142</v>
      </c>
      <c r="U394" t="s">
        <v>143</v>
      </c>
      <c r="V394" t="s">
        <v>86</v>
      </c>
      <c r="W394" t="s">
        <v>136</v>
      </c>
      <c r="Y394">
        <v>8</v>
      </c>
      <c r="Z394" t="s">
        <v>63</v>
      </c>
      <c r="AA394" t="s">
        <v>64</v>
      </c>
      <c r="AB394" t="s">
        <v>65</v>
      </c>
      <c r="AC394" t="s">
        <v>66</v>
      </c>
      <c r="AD394">
        <v>10</v>
      </c>
      <c r="AG394" t="s">
        <v>155</v>
      </c>
      <c r="AH394" t="s">
        <v>156</v>
      </c>
      <c r="AI394" t="s">
        <v>68</v>
      </c>
      <c r="AJ394" t="s">
        <v>69</v>
      </c>
      <c r="AK394" t="s">
        <v>64</v>
      </c>
      <c r="AL394" t="s">
        <v>70</v>
      </c>
      <c r="AM394">
        <v>94</v>
      </c>
      <c r="AN394">
        <v>16</v>
      </c>
      <c r="AS394">
        <v>2700</v>
      </c>
      <c r="AT394">
        <v>2700</v>
      </c>
      <c r="BO394">
        <v>1</v>
      </c>
      <c r="BP394">
        <v>1</v>
      </c>
      <c r="BQ394">
        <v>5</v>
      </c>
      <c r="BR394" t="s">
        <v>126</v>
      </c>
      <c r="BS394" t="s">
        <v>2123</v>
      </c>
      <c r="BT394" t="s">
        <v>73</v>
      </c>
      <c r="BU394" s="23">
        <v>43787</v>
      </c>
      <c r="BV394">
        <v>26813</v>
      </c>
      <c r="BX394" t="s">
        <v>64</v>
      </c>
      <c r="BY394" t="s">
        <v>64</v>
      </c>
      <c r="CB394" t="s">
        <v>64</v>
      </c>
      <c r="CC394" t="s">
        <v>64</v>
      </c>
      <c r="CE394" t="s">
        <v>63</v>
      </c>
      <c r="CF394" t="s">
        <v>264</v>
      </c>
      <c r="CG394" t="s">
        <v>64</v>
      </c>
      <c r="CI394" t="s">
        <v>64</v>
      </c>
      <c r="DJ394" t="s">
        <v>146</v>
      </c>
      <c r="DK394" t="s">
        <v>147</v>
      </c>
      <c r="DN394" t="s">
        <v>64</v>
      </c>
      <c r="DO394" t="s">
        <v>263</v>
      </c>
      <c r="DP394" t="s">
        <v>64</v>
      </c>
      <c r="DQ394" t="s">
        <v>139</v>
      </c>
      <c r="DY394">
        <v>23</v>
      </c>
      <c r="EB394">
        <v>3</v>
      </c>
      <c r="EC394">
        <v>3</v>
      </c>
      <c r="EE394" t="s">
        <v>1319</v>
      </c>
      <c r="EF394">
        <v>1</v>
      </c>
      <c r="EH394" t="s">
        <v>80</v>
      </c>
      <c r="EL394" t="s">
        <v>80</v>
      </c>
      <c r="EP394" t="s">
        <v>80</v>
      </c>
      <c r="ET394" t="s">
        <v>80</v>
      </c>
      <c r="EV394">
        <v>6000</v>
      </c>
      <c r="EW394">
        <v>611</v>
      </c>
      <c r="EX394">
        <v>365</v>
      </c>
      <c r="EY394">
        <v>500</v>
      </c>
    </row>
    <row r="395" spans="1:155" x14ac:dyDescent="0.25">
      <c r="A395">
        <v>2020</v>
      </c>
      <c r="B395" t="s">
        <v>221</v>
      </c>
      <c r="C395" s="20" t="s">
        <v>261</v>
      </c>
      <c r="D395" t="s">
        <v>262</v>
      </c>
      <c r="E395" t="s">
        <v>224</v>
      </c>
      <c r="F395">
        <v>22</v>
      </c>
      <c r="G395" s="1">
        <v>6.4</v>
      </c>
      <c r="H395">
        <v>8</v>
      </c>
      <c r="I395" t="s">
        <v>84</v>
      </c>
      <c r="J395">
        <v>14</v>
      </c>
      <c r="K395">
        <v>23</v>
      </c>
      <c r="L395">
        <v>17</v>
      </c>
      <c r="M395">
        <v>17.3</v>
      </c>
      <c r="N395">
        <v>31.4</v>
      </c>
      <c r="O395">
        <v>21.681100000000001</v>
      </c>
      <c r="P395">
        <v>14.055099999999999</v>
      </c>
      <c r="Q395">
        <v>22.5138</v>
      </c>
      <c r="R395">
        <v>16.914899999999999</v>
      </c>
      <c r="S395" t="s">
        <v>243</v>
      </c>
      <c r="T395" t="s">
        <v>142</v>
      </c>
      <c r="U395" t="s">
        <v>143</v>
      </c>
      <c r="V395" t="s">
        <v>82</v>
      </c>
      <c r="W395" t="s">
        <v>83</v>
      </c>
      <c r="Y395">
        <v>6</v>
      </c>
      <c r="Z395" t="s">
        <v>64</v>
      </c>
      <c r="AA395" t="s">
        <v>64</v>
      </c>
      <c r="AB395" t="s">
        <v>65</v>
      </c>
      <c r="AC395" t="s">
        <v>66</v>
      </c>
      <c r="AD395">
        <v>10</v>
      </c>
      <c r="AG395" t="s">
        <v>155</v>
      </c>
      <c r="AH395" t="s">
        <v>156</v>
      </c>
      <c r="AI395" t="s">
        <v>68</v>
      </c>
      <c r="AJ395" t="s">
        <v>69</v>
      </c>
      <c r="AK395" t="s">
        <v>64</v>
      </c>
      <c r="AL395" t="s">
        <v>70</v>
      </c>
      <c r="AM395">
        <v>94</v>
      </c>
      <c r="AN395">
        <v>16</v>
      </c>
      <c r="AS395">
        <v>2850</v>
      </c>
      <c r="AT395">
        <v>2850</v>
      </c>
      <c r="BO395">
        <v>1</v>
      </c>
      <c r="BP395">
        <v>1</v>
      </c>
      <c r="BQ395">
        <v>5</v>
      </c>
      <c r="BR395" t="s">
        <v>126</v>
      </c>
      <c r="BS395" t="s">
        <v>2123</v>
      </c>
      <c r="BT395" t="s">
        <v>73</v>
      </c>
      <c r="BU395" s="23">
        <v>43787</v>
      </c>
      <c r="BV395">
        <v>26809</v>
      </c>
      <c r="BX395" t="s">
        <v>64</v>
      </c>
      <c r="BY395" t="s">
        <v>64</v>
      </c>
      <c r="CB395" t="s">
        <v>64</v>
      </c>
      <c r="CC395" t="s">
        <v>64</v>
      </c>
      <c r="CE395" t="s">
        <v>64</v>
      </c>
      <c r="CG395" t="s">
        <v>64</v>
      </c>
      <c r="CI395" t="s">
        <v>64</v>
      </c>
      <c r="DJ395" t="s">
        <v>146</v>
      </c>
      <c r="DK395" t="s">
        <v>147</v>
      </c>
      <c r="DN395" t="s">
        <v>64</v>
      </c>
      <c r="DO395" t="s">
        <v>263</v>
      </c>
      <c r="DP395" t="s">
        <v>64</v>
      </c>
      <c r="DQ395" t="s">
        <v>139</v>
      </c>
      <c r="DY395">
        <v>21.8</v>
      </c>
      <c r="EB395">
        <v>3</v>
      </c>
      <c r="EC395">
        <v>3</v>
      </c>
      <c r="EE395" t="s">
        <v>1319</v>
      </c>
      <c r="EF395">
        <v>1</v>
      </c>
      <c r="EH395" t="s">
        <v>80</v>
      </c>
      <c r="EL395" t="s">
        <v>80</v>
      </c>
      <c r="EP395" t="s">
        <v>80</v>
      </c>
      <c r="ET395" t="s">
        <v>80</v>
      </c>
      <c r="EV395">
        <v>6750</v>
      </c>
      <c r="EW395">
        <v>629</v>
      </c>
      <c r="EX395">
        <v>393</v>
      </c>
      <c r="EY395">
        <v>523</v>
      </c>
    </row>
    <row r="396" spans="1:155" x14ac:dyDescent="0.25">
      <c r="A396">
        <v>2020</v>
      </c>
      <c r="B396" t="s">
        <v>221</v>
      </c>
      <c r="C396" s="20" t="s">
        <v>261</v>
      </c>
      <c r="D396" t="s">
        <v>1320</v>
      </c>
      <c r="E396" t="s">
        <v>224</v>
      </c>
      <c r="F396">
        <v>48</v>
      </c>
      <c r="G396" s="1">
        <v>3.6</v>
      </c>
      <c r="H396">
        <v>6</v>
      </c>
      <c r="I396" t="s">
        <v>235</v>
      </c>
      <c r="J396">
        <v>18</v>
      </c>
      <c r="K396">
        <v>27</v>
      </c>
      <c r="L396">
        <v>21</v>
      </c>
      <c r="M396">
        <v>23</v>
      </c>
      <c r="N396">
        <v>38.1</v>
      </c>
      <c r="O396">
        <v>27.9923</v>
      </c>
      <c r="P396">
        <v>18.3385</v>
      </c>
      <c r="Q396">
        <v>26.9053</v>
      </c>
      <c r="R396">
        <v>21.4055</v>
      </c>
      <c r="T396" t="s">
        <v>142</v>
      </c>
      <c r="U396" t="s">
        <v>143</v>
      </c>
      <c r="V396" t="s">
        <v>86</v>
      </c>
      <c r="W396" t="s">
        <v>136</v>
      </c>
      <c r="Y396">
        <v>8</v>
      </c>
      <c r="Z396" t="s">
        <v>63</v>
      </c>
      <c r="AA396" t="s">
        <v>64</v>
      </c>
      <c r="AB396" t="s">
        <v>86</v>
      </c>
      <c r="AC396" t="s">
        <v>87</v>
      </c>
      <c r="AD396">
        <v>10</v>
      </c>
      <c r="AG396" t="s">
        <v>243</v>
      </c>
      <c r="AH396" t="s">
        <v>244</v>
      </c>
      <c r="AI396" t="s">
        <v>68</v>
      </c>
      <c r="AJ396" t="s">
        <v>69</v>
      </c>
      <c r="AK396" t="s">
        <v>64</v>
      </c>
      <c r="AL396" t="s">
        <v>70</v>
      </c>
      <c r="AM396">
        <v>94</v>
      </c>
      <c r="AN396">
        <v>16</v>
      </c>
      <c r="AS396">
        <v>1950</v>
      </c>
      <c r="AT396">
        <v>1950</v>
      </c>
      <c r="BO396">
        <v>2</v>
      </c>
      <c r="BP396">
        <v>2</v>
      </c>
      <c r="BQ396">
        <v>5</v>
      </c>
      <c r="BR396" t="s">
        <v>126</v>
      </c>
      <c r="BS396" t="s">
        <v>2123</v>
      </c>
      <c r="BT396" t="s">
        <v>73</v>
      </c>
      <c r="BU396" s="23">
        <v>43790</v>
      </c>
      <c r="BV396">
        <v>26852</v>
      </c>
      <c r="BX396" t="s">
        <v>64</v>
      </c>
      <c r="BY396" t="s">
        <v>64</v>
      </c>
      <c r="CB396" t="s">
        <v>64</v>
      </c>
      <c r="CC396" t="s">
        <v>64</v>
      </c>
      <c r="CE396" t="s">
        <v>64</v>
      </c>
      <c r="CG396" t="s">
        <v>63</v>
      </c>
      <c r="CH396" t="s">
        <v>245</v>
      </c>
      <c r="CI396" t="s">
        <v>64</v>
      </c>
      <c r="DJ396" t="s">
        <v>146</v>
      </c>
      <c r="DK396" t="s">
        <v>147</v>
      </c>
      <c r="DN396" t="s">
        <v>64</v>
      </c>
      <c r="DO396" t="s">
        <v>246</v>
      </c>
      <c r="DP396" t="s">
        <v>64</v>
      </c>
      <c r="DQ396" t="s">
        <v>139</v>
      </c>
      <c r="DY396">
        <v>28.2</v>
      </c>
      <c r="EB396">
        <v>4</v>
      </c>
      <c r="EC396">
        <v>4</v>
      </c>
      <c r="EE396" t="s">
        <v>1309</v>
      </c>
      <c r="EF396">
        <v>3</v>
      </c>
      <c r="EH396" t="s">
        <v>80</v>
      </c>
      <c r="EL396" t="s">
        <v>80</v>
      </c>
      <c r="EP396" t="s">
        <v>80</v>
      </c>
      <c r="ET396" t="s">
        <v>80</v>
      </c>
      <c r="EV396">
        <v>2250</v>
      </c>
      <c r="EW396">
        <v>484</v>
      </c>
      <c r="EX396">
        <v>330</v>
      </c>
      <c r="EY396">
        <v>415</v>
      </c>
    </row>
    <row r="397" spans="1:155" x14ac:dyDescent="0.25">
      <c r="A397">
        <v>2020</v>
      </c>
      <c r="B397" t="s">
        <v>221</v>
      </c>
      <c r="C397" s="20" t="s">
        <v>261</v>
      </c>
      <c r="D397" t="s">
        <v>265</v>
      </c>
      <c r="E397" t="s">
        <v>224</v>
      </c>
      <c r="F397">
        <v>7</v>
      </c>
      <c r="G397" s="1">
        <v>6.2</v>
      </c>
      <c r="H397">
        <v>8</v>
      </c>
      <c r="I397" t="s">
        <v>235</v>
      </c>
      <c r="J397">
        <v>13</v>
      </c>
      <c r="K397">
        <v>22</v>
      </c>
      <c r="L397">
        <v>16</v>
      </c>
      <c r="M397">
        <v>16.100000000000001</v>
      </c>
      <c r="N397">
        <v>28.8</v>
      </c>
      <c r="O397">
        <v>20.085799999999999</v>
      </c>
      <c r="P397">
        <v>13.3461</v>
      </c>
      <c r="Q397">
        <v>22.022600000000001</v>
      </c>
      <c r="R397">
        <v>16.222200000000001</v>
      </c>
      <c r="S397" t="s">
        <v>243</v>
      </c>
      <c r="T397" t="s">
        <v>266</v>
      </c>
      <c r="U397" t="s">
        <v>267</v>
      </c>
      <c r="V397" t="s">
        <v>86</v>
      </c>
      <c r="W397" t="s">
        <v>136</v>
      </c>
      <c r="Y397">
        <v>8</v>
      </c>
      <c r="Z397" t="s">
        <v>63</v>
      </c>
      <c r="AA397" t="s">
        <v>64</v>
      </c>
      <c r="AB397" t="s">
        <v>65</v>
      </c>
      <c r="AC397" t="s">
        <v>66</v>
      </c>
      <c r="AD397">
        <v>10</v>
      </c>
      <c r="AG397" t="s">
        <v>155</v>
      </c>
      <c r="AH397" t="s">
        <v>156</v>
      </c>
      <c r="AI397" t="s">
        <v>68</v>
      </c>
      <c r="AJ397" t="s">
        <v>69</v>
      </c>
      <c r="AK397" t="s">
        <v>64</v>
      </c>
      <c r="AL397" t="s">
        <v>70</v>
      </c>
      <c r="AM397">
        <v>94</v>
      </c>
      <c r="AN397">
        <v>16</v>
      </c>
      <c r="AS397">
        <v>3050</v>
      </c>
      <c r="AT397">
        <v>3050</v>
      </c>
      <c r="BN397" s="33" t="s">
        <v>2131</v>
      </c>
      <c r="BO397">
        <v>1</v>
      </c>
      <c r="BP397">
        <v>1</v>
      </c>
      <c r="BQ397">
        <v>5</v>
      </c>
      <c r="BR397" t="s">
        <v>126</v>
      </c>
      <c r="BS397" t="s">
        <v>2123</v>
      </c>
      <c r="BT397" t="s">
        <v>227</v>
      </c>
      <c r="BU397" s="23">
        <v>43787</v>
      </c>
      <c r="BV397">
        <v>26792</v>
      </c>
      <c r="BX397" t="s">
        <v>64</v>
      </c>
      <c r="BY397" t="s">
        <v>64</v>
      </c>
      <c r="CB397" t="s">
        <v>64</v>
      </c>
      <c r="CC397" t="s">
        <v>64</v>
      </c>
      <c r="CE397" t="s">
        <v>64</v>
      </c>
      <c r="CG397" t="s">
        <v>63</v>
      </c>
      <c r="CH397" t="s">
        <v>268</v>
      </c>
      <c r="CI397" t="s">
        <v>64</v>
      </c>
      <c r="DJ397" t="s">
        <v>146</v>
      </c>
      <c r="DK397" t="s">
        <v>147</v>
      </c>
      <c r="DN397" t="s">
        <v>64</v>
      </c>
      <c r="DO397" t="s">
        <v>238</v>
      </c>
      <c r="DP397" t="s">
        <v>64</v>
      </c>
      <c r="DQ397" t="s">
        <v>139</v>
      </c>
      <c r="DY397">
        <v>20.2</v>
      </c>
      <c r="EB397">
        <v>2</v>
      </c>
      <c r="EC397">
        <v>2</v>
      </c>
      <c r="EE397" t="s">
        <v>1321</v>
      </c>
      <c r="EF397">
        <v>1</v>
      </c>
      <c r="EH397" t="s">
        <v>80</v>
      </c>
      <c r="EL397" t="s">
        <v>80</v>
      </c>
      <c r="EP397" t="s">
        <v>80</v>
      </c>
      <c r="ET397" t="s">
        <v>80</v>
      </c>
      <c r="EV397">
        <v>7750</v>
      </c>
      <c r="EW397">
        <v>663</v>
      </c>
      <c r="EX397">
        <v>403</v>
      </c>
      <c r="EY397">
        <v>546</v>
      </c>
    </row>
    <row r="398" spans="1:155" x14ac:dyDescent="0.25">
      <c r="A398">
        <v>2020</v>
      </c>
      <c r="B398" t="s">
        <v>221</v>
      </c>
      <c r="C398" s="20" t="s">
        <v>261</v>
      </c>
      <c r="D398" t="s">
        <v>265</v>
      </c>
      <c r="E398" t="s">
        <v>224</v>
      </c>
      <c r="F398">
        <v>8</v>
      </c>
      <c r="G398" s="1">
        <v>6.2</v>
      </c>
      <c r="H398">
        <v>8</v>
      </c>
      <c r="I398" t="s">
        <v>84</v>
      </c>
      <c r="J398">
        <v>13</v>
      </c>
      <c r="K398">
        <v>21</v>
      </c>
      <c r="L398">
        <v>16</v>
      </c>
      <c r="M398">
        <v>16</v>
      </c>
      <c r="N398">
        <v>27.7</v>
      </c>
      <c r="O398">
        <v>19.754799999999999</v>
      </c>
      <c r="P398">
        <v>12.992900000000001</v>
      </c>
      <c r="Q398">
        <v>20.581299999999999</v>
      </c>
      <c r="R398">
        <v>15.577500000000001</v>
      </c>
      <c r="S398" t="s">
        <v>243</v>
      </c>
      <c r="T398" t="s">
        <v>266</v>
      </c>
      <c r="U398" t="s">
        <v>267</v>
      </c>
      <c r="V398" t="s">
        <v>82</v>
      </c>
      <c r="W398" t="s">
        <v>83</v>
      </c>
      <c r="Y398">
        <v>6</v>
      </c>
      <c r="Z398" t="s">
        <v>64</v>
      </c>
      <c r="AA398" t="s">
        <v>64</v>
      </c>
      <c r="AB398" t="s">
        <v>65</v>
      </c>
      <c r="AC398" t="s">
        <v>66</v>
      </c>
      <c r="AD398">
        <v>10</v>
      </c>
      <c r="AG398" t="s">
        <v>155</v>
      </c>
      <c r="AH398" t="s">
        <v>156</v>
      </c>
      <c r="AI398" t="s">
        <v>68</v>
      </c>
      <c r="AJ398" t="s">
        <v>69</v>
      </c>
      <c r="AK398" t="s">
        <v>64</v>
      </c>
      <c r="AL398" t="s">
        <v>70</v>
      </c>
      <c r="AM398">
        <v>94</v>
      </c>
      <c r="AN398">
        <v>16</v>
      </c>
      <c r="AS398">
        <v>3050</v>
      </c>
      <c r="AT398">
        <v>3050</v>
      </c>
      <c r="BN398" s="33" t="s">
        <v>2131</v>
      </c>
      <c r="BO398">
        <v>1</v>
      </c>
      <c r="BP398">
        <v>1</v>
      </c>
      <c r="BQ398">
        <v>5</v>
      </c>
      <c r="BR398" t="s">
        <v>126</v>
      </c>
      <c r="BS398" t="s">
        <v>2123</v>
      </c>
      <c r="BT398" t="s">
        <v>227</v>
      </c>
      <c r="BU398" s="23">
        <v>43787</v>
      </c>
      <c r="BV398">
        <v>26801</v>
      </c>
      <c r="BX398" t="s">
        <v>64</v>
      </c>
      <c r="BY398" t="s">
        <v>64</v>
      </c>
      <c r="CB398" t="s">
        <v>64</v>
      </c>
      <c r="CC398" t="s">
        <v>64</v>
      </c>
      <c r="CE398" t="s">
        <v>64</v>
      </c>
      <c r="CG398" t="s">
        <v>63</v>
      </c>
      <c r="CH398" t="s">
        <v>268</v>
      </c>
      <c r="CI398" t="s">
        <v>64</v>
      </c>
      <c r="DJ398" t="s">
        <v>146</v>
      </c>
      <c r="DK398" t="s">
        <v>147</v>
      </c>
      <c r="DN398" t="s">
        <v>64</v>
      </c>
      <c r="DO398" t="s">
        <v>238</v>
      </c>
      <c r="DP398" t="s">
        <v>64</v>
      </c>
      <c r="DQ398" t="s">
        <v>139</v>
      </c>
      <c r="DY398">
        <v>19.899999999999999</v>
      </c>
      <c r="EB398">
        <v>2</v>
      </c>
      <c r="EC398">
        <v>2</v>
      </c>
      <c r="EE398" t="s">
        <v>1321</v>
      </c>
      <c r="EF398">
        <v>1</v>
      </c>
      <c r="EH398" t="s">
        <v>80</v>
      </c>
      <c r="EL398" t="s">
        <v>80</v>
      </c>
      <c r="EP398" t="s">
        <v>80</v>
      </c>
      <c r="ET398" t="s">
        <v>80</v>
      </c>
      <c r="EV398">
        <v>7750</v>
      </c>
      <c r="EW398">
        <v>680</v>
      </c>
      <c r="EX398">
        <v>429</v>
      </c>
      <c r="EY398">
        <v>567</v>
      </c>
    </row>
    <row r="399" spans="1:155" x14ac:dyDescent="0.25">
      <c r="A399">
        <v>2020</v>
      </c>
      <c r="B399" t="s">
        <v>221</v>
      </c>
      <c r="C399" s="20" t="s">
        <v>261</v>
      </c>
      <c r="D399" t="s">
        <v>1322</v>
      </c>
      <c r="E399" t="s">
        <v>224</v>
      </c>
      <c r="F399">
        <v>9</v>
      </c>
      <c r="G399" s="1">
        <v>6.2</v>
      </c>
      <c r="H399">
        <v>8</v>
      </c>
      <c r="I399" t="s">
        <v>235</v>
      </c>
      <c r="J399">
        <v>13</v>
      </c>
      <c r="K399">
        <v>21</v>
      </c>
      <c r="L399">
        <v>15</v>
      </c>
      <c r="M399">
        <v>15.333500000000001</v>
      </c>
      <c r="N399">
        <v>27.2578</v>
      </c>
      <c r="O399">
        <v>19.091899999999999</v>
      </c>
      <c r="P399">
        <v>12.6457</v>
      </c>
      <c r="Q399">
        <v>20.8523</v>
      </c>
      <c r="R399">
        <v>15.3673</v>
      </c>
      <c r="S399" t="s">
        <v>243</v>
      </c>
      <c r="T399" t="s">
        <v>266</v>
      </c>
      <c r="U399" t="s">
        <v>267</v>
      </c>
      <c r="V399" t="s">
        <v>86</v>
      </c>
      <c r="W399" t="s">
        <v>136</v>
      </c>
      <c r="Y399">
        <v>8</v>
      </c>
      <c r="Z399" t="s">
        <v>63</v>
      </c>
      <c r="AA399" t="s">
        <v>64</v>
      </c>
      <c r="AB399" t="s">
        <v>65</v>
      </c>
      <c r="AC399" t="s">
        <v>66</v>
      </c>
      <c r="AD399">
        <v>10</v>
      </c>
      <c r="AG399" t="s">
        <v>155</v>
      </c>
      <c r="AH399" t="s">
        <v>156</v>
      </c>
      <c r="AI399" t="s">
        <v>68</v>
      </c>
      <c r="AJ399" t="s">
        <v>69</v>
      </c>
      <c r="AK399" t="s">
        <v>64</v>
      </c>
      <c r="AL399" t="s">
        <v>70</v>
      </c>
      <c r="AM399">
        <v>94</v>
      </c>
      <c r="AN399">
        <v>16</v>
      </c>
      <c r="AS399">
        <v>3250</v>
      </c>
      <c r="AT399">
        <v>3250</v>
      </c>
      <c r="BN399" s="33" t="s">
        <v>2131</v>
      </c>
      <c r="BO399">
        <v>1</v>
      </c>
      <c r="BP399">
        <v>1</v>
      </c>
      <c r="BQ399">
        <v>5</v>
      </c>
      <c r="BR399" t="s">
        <v>126</v>
      </c>
      <c r="BS399" t="s">
        <v>2123</v>
      </c>
      <c r="BT399" t="s">
        <v>227</v>
      </c>
      <c r="BU399" s="23">
        <v>43787</v>
      </c>
      <c r="BV399">
        <v>26826</v>
      </c>
      <c r="BX399" t="s">
        <v>64</v>
      </c>
      <c r="BY399" t="s">
        <v>64</v>
      </c>
      <c r="CB399" t="s">
        <v>64</v>
      </c>
      <c r="CC399" t="s">
        <v>64</v>
      </c>
      <c r="CE399" t="s">
        <v>64</v>
      </c>
      <c r="CG399" t="s">
        <v>63</v>
      </c>
      <c r="CH399" t="s">
        <v>268</v>
      </c>
      <c r="CI399" t="s">
        <v>64</v>
      </c>
      <c r="DJ399" t="s">
        <v>146</v>
      </c>
      <c r="DK399" t="s">
        <v>147</v>
      </c>
      <c r="DN399" t="s">
        <v>64</v>
      </c>
      <c r="DO399" t="s">
        <v>238</v>
      </c>
      <c r="DP399" t="s">
        <v>64</v>
      </c>
      <c r="DQ399" t="s">
        <v>139</v>
      </c>
      <c r="DY399">
        <v>19.2</v>
      </c>
      <c r="EB399">
        <v>2</v>
      </c>
      <c r="EC399">
        <v>2</v>
      </c>
      <c r="EE399" t="s">
        <v>1321</v>
      </c>
      <c r="EF399">
        <v>1</v>
      </c>
      <c r="EH399" t="s">
        <v>80</v>
      </c>
      <c r="EL399" t="s">
        <v>80</v>
      </c>
      <c r="EP399" t="s">
        <v>80</v>
      </c>
      <c r="ET399" t="s">
        <v>80</v>
      </c>
      <c r="EV399">
        <v>8750</v>
      </c>
      <c r="EW399">
        <v>701</v>
      </c>
      <c r="EX399">
        <v>424</v>
      </c>
      <c r="EY399">
        <v>576</v>
      </c>
    </row>
    <row r="400" spans="1:155" x14ac:dyDescent="0.25">
      <c r="A400">
        <v>2020</v>
      </c>
      <c r="B400" t="s">
        <v>221</v>
      </c>
      <c r="C400" s="20" t="s">
        <v>261</v>
      </c>
      <c r="D400" t="s">
        <v>1322</v>
      </c>
      <c r="E400" t="s">
        <v>224</v>
      </c>
      <c r="F400">
        <v>10</v>
      </c>
      <c r="G400" s="1">
        <v>6.2</v>
      </c>
      <c r="H400">
        <v>8</v>
      </c>
      <c r="I400" t="s">
        <v>84</v>
      </c>
      <c r="J400">
        <v>13</v>
      </c>
      <c r="K400">
        <v>21</v>
      </c>
      <c r="L400">
        <v>16</v>
      </c>
      <c r="M400">
        <v>16</v>
      </c>
      <c r="N400">
        <v>27.7</v>
      </c>
      <c r="O400">
        <v>19.754799999999999</v>
      </c>
      <c r="P400">
        <v>12.992900000000001</v>
      </c>
      <c r="Q400">
        <v>20.581299999999999</v>
      </c>
      <c r="R400">
        <v>15.577500000000001</v>
      </c>
      <c r="S400" t="s">
        <v>243</v>
      </c>
      <c r="T400" t="s">
        <v>266</v>
      </c>
      <c r="U400" t="s">
        <v>267</v>
      </c>
      <c r="V400" t="s">
        <v>82</v>
      </c>
      <c r="W400" t="s">
        <v>83</v>
      </c>
      <c r="Y400">
        <v>6</v>
      </c>
      <c r="Z400" t="s">
        <v>64</v>
      </c>
      <c r="AA400" t="s">
        <v>64</v>
      </c>
      <c r="AB400" t="s">
        <v>65</v>
      </c>
      <c r="AC400" t="s">
        <v>66</v>
      </c>
      <c r="AD400">
        <v>10</v>
      </c>
      <c r="AG400" t="s">
        <v>155</v>
      </c>
      <c r="AH400" t="s">
        <v>156</v>
      </c>
      <c r="AI400" t="s">
        <v>68</v>
      </c>
      <c r="AJ400" t="s">
        <v>69</v>
      </c>
      <c r="AK400" t="s">
        <v>64</v>
      </c>
      <c r="AL400" t="s">
        <v>70</v>
      </c>
      <c r="AM400">
        <v>94</v>
      </c>
      <c r="AN400">
        <v>16</v>
      </c>
      <c r="AS400">
        <v>3050</v>
      </c>
      <c r="AT400">
        <v>3050</v>
      </c>
      <c r="BN400" s="33" t="s">
        <v>2131</v>
      </c>
      <c r="BO400">
        <v>1</v>
      </c>
      <c r="BP400">
        <v>1</v>
      </c>
      <c r="BQ400">
        <v>5</v>
      </c>
      <c r="BR400" t="s">
        <v>126</v>
      </c>
      <c r="BS400" t="s">
        <v>2123</v>
      </c>
      <c r="BT400" t="s">
        <v>227</v>
      </c>
      <c r="BU400" s="23">
        <v>43787</v>
      </c>
      <c r="BV400">
        <v>26802</v>
      </c>
      <c r="BX400" t="s">
        <v>64</v>
      </c>
      <c r="BY400" t="s">
        <v>64</v>
      </c>
      <c r="CB400" t="s">
        <v>64</v>
      </c>
      <c r="CC400" t="s">
        <v>64</v>
      </c>
      <c r="CE400" t="s">
        <v>64</v>
      </c>
      <c r="CG400" t="s">
        <v>63</v>
      </c>
      <c r="CH400" t="s">
        <v>268</v>
      </c>
      <c r="CI400" t="s">
        <v>64</v>
      </c>
      <c r="DJ400" t="s">
        <v>146</v>
      </c>
      <c r="DK400" t="s">
        <v>147</v>
      </c>
      <c r="DN400" t="s">
        <v>64</v>
      </c>
      <c r="DO400" t="s">
        <v>238</v>
      </c>
      <c r="DP400" t="s">
        <v>64</v>
      </c>
      <c r="DQ400" t="s">
        <v>139</v>
      </c>
      <c r="DY400">
        <v>19.899999999999999</v>
      </c>
      <c r="EB400">
        <v>2</v>
      </c>
      <c r="EC400">
        <v>2</v>
      </c>
      <c r="EE400" t="s">
        <v>1321</v>
      </c>
      <c r="EF400">
        <v>1</v>
      </c>
      <c r="EH400" t="s">
        <v>80</v>
      </c>
      <c r="EL400" t="s">
        <v>80</v>
      </c>
      <c r="EP400" t="s">
        <v>80</v>
      </c>
      <c r="ET400" t="s">
        <v>80</v>
      </c>
      <c r="EV400">
        <v>7750</v>
      </c>
      <c r="EW400">
        <v>680</v>
      </c>
      <c r="EX400">
        <v>429</v>
      </c>
      <c r="EY400">
        <v>567</v>
      </c>
    </row>
    <row r="401" spans="1:155" x14ac:dyDescent="0.25">
      <c r="A401">
        <v>2020</v>
      </c>
      <c r="B401" t="s">
        <v>221</v>
      </c>
      <c r="C401" s="20" t="s">
        <v>261</v>
      </c>
      <c r="D401" t="s">
        <v>1323</v>
      </c>
      <c r="E401" t="s">
        <v>224</v>
      </c>
      <c r="F401">
        <v>23</v>
      </c>
      <c r="G401" s="1">
        <v>6.4</v>
      </c>
      <c r="H401">
        <v>8</v>
      </c>
      <c r="I401" t="s">
        <v>235</v>
      </c>
      <c r="J401">
        <v>15</v>
      </c>
      <c r="K401">
        <v>24</v>
      </c>
      <c r="L401">
        <v>18</v>
      </c>
      <c r="M401">
        <v>17.951599999999999</v>
      </c>
      <c r="N401">
        <v>34.116100000000003</v>
      </c>
      <c r="O401">
        <v>22.816400000000002</v>
      </c>
      <c r="P401">
        <v>14.552899999999999</v>
      </c>
      <c r="Q401">
        <v>24.310199999999998</v>
      </c>
      <c r="R401">
        <v>17.7608</v>
      </c>
      <c r="T401" t="s">
        <v>142</v>
      </c>
      <c r="U401" t="s">
        <v>143</v>
      </c>
      <c r="V401" t="s">
        <v>86</v>
      </c>
      <c r="W401" t="s">
        <v>136</v>
      </c>
      <c r="Y401">
        <v>8</v>
      </c>
      <c r="Z401" t="s">
        <v>63</v>
      </c>
      <c r="AA401" t="s">
        <v>64</v>
      </c>
      <c r="AB401" t="s">
        <v>65</v>
      </c>
      <c r="AC401" t="s">
        <v>66</v>
      </c>
      <c r="AD401">
        <v>10</v>
      </c>
      <c r="AG401" t="s">
        <v>155</v>
      </c>
      <c r="AH401" t="s">
        <v>156</v>
      </c>
      <c r="AI401" t="s">
        <v>68</v>
      </c>
      <c r="AJ401" t="s">
        <v>69</v>
      </c>
      <c r="AK401" t="s">
        <v>64</v>
      </c>
      <c r="AL401" t="s">
        <v>70</v>
      </c>
      <c r="AM401">
        <v>94</v>
      </c>
      <c r="AN401">
        <v>16</v>
      </c>
      <c r="AS401">
        <v>2700</v>
      </c>
      <c r="AT401">
        <v>2700</v>
      </c>
      <c r="BO401">
        <v>1</v>
      </c>
      <c r="BP401">
        <v>1</v>
      </c>
      <c r="BQ401">
        <v>5</v>
      </c>
      <c r="BR401" t="s">
        <v>126</v>
      </c>
      <c r="BS401" t="s">
        <v>2123</v>
      </c>
      <c r="BT401" t="s">
        <v>73</v>
      </c>
      <c r="BU401" s="23">
        <v>43787</v>
      </c>
      <c r="BV401">
        <v>26814</v>
      </c>
      <c r="BX401" t="s">
        <v>64</v>
      </c>
      <c r="BY401" t="s">
        <v>64</v>
      </c>
      <c r="CB401" t="s">
        <v>64</v>
      </c>
      <c r="CC401" t="s">
        <v>64</v>
      </c>
      <c r="CE401" t="s">
        <v>63</v>
      </c>
      <c r="CF401" t="s">
        <v>264</v>
      </c>
      <c r="CG401" t="s">
        <v>64</v>
      </c>
      <c r="CI401" t="s">
        <v>64</v>
      </c>
      <c r="DJ401" t="s">
        <v>146</v>
      </c>
      <c r="DK401" t="s">
        <v>147</v>
      </c>
      <c r="DN401" t="s">
        <v>64</v>
      </c>
      <c r="DO401" t="s">
        <v>263</v>
      </c>
      <c r="DP401" t="s">
        <v>64</v>
      </c>
      <c r="DQ401" t="s">
        <v>139</v>
      </c>
      <c r="DY401">
        <v>23</v>
      </c>
      <c r="EB401">
        <v>3</v>
      </c>
      <c r="EC401">
        <v>3</v>
      </c>
      <c r="EE401" t="s">
        <v>1319</v>
      </c>
      <c r="EF401">
        <v>1</v>
      </c>
      <c r="EH401" t="s">
        <v>80</v>
      </c>
      <c r="EL401" t="s">
        <v>80</v>
      </c>
      <c r="EP401" t="s">
        <v>80</v>
      </c>
      <c r="ET401" t="s">
        <v>80</v>
      </c>
      <c r="EV401">
        <v>6000</v>
      </c>
      <c r="EW401">
        <v>611</v>
      </c>
      <c r="EX401">
        <v>365</v>
      </c>
      <c r="EY401">
        <v>500</v>
      </c>
    </row>
    <row r="402" spans="1:155" x14ac:dyDescent="0.25">
      <c r="A402">
        <v>2020</v>
      </c>
      <c r="B402" t="s">
        <v>221</v>
      </c>
      <c r="C402" s="20" t="s">
        <v>261</v>
      </c>
      <c r="D402" t="s">
        <v>1323</v>
      </c>
      <c r="E402" t="s">
        <v>224</v>
      </c>
      <c r="F402">
        <v>24</v>
      </c>
      <c r="G402" s="1">
        <v>6.4</v>
      </c>
      <c r="H402">
        <v>8</v>
      </c>
      <c r="I402" t="s">
        <v>84</v>
      </c>
      <c r="J402">
        <v>14</v>
      </c>
      <c r="K402">
        <v>23</v>
      </c>
      <c r="L402">
        <v>17</v>
      </c>
      <c r="M402">
        <v>17.3</v>
      </c>
      <c r="N402">
        <v>31.4</v>
      </c>
      <c r="O402">
        <v>21.681100000000001</v>
      </c>
      <c r="P402">
        <v>14.055099999999999</v>
      </c>
      <c r="Q402">
        <v>22.5138</v>
      </c>
      <c r="R402">
        <v>16.914899999999999</v>
      </c>
      <c r="S402" t="s">
        <v>243</v>
      </c>
      <c r="T402" t="s">
        <v>142</v>
      </c>
      <c r="U402" t="s">
        <v>143</v>
      </c>
      <c r="V402" t="s">
        <v>82</v>
      </c>
      <c r="W402" t="s">
        <v>83</v>
      </c>
      <c r="Y402">
        <v>6</v>
      </c>
      <c r="Z402" t="s">
        <v>64</v>
      </c>
      <c r="AA402" t="s">
        <v>64</v>
      </c>
      <c r="AB402" t="s">
        <v>65</v>
      </c>
      <c r="AC402" t="s">
        <v>66</v>
      </c>
      <c r="AD402">
        <v>10</v>
      </c>
      <c r="AG402" t="s">
        <v>155</v>
      </c>
      <c r="AH402" t="s">
        <v>156</v>
      </c>
      <c r="AI402" t="s">
        <v>68</v>
      </c>
      <c r="AJ402" t="s">
        <v>69</v>
      </c>
      <c r="AK402" t="s">
        <v>64</v>
      </c>
      <c r="AL402" t="s">
        <v>70</v>
      </c>
      <c r="AM402">
        <v>94</v>
      </c>
      <c r="AN402">
        <v>16</v>
      </c>
      <c r="AS402">
        <v>2850</v>
      </c>
      <c r="AT402">
        <v>2850</v>
      </c>
      <c r="BO402">
        <v>1</v>
      </c>
      <c r="BP402">
        <v>1</v>
      </c>
      <c r="BQ402">
        <v>5</v>
      </c>
      <c r="BR402" t="s">
        <v>126</v>
      </c>
      <c r="BS402" t="s">
        <v>2123</v>
      </c>
      <c r="BT402" t="s">
        <v>73</v>
      </c>
      <c r="BU402" s="23">
        <v>43787</v>
      </c>
      <c r="BV402">
        <v>26810</v>
      </c>
      <c r="BX402" t="s">
        <v>64</v>
      </c>
      <c r="BY402" t="s">
        <v>64</v>
      </c>
      <c r="CB402" t="s">
        <v>64</v>
      </c>
      <c r="CC402" t="s">
        <v>64</v>
      </c>
      <c r="CE402" t="s">
        <v>64</v>
      </c>
      <c r="CG402" t="s">
        <v>64</v>
      </c>
      <c r="CI402" t="s">
        <v>64</v>
      </c>
      <c r="DJ402" t="s">
        <v>146</v>
      </c>
      <c r="DK402" t="s">
        <v>147</v>
      </c>
      <c r="DN402" t="s">
        <v>64</v>
      </c>
      <c r="DO402" t="s">
        <v>263</v>
      </c>
      <c r="DP402" t="s">
        <v>64</v>
      </c>
      <c r="DQ402" t="s">
        <v>139</v>
      </c>
      <c r="DY402">
        <v>21.8</v>
      </c>
      <c r="EB402">
        <v>3</v>
      </c>
      <c r="EC402">
        <v>3</v>
      </c>
      <c r="EE402" t="s">
        <v>1319</v>
      </c>
      <c r="EF402">
        <v>1</v>
      </c>
      <c r="EH402" t="s">
        <v>80</v>
      </c>
      <c r="EL402" t="s">
        <v>80</v>
      </c>
      <c r="EP402" t="s">
        <v>80</v>
      </c>
      <c r="ET402" t="s">
        <v>80</v>
      </c>
      <c r="EV402">
        <v>6750</v>
      </c>
      <c r="EW402">
        <v>629</v>
      </c>
      <c r="EX402">
        <v>393</v>
      </c>
      <c r="EY402">
        <v>523</v>
      </c>
    </row>
    <row r="403" spans="1:155" x14ac:dyDescent="0.25">
      <c r="A403">
        <v>2020</v>
      </c>
      <c r="B403" t="s">
        <v>2134</v>
      </c>
      <c r="C403" s="20" t="s">
        <v>322</v>
      </c>
      <c r="D403" t="s">
        <v>386</v>
      </c>
      <c r="E403" t="s">
        <v>324</v>
      </c>
      <c r="F403">
        <v>87</v>
      </c>
      <c r="G403" s="1">
        <v>2</v>
      </c>
      <c r="H403">
        <v>4</v>
      </c>
      <c r="I403" t="s">
        <v>201</v>
      </c>
      <c r="J403">
        <v>20</v>
      </c>
      <c r="K403">
        <v>29</v>
      </c>
      <c r="L403">
        <v>23</v>
      </c>
      <c r="M403">
        <v>25.215</v>
      </c>
      <c r="N403">
        <v>40.928199999999997</v>
      </c>
      <c r="O403">
        <v>30.481000000000002</v>
      </c>
      <c r="P403">
        <v>19.9603</v>
      </c>
      <c r="Q403">
        <v>28.7195</v>
      </c>
      <c r="R403">
        <v>23.1356</v>
      </c>
      <c r="T403" t="s">
        <v>60</v>
      </c>
      <c r="U403" t="s">
        <v>71</v>
      </c>
      <c r="V403" t="s">
        <v>61</v>
      </c>
      <c r="W403" t="s">
        <v>62</v>
      </c>
      <c r="Y403">
        <v>6</v>
      </c>
      <c r="Z403" t="s">
        <v>63</v>
      </c>
      <c r="AA403" t="s">
        <v>64</v>
      </c>
      <c r="AB403" t="s">
        <v>86</v>
      </c>
      <c r="AC403" t="s">
        <v>87</v>
      </c>
      <c r="AD403">
        <v>15</v>
      </c>
      <c r="AG403" t="s">
        <v>243</v>
      </c>
      <c r="AH403" t="s">
        <v>244</v>
      </c>
      <c r="AI403" t="s">
        <v>68</v>
      </c>
      <c r="AJ403" t="s">
        <v>69</v>
      </c>
      <c r="AK403" t="s">
        <v>64</v>
      </c>
      <c r="AL403" t="s">
        <v>70</v>
      </c>
      <c r="AO403">
        <v>103</v>
      </c>
      <c r="AP403">
        <v>16</v>
      </c>
      <c r="AS403">
        <v>1750</v>
      </c>
      <c r="AT403">
        <v>1750</v>
      </c>
      <c r="BN403" s="33" t="s">
        <v>2125</v>
      </c>
      <c r="BO403">
        <v>2</v>
      </c>
      <c r="BP403">
        <v>2</v>
      </c>
      <c r="BQ403">
        <v>5</v>
      </c>
      <c r="BR403" t="s">
        <v>126</v>
      </c>
      <c r="BS403" t="s">
        <v>2123</v>
      </c>
      <c r="BT403" t="s">
        <v>73</v>
      </c>
      <c r="BU403" s="23">
        <v>43685</v>
      </c>
      <c r="BV403">
        <v>26064</v>
      </c>
      <c r="BX403" t="s">
        <v>64</v>
      </c>
      <c r="BY403" t="s">
        <v>64</v>
      </c>
      <c r="CB403" t="s">
        <v>64</v>
      </c>
      <c r="CC403" t="s">
        <v>64</v>
      </c>
      <c r="CE403" t="s">
        <v>64</v>
      </c>
      <c r="CG403" t="s">
        <v>63</v>
      </c>
      <c r="CH403" t="s">
        <v>338</v>
      </c>
      <c r="CI403" t="s">
        <v>64</v>
      </c>
      <c r="DJ403" t="s">
        <v>76</v>
      </c>
      <c r="DK403" t="s">
        <v>2124</v>
      </c>
      <c r="DN403" t="s">
        <v>64</v>
      </c>
      <c r="DO403" t="s">
        <v>333</v>
      </c>
      <c r="DP403" t="s">
        <v>64</v>
      </c>
      <c r="DQ403" t="s">
        <v>139</v>
      </c>
      <c r="DY403">
        <v>30.7</v>
      </c>
      <c r="EB403">
        <v>5</v>
      </c>
      <c r="EC403">
        <v>5</v>
      </c>
      <c r="EE403" t="s">
        <v>1389</v>
      </c>
      <c r="EF403">
        <v>5</v>
      </c>
      <c r="EH403" t="s">
        <v>80</v>
      </c>
      <c r="EL403" t="s">
        <v>80</v>
      </c>
      <c r="EP403" t="s">
        <v>80</v>
      </c>
      <c r="ET403" t="s">
        <v>80</v>
      </c>
      <c r="EV403">
        <v>1250</v>
      </c>
      <c r="EW403">
        <v>445</v>
      </c>
      <c r="EX403">
        <v>309</v>
      </c>
      <c r="EY403">
        <v>384</v>
      </c>
    </row>
    <row r="404" spans="1:155" x14ac:dyDescent="0.25">
      <c r="A404">
        <v>2020</v>
      </c>
      <c r="B404" t="s">
        <v>2134</v>
      </c>
      <c r="C404" s="20" t="s">
        <v>322</v>
      </c>
      <c r="D404" t="s">
        <v>391</v>
      </c>
      <c r="E404" t="s">
        <v>324</v>
      </c>
      <c r="F404">
        <v>86</v>
      </c>
      <c r="G404" s="1">
        <v>1.5</v>
      </c>
      <c r="H404">
        <v>4</v>
      </c>
      <c r="I404" t="s">
        <v>201</v>
      </c>
      <c r="J404">
        <v>23</v>
      </c>
      <c r="K404">
        <v>34</v>
      </c>
      <c r="L404">
        <v>27</v>
      </c>
      <c r="M404">
        <v>30.1493</v>
      </c>
      <c r="N404">
        <v>48.692500000000003</v>
      </c>
      <c r="O404">
        <v>36.384500000000003</v>
      </c>
      <c r="P404">
        <v>23.491</v>
      </c>
      <c r="Q404">
        <v>33.5839</v>
      </c>
      <c r="R404">
        <v>27.1647</v>
      </c>
      <c r="T404" t="s">
        <v>60</v>
      </c>
      <c r="U404" t="s">
        <v>71</v>
      </c>
      <c r="V404" t="s">
        <v>61</v>
      </c>
      <c r="W404" t="s">
        <v>62</v>
      </c>
      <c r="Y404">
        <v>6</v>
      </c>
      <c r="Z404" t="s">
        <v>63</v>
      </c>
      <c r="AA404" t="s">
        <v>64</v>
      </c>
      <c r="AB404" t="s">
        <v>150</v>
      </c>
      <c r="AC404" t="s">
        <v>178</v>
      </c>
      <c r="AD404">
        <v>15</v>
      </c>
      <c r="AG404" t="s">
        <v>243</v>
      </c>
      <c r="AH404" t="s">
        <v>244</v>
      </c>
      <c r="AI404" t="s">
        <v>68</v>
      </c>
      <c r="AJ404" t="s">
        <v>69</v>
      </c>
      <c r="AK404" t="s">
        <v>64</v>
      </c>
      <c r="AL404" t="s">
        <v>70</v>
      </c>
      <c r="AO404">
        <v>103</v>
      </c>
      <c r="AP404">
        <v>16</v>
      </c>
      <c r="AS404">
        <v>1500</v>
      </c>
      <c r="AT404">
        <v>1500</v>
      </c>
      <c r="BN404" s="33" t="s">
        <v>2125</v>
      </c>
      <c r="BO404">
        <v>2</v>
      </c>
      <c r="BP404">
        <v>2</v>
      </c>
      <c r="BQ404">
        <v>5</v>
      </c>
      <c r="BR404" t="s">
        <v>126</v>
      </c>
      <c r="BS404" t="s">
        <v>2123</v>
      </c>
      <c r="BT404" t="s">
        <v>73</v>
      </c>
      <c r="BU404" s="23">
        <v>43685</v>
      </c>
      <c r="BV404">
        <v>26055</v>
      </c>
      <c r="BX404" t="s">
        <v>64</v>
      </c>
      <c r="BY404" t="s">
        <v>64</v>
      </c>
      <c r="CB404" t="s">
        <v>64</v>
      </c>
      <c r="CC404" t="s">
        <v>64</v>
      </c>
      <c r="CE404" t="s">
        <v>64</v>
      </c>
      <c r="CG404" t="s">
        <v>63</v>
      </c>
      <c r="CH404" t="s">
        <v>392</v>
      </c>
      <c r="CI404" t="s">
        <v>64</v>
      </c>
      <c r="DJ404" t="s">
        <v>76</v>
      </c>
      <c r="DK404" t="s">
        <v>2124</v>
      </c>
      <c r="DN404" t="s">
        <v>64</v>
      </c>
      <c r="DO404" t="s">
        <v>327</v>
      </c>
      <c r="DP404" t="s">
        <v>63</v>
      </c>
      <c r="DQ404" t="s">
        <v>78</v>
      </c>
      <c r="DY404">
        <v>36.6</v>
      </c>
      <c r="EB404">
        <v>6</v>
      </c>
      <c r="EC404">
        <v>6</v>
      </c>
      <c r="EE404" t="s">
        <v>1392</v>
      </c>
      <c r="EF404">
        <v>7</v>
      </c>
      <c r="EH404" t="s">
        <v>80</v>
      </c>
      <c r="EL404" t="s">
        <v>80</v>
      </c>
      <c r="EP404" t="s">
        <v>80</v>
      </c>
      <c r="ET404" t="s">
        <v>80</v>
      </c>
      <c r="EU404">
        <v>0</v>
      </c>
      <c r="EW404">
        <v>378</v>
      </c>
      <c r="EX404">
        <v>265</v>
      </c>
      <c r="EY404">
        <v>327</v>
      </c>
    </row>
    <row r="405" spans="1:155" x14ac:dyDescent="0.25">
      <c r="A405">
        <v>2020</v>
      </c>
      <c r="B405" t="s">
        <v>2134</v>
      </c>
      <c r="C405" s="20" t="s">
        <v>322</v>
      </c>
      <c r="D405" t="s">
        <v>391</v>
      </c>
      <c r="E405" t="s">
        <v>324</v>
      </c>
      <c r="F405">
        <v>89</v>
      </c>
      <c r="G405" s="1">
        <v>2</v>
      </c>
      <c r="H405">
        <v>4</v>
      </c>
      <c r="I405" t="s">
        <v>201</v>
      </c>
      <c r="J405">
        <v>21</v>
      </c>
      <c r="K405">
        <v>31</v>
      </c>
      <c r="L405">
        <v>25</v>
      </c>
      <c r="M405">
        <v>27.3</v>
      </c>
      <c r="N405">
        <v>44</v>
      </c>
      <c r="O405">
        <v>32.923099999999998</v>
      </c>
      <c r="P405">
        <v>21.465900000000001</v>
      </c>
      <c r="Q405">
        <v>30.664100000000001</v>
      </c>
      <c r="R405">
        <v>24.8156</v>
      </c>
      <c r="T405" t="s">
        <v>60</v>
      </c>
      <c r="U405" t="s">
        <v>71</v>
      </c>
      <c r="V405" t="s">
        <v>61</v>
      </c>
      <c r="W405" t="s">
        <v>62</v>
      </c>
      <c r="Y405">
        <v>6</v>
      </c>
      <c r="Z405" t="s">
        <v>63</v>
      </c>
      <c r="AA405" t="s">
        <v>64</v>
      </c>
      <c r="AB405" t="s">
        <v>150</v>
      </c>
      <c r="AC405" t="s">
        <v>178</v>
      </c>
      <c r="AD405">
        <v>15</v>
      </c>
      <c r="AG405" t="s">
        <v>243</v>
      </c>
      <c r="AH405" t="s">
        <v>244</v>
      </c>
      <c r="AI405" t="s">
        <v>68</v>
      </c>
      <c r="AJ405" t="s">
        <v>69</v>
      </c>
      <c r="AK405" t="s">
        <v>64</v>
      </c>
      <c r="AL405" t="s">
        <v>70</v>
      </c>
      <c r="AO405">
        <v>103</v>
      </c>
      <c r="AP405">
        <v>16</v>
      </c>
      <c r="AS405">
        <v>1600</v>
      </c>
      <c r="AT405">
        <v>1600</v>
      </c>
      <c r="BN405" s="33" t="s">
        <v>2125</v>
      </c>
      <c r="BO405">
        <v>2</v>
      </c>
      <c r="BP405">
        <v>2</v>
      </c>
      <c r="BQ405">
        <v>5</v>
      </c>
      <c r="BR405" t="s">
        <v>126</v>
      </c>
      <c r="BS405" t="s">
        <v>2123</v>
      </c>
      <c r="BT405" t="s">
        <v>73</v>
      </c>
      <c r="BU405" s="23">
        <v>43685</v>
      </c>
      <c r="BV405">
        <v>26076</v>
      </c>
      <c r="BX405" t="s">
        <v>63</v>
      </c>
      <c r="BY405" t="s">
        <v>64</v>
      </c>
      <c r="CB405" t="s">
        <v>64</v>
      </c>
      <c r="CC405" t="s">
        <v>64</v>
      </c>
      <c r="CE405" t="s">
        <v>64</v>
      </c>
      <c r="CG405" t="s">
        <v>63</v>
      </c>
      <c r="CH405" t="s">
        <v>338</v>
      </c>
      <c r="CI405" t="s">
        <v>64</v>
      </c>
      <c r="DJ405" t="s">
        <v>76</v>
      </c>
      <c r="DK405" t="s">
        <v>2124</v>
      </c>
      <c r="DN405" t="s">
        <v>64</v>
      </c>
      <c r="DO405" t="s">
        <v>333</v>
      </c>
      <c r="DP405" t="s">
        <v>63</v>
      </c>
      <c r="DQ405" t="s">
        <v>78</v>
      </c>
      <c r="DY405">
        <v>33.200000000000003</v>
      </c>
      <c r="EB405">
        <v>5</v>
      </c>
      <c r="EC405">
        <v>5</v>
      </c>
      <c r="EE405" t="s">
        <v>1389</v>
      </c>
      <c r="EF405">
        <v>5</v>
      </c>
      <c r="EH405" t="s">
        <v>80</v>
      </c>
      <c r="EL405" t="s">
        <v>80</v>
      </c>
      <c r="EP405" t="s">
        <v>80</v>
      </c>
      <c r="ET405" t="s">
        <v>80</v>
      </c>
      <c r="EV405">
        <v>500</v>
      </c>
      <c r="EW405">
        <v>411</v>
      </c>
      <c r="EX405">
        <v>287</v>
      </c>
      <c r="EY405">
        <v>355</v>
      </c>
    </row>
    <row r="406" spans="1:155" x14ac:dyDescent="0.25">
      <c r="A406">
        <v>2020</v>
      </c>
      <c r="B406" t="s">
        <v>2134</v>
      </c>
      <c r="C406" s="20" t="s">
        <v>322</v>
      </c>
      <c r="D406" t="s">
        <v>391</v>
      </c>
      <c r="E406" t="s">
        <v>324</v>
      </c>
      <c r="F406">
        <v>90</v>
      </c>
      <c r="G406" s="1">
        <v>2.5</v>
      </c>
      <c r="H406">
        <v>4</v>
      </c>
      <c r="I406" t="s">
        <v>152</v>
      </c>
      <c r="J406">
        <v>21</v>
      </c>
      <c r="K406">
        <v>31</v>
      </c>
      <c r="L406">
        <v>24</v>
      </c>
      <c r="M406">
        <v>26.5</v>
      </c>
      <c r="N406">
        <v>43.9</v>
      </c>
      <c r="O406">
        <v>32.252600000000001</v>
      </c>
      <c r="P406">
        <v>20.890599999999999</v>
      </c>
      <c r="Q406">
        <v>30.601199999999999</v>
      </c>
      <c r="R406">
        <v>24.370699999999999</v>
      </c>
      <c r="T406" t="s">
        <v>142</v>
      </c>
      <c r="U406" t="s">
        <v>143</v>
      </c>
      <c r="V406" t="s">
        <v>86</v>
      </c>
      <c r="W406" t="s">
        <v>136</v>
      </c>
      <c r="Y406">
        <v>6</v>
      </c>
      <c r="Z406" t="s">
        <v>63</v>
      </c>
      <c r="AA406" t="s">
        <v>64</v>
      </c>
      <c r="AB406" t="s">
        <v>150</v>
      </c>
      <c r="AC406" t="s">
        <v>178</v>
      </c>
      <c r="AD406">
        <v>15</v>
      </c>
      <c r="AG406" t="s">
        <v>243</v>
      </c>
      <c r="AH406" t="s">
        <v>244</v>
      </c>
      <c r="AI406" t="s">
        <v>68</v>
      </c>
      <c r="AJ406" t="s">
        <v>69</v>
      </c>
      <c r="AK406" t="s">
        <v>64</v>
      </c>
      <c r="AL406" t="s">
        <v>70</v>
      </c>
      <c r="AO406">
        <v>103</v>
      </c>
      <c r="AP406">
        <v>16</v>
      </c>
      <c r="AS406">
        <v>1700</v>
      </c>
      <c r="AT406">
        <v>1700</v>
      </c>
      <c r="BO406">
        <v>2</v>
      </c>
      <c r="BP406">
        <v>2</v>
      </c>
      <c r="BQ406">
        <v>5</v>
      </c>
      <c r="BR406" t="s">
        <v>126</v>
      </c>
      <c r="BS406" t="s">
        <v>2123</v>
      </c>
      <c r="BT406" t="s">
        <v>73</v>
      </c>
      <c r="BU406" s="23">
        <v>43685</v>
      </c>
      <c r="BV406">
        <v>26119</v>
      </c>
      <c r="BX406" t="s">
        <v>64</v>
      </c>
      <c r="BY406" t="s">
        <v>64</v>
      </c>
      <c r="CB406" t="s">
        <v>64</v>
      </c>
      <c r="CC406" t="s">
        <v>64</v>
      </c>
      <c r="CE406" t="s">
        <v>64</v>
      </c>
      <c r="CG406" t="s">
        <v>63</v>
      </c>
      <c r="CH406" t="s">
        <v>393</v>
      </c>
      <c r="CI406" t="s">
        <v>64</v>
      </c>
      <c r="DJ406" t="s">
        <v>146</v>
      </c>
      <c r="DK406" t="s">
        <v>147</v>
      </c>
      <c r="DN406" t="s">
        <v>64</v>
      </c>
      <c r="DO406" t="s">
        <v>394</v>
      </c>
      <c r="DP406" t="s">
        <v>64</v>
      </c>
      <c r="DQ406" t="s">
        <v>139</v>
      </c>
      <c r="DY406">
        <v>32.5</v>
      </c>
      <c r="EB406">
        <v>5</v>
      </c>
      <c r="EC406">
        <v>5</v>
      </c>
      <c r="EE406" t="s">
        <v>1393</v>
      </c>
      <c r="EF406">
        <v>5</v>
      </c>
      <c r="EH406" t="s">
        <v>80</v>
      </c>
      <c r="EL406" t="s">
        <v>80</v>
      </c>
      <c r="EP406" t="s">
        <v>80</v>
      </c>
      <c r="ET406" t="s">
        <v>80</v>
      </c>
      <c r="EV406">
        <v>1000</v>
      </c>
      <c r="EW406">
        <v>425</v>
      </c>
      <c r="EX406">
        <v>290</v>
      </c>
      <c r="EY406">
        <v>364</v>
      </c>
    </row>
    <row r="407" spans="1:155" x14ac:dyDescent="0.25">
      <c r="A407">
        <v>2020</v>
      </c>
      <c r="B407" t="s">
        <v>2134</v>
      </c>
      <c r="C407" s="20" t="s">
        <v>322</v>
      </c>
      <c r="D407" t="s">
        <v>395</v>
      </c>
      <c r="E407" t="s">
        <v>324</v>
      </c>
      <c r="F407">
        <v>91</v>
      </c>
      <c r="G407" s="1">
        <v>2</v>
      </c>
      <c r="H407">
        <v>4</v>
      </c>
      <c r="I407" t="s">
        <v>260</v>
      </c>
      <c r="J407">
        <v>43</v>
      </c>
      <c r="K407">
        <v>41</v>
      </c>
      <c r="L407">
        <v>42</v>
      </c>
      <c r="M407">
        <v>61.789499999999997</v>
      </c>
      <c r="N407">
        <v>62.134900000000002</v>
      </c>
      <c r="O407">
        <v>61.944499999999998</v>
      </c>
      <c r="P407">
        <v>43</v>
      </c>
      <c r="Q407">
        <v>41</v>
      </c>
      <c r="R407">
        <v>42</v>
      </c>
      <c r="T407" t="s">
        <v>142</v>
      </c>
      <c r="U407" t="s">
        <v>143</v>
      </c>
      <c r="V407" t="s">
        <v>258</v>
      </c>
      <c r="W407" t="s">
        <v>259</v>
      </c>
      <c r="Y407">
        <v>1</v>
      </c>
      <c r="Z407" t="s">
        <v>64</v>
      </c>
      <c r="AA407" t="s">
        <v>64</v>
      </c>
      <c r="AB407" t="s">
        <v>150</v>
      </c>
      <c r="AC407" t="s">
        <v>178</v>
      </c>
      <c r="AD407">
        <v>15</v>
      </c>
      <c r="AG407" t="s">
        <v>243</v>
      </c>
      <c r="AH407" t="s">
        <v>244</v>
      </c>
      <c r="AI407" t="s">
        <v>68</v>
      </c>
      <c r="AJ407" t="s">
        <v>69</v>
      </c>
      <c r="AK407" t="s">
        <v>64</v>
      </c>
      <c r="AL407" t="s">
        <v>70</v>
      </c>
      <c r="AO407">
        <v>103</v>
      </c>
      <c r="AP407">
        <v>12</v>
      </c>
      <c r="AS407">
        <v>950</v>
      </c>
      <c r="AT407">
        <v>950</v>
      </c>
      <c r="BN407" s="33" t="s">
        <v>2135</v>
      </c>
      <c r="BO407">
        <v>2</v>
      </c>
      <c r="BP407">
        <v>2</v>
      </c>
      <c r="BQ407">
        <v>5</v>
      </c>
      <c r="BR407" t="s">
        <v>126</v>
      </c>
      <c r="BS407" t="s">
        <v>2123</v>
      </c>
      <c r="BT407" t="s">
        <v>73</v>
      </c>
      <c r="BU407" s="23">
        <v>43685</v>
      </c>
      <c r="BV407">
        <v>26061</v>
      </c>
      <c r="BX407" t="s">
        <v>64</v>
      </c>
      <c r="BY407" t="s">
        <v>64</v>
      </c>
      <c r="CB407" t="s">
        <v>64</v>
      </c>
      <c r="CC407" t="s">
        <v>64</v>
      </c>
      <c r="CD407" t="s">
        <v>1395</v>
      </c>
      <c r="CE407" t="s">
        <v>64</v>
      </c>
      <c r="CF407" t="s">
        <v>388</v>
      </c>
      <c r="CG407" t="s">
        <v>63</v>
      </c>
      <c r="CH407" t="s">
        <v>389</v>
      </c>
      <c r="CI407" t="s">
        <v>64</v>
      </c>
      <c r="CJ407" t="s">
        <v>388</v>
      </c>
      <c r="CK407" t="s">
        <v>112</v>
      </c>
      <c r="CM407">
        <v>1</v>
      </c>
      <c r="CN407" t="s">
        <v>113</v>
      </c>
      <c r="CP407">
        <v>280</v>
      </c>
      <c r="CQ407">
        <v>4.75</v>
      </c>
      <c r="CR407">
        <v>31.7</v>
      </c>
      <c r="CS407" t="s">
        <v>114</v>
      </c>
      <c r="CV407" t="s">
        <v>115</v>
      </c>
      <c r="CX407" t="s">
        <v>151</v>
      </c>
      <c r="CY407" t="s">
        <v>64</v>
      </c>
      <c r="DD407">
        <v>1</v>
      </c>
      <c r="DE407" t="s">
        <v>117</v>
      </c>
      <c r="DG407">
        <v>64</v>
      </c>
      <c r="DJ407" t="s">
        <v>146</v>
      </c>
      <c r="DK407" t="s">
        <v>147</v>
      </c>
      <c r="DL407" t="s">
        <v>64</v>
      </c>
      <c r="DM407" t="s">
        <v>64</v>
      </c>
      <c r="DN407" t="s">
        <v>64</v>
      </c>
      <c r="DO407" t="s">
        <v>1396</v>
      </c>
      <c r="DP407" t="s">
        <v>63</v>
      </c>
      <c r="DQ407" t="s">
        <v>78</v>
      </c>
      <c r="DY407">
        <v>62.3</v>
      </c>
      <c r="EB407">
        <v>9</v>
      </c>
      <c r="EC407">
        <v>9</v>
      </c>
      <c r="EE407" t="s">
        <v>1394</v>
      </c>
      <c r="EF407">
        <v>7</v>
      </c>
      <c r="EH407" t="s">
        <v>80</v>
      </c>
      <c r="EL407" t="s">
        <v>80</v>
      </c>
      <c r="EP407" t="s">
        <v>80</v>
      </c>
      <c r="ET407" t="s">
        <v>80</v>
      </c>
      <c r="EU407">
        <v>2750</v>
      </c>
      <c r="EW407">
        <v>206</v>
      </c>
      <c r="EX407">
        <v>217</v>
      </c>
      <c r="EY407">
        <v>211</v>
      </c>
    </row>
    <row r="408" spans="1:155" x14ac:dyDescent="0.25">
      <c r="A408">
        <v>2020</v>
      </c>
      <c r="B408" t="s">
        <v>2134</v>
      </c>
      <c r="C408" s="20" t="s">
        <v>322</v>
      </c>
      <c r="D408" t="s">
        <v>396</v>
      </c>
      <c r="E408" t="s">
        <v>324</v>
      </c>
      <c r="F408">
        <v>92</v>
      </c>
      <c r="G408" s="1">
        <v>2</v>
      </c>
      <c r="H408">
        <v>4</v>
      </c>
      <c r="I408" t="s">
        <v>260</v>
      </c>
      <c r="J408">
        <v>43</v>
      </c>
      <c r="K408">
        <v>40</v>
      </c>
      <c r="L408">
        <v>41</v>
      </c>
      <c r="M408">
        <v>61.789499999999997</v>
      </c>
      <c r="N408">
        <v>62.134900000000002</v>
      </c>
      <c r="O408">
        <v>61.944499999999998</v>
      </c>
      <c r="P408">
        <v>43</v>
      </c>
      <c r="Q408">
        <v>40</v>
      </c>
      <c r="R408">
        <v>41</v>
      </c>
      <c r="T408" t="s">
        <v>142</v>
      </c>
      <c r="U408" t="s">
        <v>143</v>
      </c>
      <c r="V408" t="s">
        <v>258</v>
      </c>
      <c r="W408" t="s">
        <v>259</v>
      </c>
      <c r="Y408">
        <v>1</v>
      </c>
      <c r="Z408" t="s">
        <v>64</v>
      </c>
      <c r="AA408" t="s">
        <v>64</v>
      </c>
      <c r="AB408" t="s">
        <v>150</v>
      </c>
      <c r="AC408" t="s">
        <v>178</v>
      </c>
      <c r="AD408">
        <v>15</v>
      </c>
      <c r="AG408" t="s">
        <v>243</v>
      </c>
      <c r="AH408" t="s">
        <v>244</v>
      </c>
      <c r="AI408" t="s">
        <v>68</v>
      </c>
      <c r="AJ408" t="s">
        <v>69</v>
      </c>
      <c r="AK408" t="s">
        <v>64</v>
      </c>
      <c r="AL408" t="s">
        <v>70</v>
      </c>
      <c r="AO408">
        <v>103</v>
      </c>
      <c r="AP408">
        <v>16</v>
      </c>
      <c r="AS408">
        <v>1000</v>
      </c>
      <c r="AT408">
        <v>1000</v>
      </c>
      <c r="BN408" s="33" t="s">
        <v>2135</v>
      </c>
      <c r="BO408">
        <v>2</v>
      </c>
      <c r="BP408">
        <v>2</v>
      </c>
      <c r="BQ408">
        <v>5</v>
      </c>
      <c r="BR408" t="s">
        <v>126</v>
      </c>
      <c r="BS408" t="s">
        <v>2123</v>
      </c>
      <c r="BT408" t="s">
        <v>73</v>
      </c>
      <c r="BU408" s="23">
        <v>43685</v>
      </c>
      <c r="BV408">
        <v>26062</v>
      </c>
      <c r="BX408" t="s">
        <v>64</v>
      </c>
      <c r="BY408" t="s">
        <v>64</v>
      </c>
      <c r="CB408" t="s">
        <v>64</v>
      </c>
      <c r="CC408" t="s">
        <v>64</v>
      </c>
      <c r="CD408" t="s">
        <v>1395</v>
      </c>
      <c r="CE408" t="s">
        <v>64</v>
      </c>
      <c r="CF408" t="s">
        <v>388</v>
      </c>
      <c r="CG408" t="s">
        <v>63</v>
      </c>
      <c r="CH408" t="s">
        <v>389</v>
      </c>
      <c r="CI408" t="s">
        <v>64</v>
      </c>
      <c r="CJ408" t="s">
        <v>388</v>
      </c>
      <c r="CK408" t="s">
        <v>112</v>
      </c>
      <c r="CM408">
        <v>1</v>
      </c>
      <c r="CN408" t="s">
        <v>113</v>
      </c>
      <c r="CP408">
        <v>280</v>
      </c>
      <c r="CQ408">
        <v>4.75</v>
      </c>
      <c r="CR408">
        <v>31.7</v>
      </c>
      <c r="CS408" t="s">
        <v>114</v>
      </c>
      <c r="CV408" t="s">
        <v>115</v>
      </c>
      <c r="CX408" t="s">
        <v>151</v>
      </c>
      <c r="CY408" t="s">
        <v>64</v>
      </c>
      <c r="DD408">
        <v>1</v>
      </c>
      <c r="DE408" t="s">
        <v>117</v>
      </c>
      <c r="DG408">
        <v>64</v>
      </c>
      <c r="DJ408" t="s">
        <v>146</v>
      </c>
      <c r="DK408" t="s">
        <v>147</v>
      </c>
      <c r="DL408" t="s">
        <v>64</v>
      </c>
      <c r="DM408" t="s">
        <v>64</v>
      </c>
      <c r="DN408" t="s">
        <v>64</v>
      </c>
      <c r="DO408" t="s">
        <v>1396</v>
      </c>
      <c r="DP408" t="s">
        <v>63</v>
      </c>
      <c r="DQ408" t="s">
        <v>78</v>
      </c>
      <c r="DY408">
        <v>62.3</v>
      </c>
      <c r="EB408">
        <v>9</v>
      </c>
      <c r="EC408">
        <v>9</v>
      </c>
      <c r="EE408" t="s">
        <v>1394</v>
      </c>
      <c r="EF408">
        <v>7</v>
      </c>
      <c r="EH408" t="s">
        <v>80</v>
      </c>
      <c r="EL408" t="s">
        <v>80</v>
      </c>
      <c r="EP408" t="s">
        <v>80</v>
      </c>
      <c r="ET408" t="s">
        <v>80</v>
      </c>
      <c r="EU408">
        <v>2500</v>
      </c>
      <c r="EW408">
        <v>206</v>
      </c>
      <c r="EX408">
        <v>223</v>
      </c>
      <c r="EY408">
        <v>217</v>
      </c>
    </row>
    <row r="409" spans="1:155" x14ac:dyDescent="0.25">
      <c r="A409">
        <v>2020</v>
      </c>
      <c r="B409" t="s">
        <v>521</v>
      </c>
      <c r="C409" s="20" t="s">
        <v>521</v>
      </c>
      <c r="D409" t="s">
        <v>553</v>
      </c>
      <c r="E409" t="s">
        <v>524</v>
      </c>
      <c r="F409">
        <v>38</v>
      </c>
      <c r="G409" s="1">
        <v>2</v>
      </c>
      <c r="H409">
        <v>4</v>
      </c>
      <c r="I409" t="s">
        <v>348</v>
      </c>
      <c r="J409">
        <v>22</v>
      </c>
      <c r="K409">
        <v>32</v>
      </c>
      <c r="L409">
        <v>26</v>
      </c>
      <c r="M409">
        <v>28.8</v>
      </c>
      <c r="N409">
        <v>45.9</v>
      </c>
      <c r="O409">
        <v>34.600700000000003</v>
      </c>
      <c r="P409">
        <v>22</v>
      </c>
      <c r="Q409">
        <v>31.8536</v>
      </c>
      <c r="R409">
        <v>25.952500000000001</v>
      </c>
      <c r="T409" t="s">
        <v>60</v>
      </c>
      <c r="U409" t="s">
        <v>71</v>
      </c>
      <c r="V409" t="s">
        <v>61</v>
      </c>
      <c r="W409" t="s">
        <v>62</v>
      </c>
      <c r="Y409">
        <v>10</v>
      </c>
      <c r="Z409" t="s">
        <v>63</v>
      </c>
      <c r="AA409" t="s">
        <v>64</v>
      </c>
      <c r="AB409" t="s">
        <v>150</v>
      </c>
      <c r="AC409" t="s">
        <v>178</v>
      </c>
      <c r="AD409">
        <v>10</v>
      </c>
      <c r="AG409" t="s">
        <v>243</v>
      </c>
      <c r="AH409" t="s">
        <v>244</v>
      </c>
      <c r="AI409" t="s">
        <v>68</v>
      </c>
      <c r="AJ409" t="s">
        <v>69</v>
      </c>
      <c r="AK409" t="s">
        <v>64</v>
      </c>
      <c r="AL409" t="s">
        <v>70</v>
      </c>
      <c r="AO409">
        <v>103</v>
      </c>
      <c r="AP409">
        <v>17</v>
      </c>
      <c r="AS409">
        <v>1550</v>
      </c>
      <c r="AT409">
        <v>1550</v>
      </c>
      <c r="BN409" s="33" t="s">
        <v>2125</v>
      </c>
      <c r="BO409">
        <v>2</v>
      </c>
      <c r="BP409">
        <v>2</v>
      </c>
      <c r="BQ409">
        <v>5</v>
      </c>
      <c r="BR409" t="s">
        <v>126</v>
      </c>
      <c r="BS409" t="s">
        <v>2123</v>
      </c>
      <c r="BT409" t="s">
        <v>73</v>
      </c>
      <c r="BU409" s="23">
        <v>43724</v>
      </c>
      <c r="BV409">
        <v>26170</v>
      </c>
      <c r="BX409" t="s">
        <v>64</v>
      </c>
      <c r="BY409" t="s">
        <v>64</v>
      </c>
      <c r="CB409" t="s">
        <v>64</v>
      </c>
      <c r="CC409" t="s">
        <v>64</v>
      </c>
      <c r="CE409" t="s">
        <v>64</v>
      </c>
      <c r="CG409" t="s">
        <v>63</v>
      </c>
      <c r="CH409" t="s">
        <v>1518</v>
      </c>
      <c r="CI409" t="s">
        <v>63</v>
      </c>
      <c r="CJ409" t="s">
        <v>529</v>
      </c>
      <c r="DJ409" t="s">
        <v>76</v>
      </c>
      <c r="DK409" t="s">
        <v>2124</v>
      </c>
      <c r="DL409" t="s">
        <v>64</v>
      </c>
      <c r="DM409" t="s">
        <v>64</v>
      </c>
      <c r="DN409" t="s">
        <v>64</v>
      </c>
      <c r="DO409" t="s">
        <v>193</v>
      </c>
      <c r="DP409" t="s">
        <v>64</v>
      </c>
      <c r="DQ409" t="s">
        <v>139</v>
      </c>
      <c r="DY409">
        <v>34.799999999999997</v>
      </c>
      <c r="EB409">
        <v>5</v>
      </c>
      <c r="EC409">
        <v>5</v>
      </c>
      <c r="EE409" t="s">
        <v>1521</v>
      </c>
      <c r="EF409">
        <v>7</v>
      </c>
      <c r="EH409" t="s">
        <v>80</v>
      </c>
      <c r="EL409" t="s">
        <v>80</v>
      </c>
      <c r="EP409" t="s">
        <v>80</v>
      </c>
      <c r="ET409" t="s">
        <v>80</v>
      </c>
      <c r="EV409">
        <v>250</v>
      </c>
      <c r="EW409">
        <v>401</v>
      </c>
      <c r="EX409">
        <v>277</v>
      </c>
      <c r="EY409">
        <v>345</v>
      </c>
    </row>
    <row r="410" spans="1:155" x14ac:dyDescent="0.25">
      <c r="A410">
        <v>2020</v>
      </c>
      <c r="B410" t="s">
        <v>521</v>
      </c>
      <c r="C410" s="20" t="s">
        <v>521</v>
      </c>
      <c r="D410" t="s">
        <v>556</v>
      </c>
      <c r="E410" t="s">
        <v>524</v>
      </c>
      <c r="F410">
        <v>30</v>
      </c>
      <c r="G410" s="1">
        <v>1.5</v>
      </c>
      <c r="H410">
        <v>4</v>
      </c>
      <c r="I410" t="s">
        <v>260</v>
      </c>
      <c r="J410">
        <v>32</v>
      </c>
      <c r="K410">
        <v>42</v>
      </c>
      <c r="L410">
        <v>36</v>
      </c>
      <c r="M410">
        <v>41.470100000000002</v>
      </c>
      <c r="N410">
        <v>60.872</v>
      </c>
      <c r="O410">
        <v>48.414099999999998</v>
      </c>
      <c r="P410">
        <v>31.842500000000001</v>
      </c>
      <c r="Q410">
        <v>41.624699999999997</v>
      </c>
      <c r="R410">
        <v>35.608199999999997</v>
      </c>
      <c r="T410" t="s">
        <v>60</v>
      </c>
      <c r="U410" t="s">
        <v>71</v>
      </c>
      <c r="V410" t="s">
        <v>258</v>
      </c>
      <c r="W410" t="s">
        <v>259</v>
      </c>
      <c r="Y410">
        <v>1</v>
      </c>
      <c r="Z410" t="s">
        <v>63</v>
      </c>
      <c r="AA410" t="s">
        <v>64</v>
      </c>
      <c r="AB410" t="s">
        <v>150</v>
      </c>
      <c r="AC410" t="s">
        <v>178</v>
      </c>
      <c r="AD410">
        <v>10</v>
      </c>
      <c r="AG410" t="s">
        <v>243</v>
      </c>
      <c r="AH410" t="s">
        <v>244</v>
      </c>
      <c r="AI410" t="s">
        <v>68</v>
      </c>
      <c r="AJ410" t="s">
        <v>69</v>
      </c>
      <c r="AK410" t="s">
        <v>64</v>
      </c>
      <c r="AL410" t="s">
        <v>70</v>
      </c>
      <c r="AO410">
        <v>98</v>
      </c>
      <c r="AP410">
        <v>15</v>
      </c>
      <c r="AS410">
        <v>1100</v>
      </c>
      <c r="AT410">
        <v>1100</v>
      </c>
      <c r="BN410" s="33" t="s">
        <v>2125</v>
      </c>
      <c r="BO410">
        <v>2</v>
      </c>
      <c r="BP410">
        <v>2</v>
      </c>
      <c r="BQ410">
        <v>5</v>
      </c>
      <c r="BR410" t="s">
        <v>126</v>
      </c>
      <c r="BS410" t="s">
        <v>2123</v>
      </c>
      <c r="BT410" t="s">
        <v>227</v>
      </c>
      <c r="BU410" s="23">
        <v>43746</v>
      </c>
      <c r="BV410">
        <v>26038</v>
      </c>
      <c r="BX410" t="s">
        <v>64</v>
      </c>
      <c r="BY410" t="s">
        <v>64</v>
      </c>
      <c r="CB410" t="s">
        <v>64</v>
      </c>
      <c r="CC410" t="s">
        <v>64</v>
      </c>
      <c r="CD410" t="s">
        <v>557</v>
      </c>
      <c r="CE410" t="s">
        <v>64</v>
      </c>
      <c r="CG410" t="s">
        <v>63</v>
      </c>
      <c r="CH410" t="s">
        <v>554</v>
      </c>
      <c r="CI410" t="s">
        <v>64</v>
      </c>
      <c r="CJ410" t="s">
        <v>554</v>
      </c>
      <c r="DJ410" t="s">
        <v>76</v>
      </c>
      <c r="DK410" t="s">
        <v>2124</v>
      </c>
      <c r="DL410" t="s">
        <v>64</v>
      </c>
      <c r="DM410" t="s">
        <v>64</v>
      </c>
      <c r="DN410" t="s">
        <v>64</v>
      </c>
      <c r="DO410" t="s">
        <v>193</v>
      </c>
      <c r="DP410" t="s">
        <v>64</v>
      </c>
      <c r="DQ410" t="s">
        <v>139</v>
      </c>
      <c r="DY410">
        <v>48.7</v>
      </c>
      <c r="EB410">
        <v>8</v>
      </c>
      <c r="EC410">
        <v>8</v>
      </c>
      <c r="EE410" t="s">
        <v>1525</v>
      </c>
      <c r="EF410">
        <v>3</v>
      </c>
      <c r="EH410" t="s">
        <v>80</v>
      </c>
      <c r="EI410" t="s">
        <v>1526</v>
      </c>
      <c r="EJ410">
        <v>7</v>
      </c>
      <c r="EL410" t="s">
        <v>80</v>
      </c>
      <c r="EP410" t="s">
        <v>80</v>
      </c>
      <c r="ET410" t="s">
        <v>80</v>
      </c>
      <c r="EU410">
        <v>2000</v>
      </c>
      <c r="EW410">
        <v>277</v>
      </c>
      <c r="EX410">
        <v>212</v>
      </c>
      <c r="EY410">
        <v>248</v>
      </c>
    </row>
    <row r="411" spans="1:155" x14ac:dyDescent="0.25">
      <c r="A411">
        <v>2020</v>
      </c>
      <c r="B411" t="s">
        <v>521</v>
      </c>
      <c r="C411" s="20" t="s">
        <v>521</v>
      </c>
      <c r="D411" t="s">
        <v>556</v>
      </c>
      <c r="E411" t="s">
        <v>524</v>
      </c>
      <c r="F411">
        <v>29</v>
      </c>
      <c r="G411" s="1">
        <v>1.5</v>
      </c>
      <c r="H411">
        <v>4</v>
      </c>
      <c r="I411" t="s">
        <v>551</v>
      </c>
      <c r="J411">
        <v>30</v>
      </c>
      <c r="K411">
        <v>38</v>
      </c>
      <c r="L411">
        <v>33</v>
      </c>
      <c r="M411">
        <v>39.5</v>
      </c>
      <c r="N411">
        <v>55.4</v>
      </c>
      <c r="O411">
        <v>45.3581</v>
      </c>
      <c r="P411">
        <v>30.2746</v>
      </c>
      <c r="Q411">
        <v>37.755800000000001</v>
      </c>
      <c r="R411">
        <v>33.238300000000002</v>
      </c>
      <c r="T411" t="s">
        <v>60</v>
      </c>
      <c r="U411" t="s">
        <v>71</v>
      </c>
      <c r="V411" t="s">
        <v>549</v>
      </c>
      <c r="W411" t="s">
        <v>550</v>
      </c>
      <c r="Y411">
        <v>7</v>
      </c>
      <c r="Z411" t="s">
        <v>63</v>
      </c>
      <c r="AA411" t="s">
        <v>64</v>
      </c>
      <c r="AB411" t="s">
        <v>150</v>
      </c>
      <c r="AC411" t="s">
        <v>178</v>
      </c>
      <c r="AD411">
        <v>10</v>
      </c>
      <c r="AG411" t="s">
        <v>243</v>
      </c>
      <c r="AH411" t="s">
        <v>244</v>
      </c>
      <c r="AI411" t="s">
        <v>68</v>
      </c>
      <c r="AJ411" t="s">
        <v>69</v>
      </c>
      <c r="AK411" t="s">
        <v>64</v>
      </c>
      <c r="AL411" t="s">
        <v>70</v>
      </c>
      <c r="AO411">
        <v>98</v>
      </c>
      <c r="AP411">
        <v>15</v>
      </c>
      <c r="AS411">
        <v>1250</v>
      </c>
      <c r="AT411">
        <v>1250</v>
      </c>
      <c r="BN411" s="33" t="s">
        <v>2125</v>
      </c>
      <c r="BO411">
        <v>2</v>
      </c>
      <c r="BP411">
        <v>2</v>
      </c>
      <c r="BQ411">
        <v>5</v>
      </c>
      <c r="BR411" t="s">
        <v>126</v>
      </c>
      <c r="BS411" t="s">
        <v>2123</v>
      </c>
      <c r="BT411" t="s">
        <v>227</v>
      </c>
      <c r="BU411" s="23">
        <v>43746</v>
      </c>
      <c r="BV411">
        <v>26033</v>
      </c>
      <c r="BX411" t="s">
        <v>64</v>
      </c>
      <c r="BY411" t="s">
        <v>64</v>
      </c>
      <c r="CB411" t="s">
        <v>64</v>
      </c>
      <c r="CC411" t="s">
        <v>64</v>
      </c>
      <c r="CD411" t="s">
        <v>557</v>
      </c>
      <c r="CE411" t="s">
        <v>64</v>
      </c>
      <c r="CG411" t="s">
        <v>63</v>
      </c>
      <c r="CH411" t="s">
        <v>554</v>
      </c>
      <c r="CI411" t="s">
        <v>64</v>
      </c>
      <c r="CJ411" t="s">
        <v>554</v>
      </c>
      <c r="DJ411" t="s">
        <v>76</v>
      </c>
      <c r="DK411" t="s">
        <v>2124</v>
      </c>
      <c r="DL411" t="s">
        <v>64</v>
      </c>
      <c r="DM411" t="s">
        <v>64</v>
      </c>
      <c r="DN411" t="s">
        <v>64</v>
      </c>
      <c r="DO411" t="s">
        <v>193</v>
      </c>
      <c r="DP411" t="s">
        <v>64</v>
      </c>
      <c r="DQ411" t="s">
        <v>139</v>
      </c>
      <c r="DY411">
        <v>45.7</v>
      </c>
      <c r="EB411">
        <v>7</v>
      </c>
      <c r="EC411">
        <v>7</v>
      </c>
      <c r="EE411" t="s">
        <v>1525</v>
      </c>
      <c r="EF411">
        <v>3</v>
      </c>
      <c r="EH411" t="s">
        <v>80</v>
      </c>
      <c r="EI411" t="s">
        <v>1526</v>
      </c>
      <c r="EJ411">
        <v>7</v>
      </c>
      <c r="EL411" t="s">
        <v>80</v>
      </c>
      <c r="EP411" t="s">
        <v>80</v>
      </c>
      <c r="ET411" t="s">
        <v>80</v>
      </c>
      <c r="EU411">
        <v>1250</v>
      </c>
      <c r="EW411">
        <v>292</v>
      </c>
      <c r="EX411">
        <v>234</v>
      </c>
      <c r="EY411">
        <v>266</v>
      </c>
    </row>
    <row r="412" spans="1:155" x14ac:dyDescent="0.25">
      <c r="A412">
        <v>2020</v>
      </c>
      <c r="B412" t="s">
        <v>521</v>
      </c>
      <c r="C412" s="20" t="s">
        <v>521</v>
      </c>
      <c r="D412" t="s">
        <v>556</v>
      </c>
      <c r="E412" t="s">
        <v>524</v>
      </c>
      <c r="F412">
        <v>27</v>
      </c>
      <c r="G412" s="1">
        <v>1.5</v>
      </c>
      <c r="H412">
        <v>4</v>
      </c>
      <c r="I412" t="s">
        <v>84</v>
      </c>
      <c r="J412">
        <v>26</v>
      </c>
      <c r="K412">
        <v>36</v>
      </c>
      <c r="L412">
        <v>30</v>
      </c>
      <c r="M412">
        <v>35.549900000000001</v>
      </c>
      <c r="N412">
        <v>53.7</v>
      </c>
      <c r="O412">
        <v>41.9268</v>
      </c>
      <c r="P412">
        <v>26</v>
      </c>
      <c r="Q412">
        <v>36</v>
      </c>
      <c r="R412">
        <v>30</v>
      </c>
      <c r="T412" t="s">
        <v>60</v>
      </c>
      <c r="U412" t="s">
        <v>71</v>
      </c>
      <c r="V412" t="s">
        <v>82</v>
      </c>
      <c r="W412" t="s">
        <v>83</v>
      </c>
      <c r="Y412">
        <v>6</v>
      </c>
      <c r="Z412" t="s">
        <v>64</v>
      </c>
      <c r="AA412" t="s">
        <v>64</v>
      </c>
      <c r="AB412" t="s">
        <v>150</v>
      </c>
      <c r="AC412" t="s">
        <v>178</v>
      </c>
      <c r="AD412">
        <v>10</v>
      </c>
      <c r="AG412" t="s">
        <v>59</v>
      </c>
      <c r="AH412" t="s">
        <v>67</v>
      </c>
      <c r="AI412" t="s">
        <v>68</v>
      </c>
      <c r="AJ412" t="s">
        <v>69</v>
      </c>
      <c r="AK412" t="s">
        <v>64</v>
      </c>
      <c r="AL412" t="s">
        <v>70</v>
      </c>
      <c r="AO412">
        <v>98</v>
      </c>
      <c r="AP412">
        <v>15</v>
      </c>
      <c r="AS412">
        <v>1600</v>
      </c>
      <c r="AT412">
        <v>1600</v>
      </c>
      <c r="BN412" s="33" t="s">
        <v>2125</v>
      </c>
      <c r="BO412">
        <v>2</v>
      </c>
      <c r="BP412">
        <v>2</v>
      </c>
      <c r="BQ412">
        <v>5</v>
      </c>
      <c r="BR412" t="s">
        <v>126</v>
      </c>
      <c r="BS412" t="s">
        <v>2123</v>
      </c>
      <c r="BT412" t="s">
        <v>73</v>
      </c>
      <c r="BU412" s="23">
        <v>43690</v>
      </c>
      <c r="BV412">
        <v>25882</v>
      </c>
      <c r="BX412" t="s">
        <v>64</v>
      </c>
      <c r="BY412" t="s">
        <v>64</v>
      </c>
      <c r="CB412" t="s">
        <v>64</v>
      </c>
      <c r="CC412" t="s">
        <v>64</v>
      </c>
      <c r="CE412" t="s">
        <v>64</v>
      </c>
      <c r="CG412" t="s">
        <v>63</v>
      </c>
      <c r="CH412" t="s">
        <v>554</v>
      </c>
      <c r="CI412" t="s">
        <v>64</v>
      </c>
      <c r="DJ412" t="s">
        <v>76</v>
      </c>
      <c r="DK412" t="s">
        <v>2124</v>
      </c>
      <c r="DL412" t="s">
        <v>64</v>
      </c>
      <c r="DM412" t="s">
        <v>64</v>
      </c>
      <c r="DN412" t="s">
        <v>64</v>
      </c>
      <c r="DO412" t="s">
        <v>193</v>
      </c>
      <c r="DP412" t="s">
        <v>64</v>
      </c>
      <c r="DQ412" t="s">
        <v>139</v>
      </c>
      <c r="DY412">
        <v>42.2</v>
      </c>
      <c r="EB412">
        <v>7</v>
      </c>
      <c r="EC412">
        <v>7</v>
      </c>
      <c r="EE412" t="s">
        <v>1524</v>
      </c>
      <c r="EF412">
        <v>3</v>
      </c>
      <c r="EH412" t="s">
        <v>80</v>
      </c>
      <c r="EL412" t="s">
        <v>80</v>
      </c>
      <c r="EP412" t="s">
        <v>80</v>
      </c>
      <c r="ET412" t="s">
        <v>80</v>
      </c>
      <c r="EV412">
        <v>500</v>
      </c>
      <c r="EW412">
        <v>339</v>
      </c>
      <c r="EX412">
        <v>245</v>
      </c>
      <c r="EY412">
        <v>294</v>
      </c>
    </row>
    <row r="413" spans="1:155" x14ac:dyDescent="0.25">
      <c r="A413">
        <v>2020</v>
      </c>
      <c r="B413" t="s">
        <v>521</v>
      </c>
      <c r="C413" s="20" t="s">
        <v>521</v>
      </c>
      <c r="D413" t="s">
        <v>556</v>
      </c>
      <c r="E413" t="s">
        <v>524</v>
      </c>
      <c r="F413">
        <v>42</v>
      </c>
      <c r="G413" s="1">
        <v>2</v>
      </c>
      <c r="H413">
        <v>4</v>
      </c>
      <c r="I413" t="s">
        <v>260</v>
      </c>
      <c r="J413">
        <v>30</v>
      </c>
      <c r="K413">
        <v>38</v>
      </c>
      <c r="L413">
        <v>33</v>
      </c>
      <c r="M413">
        <v>38</v>
      </c>
      <c r="N413">
        <v>57</v>
      </c>
      <c r="O413">
        <v>44.7059</v>
      </c>
      <c r="P413">
        <v>29.689499999999999</v>
      </c>
      <c r="Q413">
        <v>38.288600000000002</v>
      </c>
      <c r="R413">
        <v>33.0274</v>
      </c>
      <c r="T413" t="s">
        <v>142</v>
      </c>
      <c r="U413" t="s">
        <v>143</v>
      </c>
      <c r="V413" t="s">
        <v>258</v>
      </c>
      <c r="W413" t="s">
        <v>259</v>
      </c>
      <c r="Y413">
        <v>1</v>
      </c>
      <c r="Z413" t="s">
        <v>63</v>
      </c>
      <c r="AA413" t="s">
        <v>64</v>
      </c>
      <c r="AB413" t="s">
        <v>150</v>
      </c>
      <c r="AC413" t="s">
        <v>178</v>
      </c>
      <c r="AD413">
        <v>10</v>
      </c>
      <c r="AG413" t="s">
        <v>243</v>
      </c>
      <c r="AH413" t="s">
        <v>244</v>
      </c>
      <c r="AI413" t="s">
        <v>68</v>
      </c>
      <c r="AJ413" t="s">
        <v>69</v>
      </c>
      <c r="AK413" t="s">
        <v>64</v>
      </c>
      <c r="AL413" t="s">
        <v>70</v>
      </c>
      <c r="AO413">
        <v>98</v>
      </c>
      <c r="AP413">
        <v>15</v>
      </c>
      <c r="AS413">
        <v>1250</v>
      </c>
      <c r="AT413">
        <v>1250</v>
      </c>
      <c r="BO413">
        <v>2</v>
      </c>
      <c r="BP413">
        <v>2</v>
      </c>
      <c r="BQ413">
        <v>5</v>
      </c>
      <c r="BR413" t="s">
        <v>126</v>
      </c>
      <c r="BS413" t="s">
        <v>2123</v>
      </c>
      <c r="BT413" t="s">
        <v>227</v>
      </c>
      <c r="BU413" s="23">
        <v>43746</v>
      </c>
      <c r="BV413">
        <v>26550</v>
      </c>
      <c r="BX413" t="s">
        <v>64</v>
      </c>
      <c r="BY413" t="s">
        <v>64</v>
      </c>
      <c r="CB413" t="s">
        <v>64</v>
      </c>
      <c r="CC413" t="s">
        <v>64</v>
      </c>
      <c r="CE413" t="s">
        <v>64</v>
      </c>
      <c r="CG413" t="s">
        <v>63</v>
      </c>
      <c r="CH413" t="s">
        <v>555</v>
      </c>
      <c r="CI413" t="s">
        <v>63</v>
      </c>
      <c r="CJ413" t="s">
        <v>529</v>
      </c>
      <c r="DJ413" t="s">
        <v>146</v>
      </c>
      <c r="DK413" t="s">
        <v>147</v>
      </c>
      <c r="DL413" t="s">
        <v>64</v>
      </c>
      <c r="DM413" t="s">
        <v>64</v>
      </c>
      <c r="DN413" t="s">
        <v>64</v>
      </c>
      <c r="DO413" t="s">
        <v>193</v>
      </c>
      <c r="DP413" t="s">
        <v>64</v>
      </c>
      <c r="DQ413" t="s">
        <v>139</v>
      </c>
      <c r="DY413">
        <v>45</v>
      </c>
      <c r="EB413">
        <v>7</v>
      </c>
      <c r="EC413">
        <v>7</v>
      </c>
      <c r="EE413" t="s">
        <v>1528</v>
      </c>
      <c r="EF413">
        <v>7</v>
      </c>
      <c r="EH413" t="s">
        <v>80</v>
      </c>
      <c r="EI413" t="s">
        <v>1527</v>
      </c>
      <c r="EJ413">
        <v>3</v>
      </c>
      <c r="EL413" t="s">
        <v>80</v>
      </c>
      <c r="EP413" t="s">
        <v>80</v>
      </c>
      <c r="ET413" t="s">
        <v>80</v>
      </c>
      <c r="EU413">
        <v>1250</v>
      </c>
      <c r="EW413">
        <v>298</v>
      </c>
      <c r="EX413">
        <v>232</v>
      </c>
      <c r="EY413">
        <v>268</v>
      </c>
    </row>
    <row r="414" spans="1:155" x14ac:dyDescent="0.25">
      <c r="A414">
        <v>2020</v>
      </c>
      <c r="B414" t="s">
        <v>521</v>
      </c>
      <c r="C414" s="20" t="s">
        <v>521</v>
      </c>
      <c r="D414" t="s">
        <v>556</v>
      </c>
      <c r="E414" t="s">
        <v>524</v>
      </c>
      <c r="F414">
        <v>41</v>
      </c>
      <c r="G414" s="1">
        <v>2</v>
      </c>
      <c r="H414">
        <v>4</v>
      </c>
      <c r="I414" t="s">
        <v>551</v>
      </c>
      <c r="J414">
        <v>29</v>
      </c>
      <c r="K414">
        <v>37</v>
      </c>
      <c r="L414">
        <v>32</v>
      </c>
      <c r="M414">
        <v>37</v>
      </c>
      <c r="N414">
        <v>53.8</v>
      </c>
      <c r="O414">
        <v>43.049300000000002</v>
      </c>
      <c r="P414">
        <v>28.790400000000002</v>
      </c>
      <c r="Q414">
        <v>37.053600000000003</v>
      </c>
      <c r="R414">
        <v>32.001899999999999</v>
      </c>
      <c r="T414" t="s">
        <v>142</v>
      </c>
      <c r="U414" t="s">
        <v>143</v>
      </c>
      <c r="V414" t="s">
        <v>549</v>
      </c>
      <c r="W414" t="s">
        <v>550</v>
      </c>
      <c r="Y414">
        <v>7</v>
      </c>
      <c r="Z414" t="s">
        <v>63</v>
      </c>
      <c r="AA414" t="s">
        <v>64</v>
      </c>
      <c r="AB414" t="s">
        <v>150</v>
      </c>
      <c r="AC414" t="s">
        <v>178</v>
      </c>
      <c r="AD414">
        <v>10</v>
      </c>
      <c r="AG414" t="s">
        <v>243</v>
      </c>
      <c r="AH414" t="s">
        <v>244</v>
      </c>
      <c r="AI414" t="s">
        <v>68</v>
      </c>
      <c r="AJ414" t="s">
        <v>69</v>
      </c>
      <c r="AK414" t="s">
        <v>64</v>
      </c>
      <c r="AL414" t="s">
        <v>70</v>
      </c>
      <c r="AO414">
        <v>98</v>
      </c>
      <c r="AP414">
        <v>15</v>
      </c>
      <c r="AS414">
        <v>1250</v>
      </c>
      <c r="AT414">
        <v>1250</v>
      </c>
      <c r="BO414">
        <v>2</v>
      </c>
      <c r="BP414">
        <v>2</v>
      </c>
      <c r="BQ414">
        <v>5</v>
      </c>
      <c r="BR414" t="s">
        <v>126</v>
      </c>
      <c r="BS414" t="s">
        <v>2123</v>
      </c>
      <c r="BT414" t="s">
        <v>227</v>
      </c>
      <c r="BU414" s="23">
        <v>43746</v>
      </c>
      <c r="BV414">
        <v>26551</v>
      </c>
      <c r="BX414" t="s">
        <v>64</v>
      </c>
      <c r="BY414" t="s">
        <v>64</v>
      </c>
      <c r="CB414" t="s">
        <v>64</v>
      </c>
      <c r="CC414" t="s">
        <v>64</v>
      </c>
      <c r="CE414" t="s">
        <v>64</v>
      </c>
      <c r="CG414" t="s">
        <v>63</v>
      </c>
      <c r="CH414" t="s">
        <v>555</v>
      </c>
      <c r="CI414" t="s">
        <v>63</v>
      </c>
      <c r="CJ414" t="s">
        <v>529</v>
      </c>
      <c r="DJ414" t="s">
        <v>146</v>
      </c>
      <c r="DK414" t="s">
        <v>147</v>
      </c>
      <c r="DL414" t="s">
        <v>64</v>
      </c>
      <c r="DM414" t="s">
        <v>64</v>
      </c>
      <c r="DN414" t="s">
        <v>64</v>
      </c>
      <c r="DO414" t="s">
        <v>193</v>
      </c>
      <c r="DP414" t="s">
        <v>64</v>
      </c>
      <c r="DQ414" t="s">
        <v>139</v>
      </c>
      <c r="DY414">
        <v>43.3</v>
      </c>
      <c r="EB414">
        <v>7</v>
      </c>
      <c r="EC414">
        <v>7</v>
      </c>
      <c r="EE414" t="s">
        <v>1528</v>
      </c>
      <c r="EF414">
        <v>7</v>
      </c>
      <c r="EH414" t="s">
        <v>80</v>
      </c>
      <c r="EI414" t="s">
        <v>1527</v>
      </c>
      <c r="EJ414">
        <v>3</v>
      </c>
      <c r="EL414" t="s">
        <v>80</v>
      </c>
      <c r="EP414" t="s">
        <v>80</v>
      </c>
      <c r="ET414" t="s">
        <v>80</v>
      </c>
      <c r="EU414">
        <v>1250</v>
      </c>
      <c r="EW414">
        <v>306</v>
      </c>
      <c r="EX414">
        <v>238</v>
      </c>
      <c r="EY414">
        <v>276</v>
      </c>
    </row>
    <row r="415" spans="1:155" x14ac:dyDescent="0.25">
      <c r="A415">
        <v>2020</v>
      </c>
      <c r="B415" t="s">
        <v>521</v>
      </c>
      <c r="C415" s="20" t="s">
        <v>521</v>
      </c>
      <c r="D415" t="s">
        <v>556</v>
      </c>
      <c r="E415" t="s">
        <v>524</v>
      </c>
      <c r="F415">
        <v>40</v>
      </c>
      <c r="G415" s="1">
        <v>2</v>
      </c>
      <c r="H415">
        <v>4</v>
      </c>
      <c r="I415" t="s">
        <v>84</v>
      </c>
      <c r="J415">
        <v>25</v>
      </c>
      <c r="K415">
        <v>36</v>
      </c>
      <c r="L415">
        <v>29</v>
      </c>
      <c r="M415">
        <v>32.9</v>
      </c>
      <c r="N415">
        <v>53.4</v>
      </c>
      <c r="O415">
        <v>39.770499999999998</v>
      </c>
      <c r="P415">
        <v>25.4114</v>
      </c>
      <c r="Q415">
        <v>36.453000000000003</v>
      </c>
      <c r="R415">
        <v>29.421700000000001</v>
      </c>
      <c r="T415" t="s">
        <v>142</v>
      </c>
      <c r="U415" t="s">
        <v>143</v>
      </c>
      <c r="V415" t="s">
        <v>82</v>
      </c>
      <c r="W415" t="s">
        <v>83</v>
      </c>
      <c r="Y415">
        <v>6</v>
      </c>
      <c r="Z415" t="s">
        <v>64</v>
      </c>
      <c r="AA415" t="s">
        <v>64</v>
      </c>
      <c r="AB415" t="s">
        <v>150</v>
      </c>
      <c r="AC415" t="s">
        <v>178</v>
      </c>
      <c r="AD415">
        <v>10</v>
      </c>
      <c r="AG415" t="s">
        <v>243</v>
      </c>
      <c r="AH415" t="s">
        <v>244</v>
      </c>
      <c r="AI415" t="s">
        <v>68</v>
      </c>
      <c r="AJ415" t="s">
        <v>69</v>
      </c>
      <c r="AK415" t="s">
        <v>64</v>
      </c>
      <c r="AL415" t="s">
        <v>70</v>
      </c>
      <c r="AO415">
        <v>98</v>
      </c>
      <c r="AP415">
        <v>15</v>
      </c>
      <c r="AS415">
        <v>1400</v>
      </c>
      <c r="AT415">
        <v>1400</v>
      </c>
      <c r="BO415">
        <v>2</v>
      </c>
      <c r="BP415">
        <v>2</v>
      </c>
      <c r="BQ415">
        <v>5</v>
      </c>
      <c r="BR415" t="s">
        <v>126</v>
      </c>
      <c r="BS415" t="s">
        <v>2123</v>
      </c>
      <c r="BT415" t="s">
        <v>73</v>
      </c>
      <c r="BU415" s="23">
        <v>43746</v>
      </c>
      <c r="BV415">
        <v>26554</v>
      </c>
      <c r="BX415" t="s">
        <v>64</v>
      </c>
      <c r="BY415" t="s">
        <v>64</v>
      </c>
      <c r="CB415" t="s">
        <v>64</v>
      </c>
      <c r="CC415" t="s">
        <v>64</v>
      </c>
      <c r="CE415" t="s">
        <v>64</v>
      </c>
      <c r="CG415" t="s">
        <v>63</v>
      </c>
      <c r="CH415" t="s">
        <v>555</v>
      </c>
      <c r="CI415" t="s">
        <v>63</v>
      </c>
      <c r="CJ415" t="s">
        <v>529</v>
      </c>
      <c r="DJ415" t="s">
        <v>146</v>
      </c>
      <c r="DK415" t="s">
        <v>147</v>
      </c>
      <c r="DL415" t="s">
        <v>64</v>
      </c>
      <c r="DM415" t="s">
        <v>64</v>
      </c>
      <c r="DN415" t="s">
        <v>64</v>
      </c>
      <c r="DO415" t="s">
        <v>193</v>
      </c>
      <c r="DP415" t="s">
        <v>64</v>
      </c>
      <c r="DQ415" t="s">
        <v>139</v>
      </c>
      <c r="DY415">
        <v>40.1</v>
      </c>
      <c r="EB415">
        <v>6</v>
      </c>
      <c r="EC415">
        <v>6</v>
      </c>
      <c r="EE415" t="s">
        <v>1527</v>
      </c>
      <c r="EF415">
        <v>3</v>
      </c>
      <c r="EH415" t="s">
        <v>80</v>
      </c>
      <c r="EL415" t="s">
        <v>80</v>
      </c>
      <c r="EP415" t="s">
        <v>80</v>
      </c>
      <c r="ET415" t="s">
        <v>80</v>
      </c>
      <c r="EU415">
        <v>500</v>
      </c>
      <c r="EW415">
        <v>347</v>
      </c>
      <c r="EX415">
        <v>242</v>
      </c>
      <c r="EY415">
        <v>300</v>
      </c>
    </row>
    <row r="416" spans="1:155" x14ac:dyDescent="0.25">
      <c r="A416">
        <v>2020</v>
      </c>
      <c r="B416" t="s">
        <v>521</v>
      </c>
      <c r="C416" s="20" t="s">
        <v>521</v>
      </c>
      <c r="D416" t="s">
        <v>566</v>
      </c>
      <c r="E416" t="s">
        <v>524</v>
      </c>
      <c r="F416">
        <v>20</v>
      </c>
      <c r="G416" s="1">
        <v>1.5</v>
      </c>
      <c r="H416">
        <v>4</v>
      </c>
      <c r="I416" t="s">
        <v>260</v>
      </c>
      <c r="J416">
        <v>55</v>
      </c>
      <c r="K416">
        <v>49</v>
      </c>
      <c r="L416">
        <v>52</v>
      </c>
      <c r="M416">
        <v>79.992000000000004</v>
      </c>
      <c r="N416">
        <v>72.599400000000003</v>
      </c>
      <c r="O416">
        <v>76.487200000000001</v>
      </c>
      <c r="P416">
        <v>54.948500000000003</v>
      </c>
      <c r="Q416">
        <v>48.765700000000002</v>
      </c>
      <c r="R416">
        <v>51.982700000000001</v>
      </c>
      <c r="T416" t="s">
        <v>142</v>
      </c>
      <c r="U416" t="s">
        <v>143</v>
      </c>
      <c r="V416" t="s">
        <v>258</v>
      </c>
      <c r="W416" t="s">
        <v>259</v>
      </c>
      <c r="Y416">
        <v>1</v>
      </c>
      <c r="Z416" t="s">
        <v>63</v>
      </c>
      <c r="AA416" t="s">
        <v>64</v>
      </c>
      <c r="AB416" t="s">
        <v>150</v>
      </c>
      <c r="AC416" t="s">
        <v>178</v>
      </c>
      <c r="AD416">
        <v>10</v>
      </c>
      <c r="AG416" t="s">
        <v>243</v>
      </c>
      <c r="AH416" t="s">
        <v>244</v>
      </c>
      <c r="AI416" t="s">
        <v>68</v>
      </c>
      <c r="AJ416" t="s">
        <v>69</v>
      </c>
      <c r="AK416" t="s">
        <v>64</v>
      </c>
      <c r="AL416" t="s">
        <v>70</v>
      </c>
      <c r="AO416">
        <v>98</v>
      </c>
      <c r="AP416">
        <v>15</v>
      </c>
      <c r="AS416">
        <v>800</v>
      </c>
      <c r="AT416">
        <v>800</v>
      </c>
      <c r="BN416" s="33" t="s">
        <v>2135</v>
      </c>
      <c r="BO416">
        <v>2</v>
      </c>
      <c r="BP416">
        <v>2</v>
      </c>
      <c r="BQ416">
        <v>5</v>
      </c>
      <c r="BR416" t="s">
        <v>126</v>
      </c>
      <c r="BS416" t="s">
        <v>2123</v>
      </c>
      <c r="BT416" t="s">
        <v>227</v>
      </c>
      <c r="BU416" s="23">
        <v>43662</v>
      </c>
      <c r="BV416">
        <v>25702</v>
      </c>
      <c r="BX416" t="s">
        <v>64</v>
      </c>
      <c r="BY416" t="s">
        <v>64</v>
      </c>
      <c r="CB416" t="s">
        <v>64</v>
      </c>
      <c r="CC416" t="s">
        <v>64</v>
      </c>
      <c r="CE416" t="s">
        <v>64</v>
      </c>
      <c r="CG416" t="s">
        <v>63</v>
      </c>
      <c r="CH416" t="s">
        <v>525</v>
      </c>
      <c r="CI416" t="s">
        <v>63</v>
      </c>
      <c r="CJ416" t="s">
        <v>525</v>
      </c>
      <c r="CK416" t="s">
        <v>112</v>
      </c>
      <c r="CM416">
        <v>1</v>
      </c>
      <c r="CN416" t="s">
        <v>113</v>
      </c>
      <c r="CP416">
        <v>222</v>
      </c>
      <c r="CQ416">
        <v>5.5</v>
      </c>
      <c r="CR416">
        <v>80</v>
      </c>
      <c r="CS416" t="s">
        <v>114</v>
      </c>
      <c r="CV416" t="s">
        <v>115</v>
      </c>
      <c r="CX416" t="s">
        <v>151</v>
      </c>
      <c r="CY416" t="s">
        <v>64</v>
      </c>
      <c r="DD416">
        <v>1</v>
      </c>
      <c r="DE416" t="s">
        <v>476</v>
      </c>
      <c r="DF416" t="s">
        <v>536</v>
      </c>
      <c r="DG416">
        <v>96</v>
      </c>
      <c r="DJ416" t="s">
        <v>146</v>
      </c>
      <c r="DK416" t="s">
        <v>147</v>
      </c>
      <c r="DL416" t="s">
        <v>64</v>
      </c>
      <c r="DM416" t="s">
        <v>64</v>
      </c>
      <c r="DN416" t="s">
        <v>64</v>
      </c>
      <c r="DO416" t="s">
        <v>193</v>
      </c>
      <c r="DP416" t="s">
        <v>63</v>
      </c>
      <c r="DQ416" t="s">
        <v>78</v>
      </c>
      <c r="DY416">
        <v>77.599999999999994</v>
      </c>
      <c r="EB416">
        <v>10</v>
      </c>
      <c r="EC416">
        <v>10</v>
      </c>
      <c r="EE416" t="s">
        <v>1537</v>
      </c>
      <c r="EF416">
        <v>7</v>
      </c>
      <c r="EH416" t="s">
        <v>80</v>
      </c>
      <c r="EL416" t="s">
        <v>80</v>
      </c>
      <c r="EP416" t="s">
        <v>80</v>
      </c>
      <c r="ET416" t="s">
        <v>80</v>
      </c>
      <c r="EU416">
        <v>3500</v>
      </c>
      <c r="EW416">
        <v>161</v>
      </c>
      <c r="EX416">
        <v>182</v>
      </c>
      <c r="EY416">
        <v>170</v>
      </c>
    </row>
    <row r="417" spans="1:155" x14ac:dyDescent="0.25">
      <c r="A417">
        <v>2020</v>
      </c>
      <c r="B417" t="s">
        <v>521</v>
      </c>
      <c r="C417" s="20" t="s">
        <v>521</v>
      </c>
      <c r="D417" t="s">
        <v>567</v>
      </c>
      <c r="E417" t="s">
        <v>524</v>
      </c>
      <c r="F417">
        <v>21</v>
      </c>
      <c r="G417" s="1">
        <v>1.5</v>
      </c>
      <c r="H417">
        <v>4</v>
      </c>
      <c r="I417" t="s">
        <v>260</v>
      </c>
      <c r="J417">
        <v>51</v>
      </c>
      <c r="K417">
        <v>45</v>
      </c>
      <c r="L417">
        <v>48</v>
      </c>
      <c r="M417">
        <v>73.165000000000006</v>
      </c>
      <c r="N417">
        <v>67.241600000000005</v>
      </c>
      <c r="O417">
        <v>70.375200000000007</v>
      </c>
      <c r="P417">
        <v>51.245699999999999</v>
      </c>
      <c r="Q417">
        <v>44.503399999999999</v>
      </c>
      <c r="R417">
        <v>47.975000000000001</v>
      </c>
      <c r="T417" t="s">
        <v>142</v>
      </c>
      <c r="U417" t="s">
        <v>143</v>
      </c>
      <c r="V417" t="s">
        <v>258</v>
      </c>
      <c r="W417" t="s">
        <v>259</v>
      </c>
      <c r="Y417">
        <v>1</v>
      </c>
      <c r="Z417" t="s">
        <v>63</v>
      </c>
      <c r="AA417" t="s">
        <v>64</v>
      </c>
      <c r="AB417" t="s">
        <v>150</v>
      </c>
      <c r="AC417" t="s">
        <v>178</v>
      </c>
      <c r="AD417">
        <v>10</v>
      </c>
      <c r="AG417" t="s">
        <v>243</v>
      </c>
      <c r="AH417" t="s">
        <v>244</v>
      </c>
      <c r="AI417" t="s">
        <v>68</v>
      </c>
      <c r="AJ417" t="s">
        <v>69</v>
      </c>
      <c r="AK417" t="s">
        <v>64</v>
      </c>
      <c r="AL417" t="s">
        <v>70</v>
      </c>
      <c r="AO417">
        <v>98</v>
      </c>
      <c r="AP417">
        <v>15</v>
      </c>
      <c r="AS417">
        <v>850</v>
      </c>
      <c r="AT417">
        <v>850</v>
      </c>
      <c r="BN417" s="33" t="s">
        <v>2135</v>
      </c>
      <c r="BO417">
        <v>2</v>
      </c>
      <c r="BP417">
        <v>2</v>
      </c>
      <c r="BQ417">
        <v>5</v>
      </c>
      <c r="BR417" t="s">
        <v>126</v>
      </c>
      <c r="BS417" t="s">
        <v>2123</v>
      </c>
      <c r="BT417" t="s">
        <v>227</v>
      </c>
      <c r="BU417" s="23">
        <v>43662</v>
      </c>
      <c r="BV417">
        <v>25703</v>
      </c>
      <c r="BX417" t="s">
        <v>64</v>
      </c>
      <c r="BY417" t="s">
        <v>64</v>
      </c>
      <c r="CB417" t="s">
        <v>64</v>
      </c>
      <c r="CC417" t="s">
        <v>64</v>
      </c>
      <c r="CE417" t="s">
        <v>64</v>
      </c>
      <c r="CG417" t="s">
        <v>63</v>
      </c>
      <c r="CH417" t="s">
        <v>525</v>
      </c>
      <c r="CI417" t="s">
        <v>63</v>
      </c>
      <c r="CJ417" t="s">
        <v>525</v>
      </c>
      <c r="CK417" t="s">
        <v>112</v>
      </c>
      <c r="CM417">
        <v>1</v>
      </c>
      <c r="CN417" t="s">
        <v>113</v>
      </c>
      <c r="CP417">
        <v>222</v>
      </c>
      <c r="CQ417">
        <v>5.5</v>
      </c>
      <c r="CR417">
        <v>80</v>
      </c>
      <c r="CS417" t="s">
        <v>114</v>
      </c>
      <c r="CV417" t="s">
        <v>115</v>
      </c>
      <c r="CX417" t="s">
        <v>151</v>
      </c>
      <c r="CY417" t="s">
        <v>64</v>
      </c>
      <c r="DD417">
        <v>1</v>
      </c>
      <c r="DE417" t="s">
        <v>476</v>
      </c>
      <c r="DF417" t="s">
        <v>536</v>
      </c>
      <c r="DG417">
        <v>96</v>
      </c>
      <c r="DJ417" t="s">
        <v>146</v>
      </c>
      <c r="DK417" t="s">
        <v>147</v>
      </c>
      <c r="DL417" t="s">
        <v>64</v>
      </c>
      <c r="DM417" t="s">
        <v>64</v>
      </c>
      <c r="DN417" t="s">
        <v>64</v>
      </c>
      <c r="DO417" t="s">
        <v>193</v>
      </c>
      <c r="DP417" t="s">
        <v>63</v>
      </c>
      <c r="DQ417" t="s">
        <v>78</v>
      </c>
      <c r="DY417">
        <v>70.8</v>
      </c>
      <c r="EB417">
        <v>10</v>
      </c>
      <c r="EC417">
        <v>10</v>
      </c>
      <c r="EE417" t="s">
        <v>1537</v>
      </c>
      <c r="EF417">
        <v>7</v>
      </c>
      <c r="EH417" t="s">
        <v>80</v>
      </c>
      <c r="EL417" t="s">
        <v>80</v>
      </c>
      <c r="EP417" t="s">
        <v>80</v>
      </c>
      <c r="ET417" t="s">
        <v>80</v>
      </c>
      <c r="EU417">
        <v>3250</v>
      </c>
      <c r="EW417">
        <v>172</v>
      </c>
      <c r="EX417">
        <v>199</v>
      </c>
      <c r="EY417">
        <v>184</v>
      </c>
    </row>
    <row r="418" spans="1:155" x14ac:dyDescent="0.25">
      <c r="A418">
        <v>2020</v>
      </c>
      <c r="B418" t="s">
        <v>576</v>
      </c>
      <c r="C418" s="20" t="s">
        <v>597</v>
      </c>
      <c r="D418" t="s">
        <v>599</v>
      </c>
      <c r="E418" t="s">
        <v>579</v>
      </c>
      <c r="F418">
        <v>23</v>
      </c>
      <c r="G418" s="1">
        <v>1.4</v>
      </c>
      <c r="H418">
        <v>4</v>
      </c>
      <c r="I418" t="s">
        <v>385</v>
      </c>
      <c r="J418">
        <v>33</v>
      </c>
      <c r="K418">
        <v>41</v>
      </c>
      <c r="L418">
        <v>36</v>
      </c>
      <c r="M418">
        <v>44</v>
      </c>
      <c r="N418">
        <v>59.7</v>
      </c>
      <c r="O418">
        <v>49.905999999999999</v>
      </c>
      <c r="P418">
        <v>33.001199999999997</v>
      </c>
      <c r="Q418">
        <v>40.593400000000003</v>
      </c>
      <c r="R418">
        <v>36.033900000000003</v>
      </c>
      <c r="T418" t="s">
        <v>60</v>
      </c>
      <c r="U418" t="s">
        <v>71</v>
      </c>
      <c r="V418" t="s">
        <v>225</v>
      </c>
      <c r="W418" t="s">
        <v>226</v>
      </c>
      <c r="Y418">
        <v>7</v>
      </c>
      <c r="Z418" t="s">
        <v>64</v>
      </c>
      <c r="AA418" t="s">
        <v>64</v>
      </c>
      <c r="AB418" t="s">
        <v>150</v>
      </c>
      <c r="AC418" t="s">
        <v>178</v>
      </c>
      <c r="AD418">
        <v>15</v>
      </c>
      <c r="AG418" t="s">
        <v>243</v>
      </c>
      <c r="AH418" t="s">
        <v>244</v>
      </c>
      <c r="AI418" t="s">
        <v>68</v>
      </c>
      <c r="AJ418" t="s">
        <v>69</v>
      </c>
      <c r="AK418" t="s">
        <v>64</v>
      </c>
      <c r="AL418" t="s">
        <v>70</v>
      </c>
      <c r="AO418">
        <v>96</v>
      </c>
      <c r="AP418">
        <v>14</v>
      </c>
      <c r="AS418">
        <v>1100</v>
      </c>
      <c r="AT418">
        <v>1100</v>
      </c>
      <c r="BN418" s="33" t="s">
        <v>2125</v>
      </c>
      <c r="BO418">
        <v>2</v>
      </c>
      <c r="BP418">
        <v>2</v>
      </c>
      <c r="BQ418">
        <v>5</v>
      </c>
      <c r="BR418" t="s">
        <v>126</v>
      </c>
      <c r="BS418" t="s">
        <v>2123</v>
      </c>
      <c r="BT418" t="s">
        <v>227</v>
      </c>
      <c r="BU418" s="23">
        <v>43586</v>
      </c>
      <c r="BV418">
        <v>25514</v>
      </c>
      <c r="BX418" t="s">
        <v>64</v>
      </c>
      <c r="BY418" t="s">
        <v>64</v>
      </c>
      <c r="CB418" t="s">
        <v>64</v>
      </c>
      <c r="CC418" t="s">
        <v>64</v>
      </c>
      <c r="CE418" t="s">
        <v>64</v>
      </c>
      <c r="CG418" t="s">
        <v>63</v>
      </c>
      <c r="CH418" t="s">
        <v>591</v>
      </c>
      <c r="CI418" t="s">
        <v>64</v>
      </c>
      <c r="DJ418" t="s">
        <v>76</v>
      </c>
      <c r="DK418" t="s">
        <v>2124</v>
      </c>
      <c r="DN418" t="s">
        <v>64</v>
      </c>
      <c r="DO418" t="s">
        <v>132</v>
      </c>
      <c r="DP418" t="s">
        <v>64</v>
      </c>
      <c r="DQ418" t="s">
        <v>139</v>
      </c>
      <c r="DY418">
        <v>50.7</v>
      </c>
      <c r="EB418">
        <v>8</v>
      </c>
      <c r="EC418">
        <v>8</v>
      </c>
      <c r="EE418" t="s">
        <v>1549</v>
      </c>
      <c r="EF418">
        <v>3</v>
      </c>
      <c r="EH418" t="s">
        <v>80</v>
      </c>
      <c r="EL418" t="s">
        <v>80</v>
      </c>
      <c r="EP418" t="s">
        <v>80</v>
      </c>
      <c r="ET418" t="s">
        <v>80</v>
      </c>
      <c r="EU418">
        <v>2000</v>
      </c>
      <c r="EW418">
        <v>273</v>
      </c>
      <c r="EX418">
        <v>222</v>
      </c>
      <c r="EY418">
        <v>250</v>
      </c>
    </row>
    <row r="419" spans="1:155" x14ac:dyDescent="0.25">
      <c r="A419">
        <v>2020</v>
      </c>
      <c r="B419" t="s">
        <v>576</v>
      </c>
      <c r="C419" s="20" t="s">
        <v>597</v>
      </c>
      <c r="D419" t="s">
        <v>599</v>
      </c>
      <c r="E419" t="s">
        <v>579</v>
      </c>
      <c r="F419">
        <v>33</v>
      </c>
      <c r="G419" s="1">
        <v>1.6</v>
      </c>
      <c r="H419">
        <v>4</v>
      </c>
      <c r="I419" t="s">
        <v>385</v>
      </c>
      <c r="J419">
        <v>26</v>
      </c>
      <c r="K419">
        <v>33</v>
      </c>
      <c r="L419">
        <v>29</v>
      </c>
      <c r="M419">
        <v>34.200000000000003</v>
      </c>
      <c r="N419">
        <v>48.5</v>
      </c>
      <c r="O419">
        <v>39.431800000000003</v>
      </c>
      <c r="P419">
        <v>26.307400000000001</v>
      </c>
      <c r="Q419">
        <v>33.465299999999999</v>
      </c>
      <c r="R419">
        <v>29.109200000000001</v>
      </c>
      <c r="T419" t="s">
        <v>60</v>
      </c>
      <c r="U419" t="s">
        <v>71</v>
      </c>
      <c r="V419" t="s">
        <v>225</v>
      </c>
      <c r="W419" t="s">
        <v>226</v>
      </c>
      <c r="Y419">
        <v>7</v>
      </c>
      <c r="Z419" t="s">
        <v>64</v>
      </c>
      <c r="AA419" t="s">
        <v>64</v>
      </c>
      <c r="AB419" t="s">
        <v>150</v>
      </c>
      <c r="AC419" t="s">
        <v>178</v>
      </c>
      <c r="AD419">
        <v>15</v>
      </c>
      <c r="AG419" t="s">
        <v>243</v>
      </c>
      <c r="AH419" t="s">
        <v>244</v>
      </c>
      <c r="AI419" t="s">
        <v>68</v>
      </c>
      <c r="AJ419" t="s">
        <v>69</v>
      </c>
      <c r="AK419" t="s">
        <v>64</v>
      </c>
      <c r="AL419" t="s">
        <v>70</v>
      </c>
      <c r="AO419">
        <v>96</v>
      </c>
      <c r="AP419">
        <v>14</v>
      </c>
      <c r="AS419">
        <v>1400</v>
      </c>
      <c r="AT419">
        <v>1400</v>
      </c>
      <c r="BN419" s="33" t="s">
        <v>2125</v>
      </c>
      <c r="BO419">
        <v>2</v>
      </c>
      <c r="BP419">
        <v>2</v>
      </c>
      <c r="BQ419">
        <v>5</v>
      </c>
      <c r="BR419" t="s">
        <v>126</v>
      </c>
      <c r="BS419" t="s">
        <v>2123</v>
      </c>
      <c r="BT419" t="s">
        <v>73</v>
      </c>
      <c r="BU419" s="23">
        <v>43617</v>
      </c>
      <c r="BV419">
        <v>25611</v>
      </c>
      <c r="BX419" t="s">
        <v>64</v>
      </c>
      <c r="BY419" t="s">
        <v>64</v>
      </c>
      <c r="CB419" t="s">
        <v>64</v>
      </c>
      <c r="CC419" t="s">
        <v>64</v>
      </c>
      <c r="CE419" t="s">
        <v>64</v>
      </c>
      <c r="CG419" t="s">
        <v>63</v>
      </c>
      <c r="CH419" t="s">
        <v>600</v>
      </c>
      <c r="CI419" t="s">
        <v>64</v>
      </c>
      <c r="DJ419" t="s">
        <v>76</v>
      </c>
      <c r="DK419" t="s">
        <v>2124</v>
      </c>
      <c r="DN419" t="s">
        <v>64</v>
      </c>
      <c r="DO419" t="s">
        <v>601</v>
      </c>
      <c r="DP419" t="s">
        <v>64</v>
      </c>
      <c r="DQ419" t="s">
        <v>139</v>
      </c>
      <c r="DY419">
        <v>39.700000000000003</v>
      </c>
      <c r="EB419">
        <v>6</v>
      </c>
      <c r="EC419">
        <v>6</v>
      </c>
      <c r="EE419" t="s">
        <v>1550</v>
      </c>
      <c r="EF419">
        <v>5</v>
      </c>
      <c r="EH419" t="s">
        <v>80</v>
      </c>
      <c r="EL419" t="s">
        <v>80</v>
      </c>
      <c r="EP419" t="s">
        <v>80</v>
      </c>
      <c r="ET419" t="s">
        <v>80</v>
      </c>
      <c r="EU419">
        <v>500</v>
      </c>
      <c r="EW419">
        <v>343</v>
      </c>
      <c r="EX419">
        <v>269</v>
      </c>
      <c r="EY419">
        <v>310</v>
      </c>
    </row>
    <row r="420" spans="1:155" x14ac:dyDescent="0.25">
      <c r="A420">
        <v>2020</v>
      </c>
      <c r="B420" t="s">
        <v>576</v>
      </c>
      <c r="C420" s="20" t="s">
        <v>597</v>
      </c>
      <c r="D420" t="s">
        <v>599</v>
      </c>
      <c r="E420" t="s">
        <v>579</v>
      </c>
      <c r="F420">
        <v>12</v>
      </c>
      <c r="G420" s="1">
        <v>2</v>
      </c>
      <c r="H420">
        <v>4</v>
      </c>
      <c r="I420" t="s">
        <v>260</v>
      </c>
      <c r="J420">
        <v>30</v>
      </c>
      <c r="K420">
        <v>40</v>
      </c>
      <c r="L420">
        <v>34</v>
      </c>
      <c r="M420">
        <v>38.900500000000001</v>
      </c>
      <c r="N420">
        <v>60.203099999999999</v>
      </c>
      <c r="O420">
        <v>46.267699999999998</v>
      </c>
      <c r="P420">
        <v>30.268899999999999</v>
      </c>
      <c r="Q420">
        <v>40</v>
      </c>
      <c r="R420">
        <v>34</v>
      </c>
      <c r="T420" t="s">
        <v>142</v>
      </c>
      <c r="U420" t="s">
        <v>143</v>
      </c>
      <c r="V420" t="s">
        <v>258</v>
      </c>
      <c r="W420" t="s">
        <v>259</v>
      </c>
      <c r="Y420">
        <v>1</v>
      </c>
      <c r="Z420" t="s">
        <v>63</v>
      </c>
      <c r="AA420" t="s">
        <v>64</v>
      </c>
      <c r="AB420" t="s">
        <v>150</v>
      </c>
      <c r="AC420" t="s">
        <v>178</v>
      </c>
      <c r="AD420">
        <v>15</v>
      </c>
      <c r="AG420" t="s">
        <v>243</v>
      </c>
      <c r="AH420" t="s">
        <v>244</v>
      </c>
      <c r="AI420" t="s">
        <v>68</v>
      </c>
      <c r="AJ420" t="s">
        <v>69</v>
      </c>
      <c r="AK420" t="s">
        <v>64</v>
      </c>
      <c r="AL420" t="s">
        <v>70</v>
      </c>
      <c r="AO420">
        <v>96</v>
      </c>
      <c r="AP420">
        <v>14</v>
      </c>
      <c r="AS420">
        <v>1200</v>
      </c>
      <c r="AT420">
        <v>1200</v>
      </c>
      <c r="BO420">
        <v>2</v>
      </c>
      <c r="BP420">
        <v>2</v>
      </c>
      <c r="BQ420">
        <v>5</v>
      </c>
      <c r="BR420" t="s">
        <v>126</v>
      </c>
      <c r="BS420" t="s">
        <v>2123</v>
      </c>
      <c r="BT420" t="s">
        <v>227</v>
      </c>
      <c r="BU420" s="23">
        <v>43539</v>
      </c>
      <c r="BV420">
        <v>25445</v>
      </c>
      <c r="BX420" t="s">
        <v>64</v>
      </c>
      <c r="BY420" t="s">
        <v>64</v>
      </c>
      <c r="CB420" t="s">
        <v>64</v>
      </c>
      <c r="CC420" t="s">
        <v>64</v>
      </c>
      <c r="CE420" t="s">
        <v>64</v>
      </c>
      <c r="CG420" t="s">
        <v>63</v>
      </c>
      <c r="CH420" t="s">
        <v>591</v>
      </c>
      <c r="CI420" t="s">
        <v>64</v>
      </c>
      <c r="DJ420" t="s">
        <v>146</v>
      </c>
      <c r="DK420" t="s">
        <v>147</v>
      </c>
      <c r="DN420" t="s">
        <v>64</v>
      </c>
      <c r="DO420" t="s">
        <v>703</v>
      </c>
      <c r="DP420" t="s">
        <v>64</v>
      </c>
      <c r="DQ420" t="s">
        <v>139</v>
      </c>
      <c r="DY420">
        <v>47</v>
      </c>
      <c r="EB420">
        <v>8</v>
      </c>
      <c r="EC420">
        <v>8</v>
      </c>
      <c r="EE420" t="s">
        <v>1552</v>
      </c>
      <c r="EF420">
        <v>7</v>
      </c>
      <c r="EH420" t="s">
        <v>80</v>
      </c>
      <c r="EI420" t="s">
        <v>1551</v>
      </c>
      <c r="EJ420">
        <v>5</v>
      </c>
      <c r="EL420" t="s">
        <v>80</v>
      </c>
      <c r="EP420" t="s">
        <v>80</v>
      </c>
      <c r="ET420" t="s">
        <v>80</v>
      </c>
      <c r="EU420">
        <v>1500</v>
      </c>
      <c r="EW420">
        <v>296</v>
      </c>
      <c r="EX420">
        <v>225</v>
      </c>
      <c r="EY420">
        <v>264</v>
      </c>
    </row>
    <row r="421" spans="1:155" x14ac:dyDescent="0.25">
      <c r="A421">
        <v>2020</v>
      </c>
      <c r="B421" t="s">
        <v>576</v>
      </c>
      <c r="C421" s="20" t="s">
        <v>597</v>
      </c>
      <c r="D421" t="s">
        <v>606</v>
      </c>
      <c r="E421" t="s">
        <v>579</v>
      </c>
      <c r="F421">
        <v>13</v>
      </c>
      <c r="G421" s="1">
        <v>2</v>
      </c>
      <c r="H421">
        <v>4</v>
      </c>
      <c r="I421" t="s">
        <v>260</v>
      </c>
      <c r="J421">
        <v>31</v>
      </c>
      <c r="K421">
        <v>41</v>
      </c>
      <c r="L421">
        <v>35</v>
      </c>
      <c r="M421">
        <v>39.919499999999999</v>
      </c>
      <c r="N421">
        <v>61.915700000000001</v>
      </c>
      <c r="O421">
        <v>47.515700000000002</v>
      </c>
      <c r="P421">
        <v>30.816800000000001</v>
      </c>
      <c r="Q421">
        <v>41</v>
      </c>
      <c r="R421">
        <v>35.237900000000003</v>
      </c>
      <c r="T421" t="s">
        <v>142</v>
      </c>
      <c r="U421" t="s">
        <v>143</v>
      </c>
      <c r="V421" t="s">
        <v>258</v>
      </c>
      <c r="W421" t="s">
        <v>259</v>
      </c>
      <c r="Y421">
        <v>1</v>
      </c>
      <c r="Z421" t="s">
        <v>63</v>
      </c>
      <c r="AA421" t="s">
        <v>64</v>
      </c>
      <c r="AB421" t="s">
        <v>150</v>
      </c>
      <c r="AC421" t="s">
        <v>178</v>
      </c>
      <c r="AD421">
        <v>15</v>
      </c>
      <c r="AG421" t="s">
        <v>243</v>
      </c>
      <c r="AH421" t="s">
        <v>244</v>
      </c>
      <c r="AI421" t="s">
        <v>68</v>
      </c>
      <c r="AJ421" t="s">
        <v>69</v>
      </c>
      <c r="AK421" t="s">
        <v>64</v>
      </c>
      <c r="AL421" t="s">
        <v>70</v>
      </c>
      <c r="AO421">
        <v>96</v>
      </c>
      <c r="AP421">
        <v>14</v>
      </c>
      <c r="AS421">
        <v>1150</v>
      </c>
      <c r="AT421">
        <v>1150</v>
      </c>
      <c r="BO421">
        <v>2</v>
      </c>
      <c r="BP421">
        <v>2</v>
      </c>
      <c r="BQ421">
        <v>5</v>
      </c>
      <c r="BR421" t="s">
        <v>126</v>
      </c>
      <c r="BS421" t="s">
        <v>2123</v>
      </c>
      <c r="BT421" t="s">
        <v>227</v>
      </c>
      <c r="BU421" s="23">
        <v>43539</v>
      </c>
      <c r="BV421">
        <v>25447</v>
      </c>
      <c r="BX421" t="s">
        <v>63</v>
      </c>
      <c r="BY421" t="s">
        <v>64</v>
      </c>
      <c r="CB421" t="s">
        <v>64</v>
      </c>
      <c r="CC421" t="s">
        <v>64</v>
      </c>
      <c r="CE421" t="s">
        <v>64</v>
      </c>
      <c r="CG421" t="s">
        <v>63</v>
      </c>
      <c r="CH421" t="s">
        <v>591</v>
      </c>
      <c r="CI421" t="s">
        <v>64</v>
      </c>
      <c r="DJ421" t="s">
        <v>146</v>
      </c>
      <c r="DK421" t="s">
        <v>147</v>
      </c>
      <c r="DN421" t="s">
        <v>64</v>
      </c>
      <c r="DO421" t="s">
        <v>703</v>
      </c>
      <c r="DP421" t="s">
        <v>64</v>
      </c>
      <c r="DQ421" t="s">
        <v>139</v>
      </c>
      <c r="DY421">
        <v>48.3</v>
      </c>
      <c r="EB421">
        <v>8</v>
      </c>
      <c r="EC421">
        <v>8</v>
      </c>
      <c r="EE421" t="s">
        <v>1552</v>
      </c>
      <c r="EF421">
        <v>7</v>
      </c>
      <c r="EH421" t="s">
        <v>80</v>
      </c>
      <c r="EI421" t="s">
        <v>1551</v>
      </c>
      <c r="EJ421">
        <v>5</v>
      </c>
      <c r="EL421" t="s">
        <v>80</v>
      </c>
      <c r="EP421" t="s">
        <v>80</v>
      </c>
      <c r="ET421" t="s">
        <v>80</v>
      </c>
      <c r="EU421">
        <v>1750</v>
      </c>
      <c r="EW421">
        <v>291</v>
      </c>
      <c r="EX421">
        <v>219</v>
      </c>
      <c r="EY421">
        <v>259</v>
      </c>
    </row>
    <row r="422" spans="1:155" x14ac:dyDescent="0.25">
      <c r="A422">
        <v>2020</v>
      </c>
      <c r="B422" t="s">
        <v>576</v>
      </c>
      <c r="C422" s="20" t="s">
        <v>597</v>
      </c>
      <c r="D422" t="s">
        <v>1579</v>
      </c>
      <c r="E422" t="s">
        <v>579</v>
      </c>
      <c r="F422">
        <v>45</v>
      </c>
      <c r="G422" s="1">
        <v>1.6</v>
      </c>
      <c r="H422">
        <v>4</v>
      </c>
      <c r="I422" t="s">
        <v>260</v>
      </c>
      <c r="J422">
        <v>30</v>
      </c>
      <c r="K422">
        <v>34</v>
      </c>
      <c r="L422">
        <v>32</v>
      </c>
      <c r="M422">
        <v>38.135899999999999</v>
      </c>
      <c r="N422">
        <v>51.047699999999999</v>
      </c>
      <c r="O422">
        <v>43.034100000000002</v>
      </c>
      <c r="P422">
        <v>29.7056</v>
      </c>
      <c r="Q422">
        <v>34.114100000000001</v>
      </c>
      <c r="R422">
        <v>31.5397</v>
      </c>
      <c r="T422" t="s">
        <v>142</v>
      </c>
      <c r="U422" t="s">
        <v>143</v>
      </c>
      <c r="V422" t="s">
        <v>258</v>
      </c>
      <c r="W422" t="s">
        <v>259</v>
      </c>
      <c r="Y422">
        <v>1</v>
      </c>
      <c r="Z422" t="s">
        <v>63</v>
      </c>
      <c r="AA422" t="s">
        <v>64</v>
      </c>
      <c r="AB422" t="s">
        <v>150</v>
      </c>
      <c r="AC422" t="s">
        <v>178</v>
      </c>
      <c r="AD422">
        <v>15</v>
      </c>
      <c r="AG422" t="s">
        <v>243</v>
      </c>
      <c r="AH422" t="s">
        <v>244</v>
      </c>
      <c r="AI422" t="s">
        <v>68</v>
      </c>
      <c r="AJ422" t="s">
        <v>69</v>
      </c>
      <c r="AK422" t="s">
        <v>64</v>
      </c>
      <c r="AL422" t="s">
        <v>70</v>
      </c>
      <c r="AO422">
        <v>92</v>
      </c>
      <c r="AP422">
        <v>19</v>
      </c>
      <c r="AS422">
        <v>1250</v>
      </c>
      <c r="AT422">
        <v>1250</v>
      </c>
      <c r="BO422">
        <v>2</v>
      </c>
      <c r="BP422">
        <v>2</v>
      </c>
      <c r="BQ422">
        <v>5</v>
      </c>
      <c r="BR422" t="s">
        <v>126</v>
      </c>
      <c r="BS422" t="s">
        <v>2123</v>
      </c>
      <c r="BT422" t="s">
        <v>227</v>
      </c>
      <c r="BU422" s="23">
        <v>43723</v>
      </c>
      <c r="BV422">
        <v>26594</v>
      </c>
      <c r="BX422" t="s">
        <v>64</v>
      </c>
      <c r="BY422" t="s">
        <v>64</v>
      </c>
      <c r="CB422" t="s">
        <v>64</v>
      </c>
      <c r="CC422" t="s">
        <v>64</v>
      </c>
      <c r="CE422" t="s">
        <v>64</v>
      </c>
      <c r="CG422" t="s">
        <v>63</v>
      </c>
      <c r="CH422" t="s">
        <v>326</v>
      </c>
      <c r="CI422" t="s">
        <v>64</v>
      </c>
      <c r="DJ422" t="s">
        <v>146</v>
      </c>
      <c r="DK422" t="s">
        <v>147</v>
      </c>
      <c r="DN422" t="s">
        <v>64</v>
      </c>
      <c r="DO422" t="s">
        <v>1315</v>
      </c>
      <c r="DP422" t="s">
        <v>64</v>
      </c>
      <c r="DQ422" t="s">
        <v>139</v>
      </c>
      <c r="DY422">
        <v>43.7</v>
      </c>
      <c r="EB422">
        <v>7</v>
      </c>
      <c r="EC422">
        <v>7</v>
      </c>
      <c r="EE422" t="s">
        <v>1580</v>
      </c>
      <c r="EF422">
        <v>5</v>
      </c>
      <c r="EH422" t="s">
        <v>80</v>
      </c>
      <c r="EL422" t="s">
        <v>80</v>
      </c>
      <c r="EP422" t="s">
        <v>80</v>
      </c>
      <c r="ET422" t="s">
        <v>80</v>
      </c>
      <c r="EU422">
        <v>1250</v>
      </c>
      <c r="EW422">
        <v>301</v>
      </c>
      <c r="EX422">
        <v>263</v>
      </c>
      <c r="EY422">
        <v>284</v>
      </c>
    </row>
    <row r="423" spans="1:155" x14ac:dyDescent="0.25">
      <c r="A423">
        <v>2020</v>
      </c>
      <c r="B423" t="s">
        <v>576</v>
      </c>
      <c r="C423" s="20" t="s">
        <v>597</v>
      </c>
      <c r="D423" t="s">
        <v>1579</v>
      </c>
      <c r="E423" t="s">
        <v>579</v>
      </c>
      <c r="F423">
        <v>46</v>
      </c>
      <c r="G423" s="1">
        <v>1.6</v>
      </c>
      <c r="H423">
        <v>4</v>
      </c>
      <c r="I423" t="s">
        <v>84</v>
      </c>
      <c r="J423">
        <v>27</v>
      </c>
      <c r="K423">
        <v>35</v>
      </c>
      <c r="L423">
        <v>30</v>
      </c>
      <c r="M423">
        <v>35.6</v>
      </c>
      <c r="N423">
        <v>50.7</v>
      </c>
      <c r="O423">
        <v>41.109699999999997</v>
      </c>
      <c r="P423">
        <v>27.264199999999999</v>
      </c>
      <c r="Q423">
        <v>34.814599999999999</v>
      </c>
      <c r="R423">
        <v>30.212800000000001</v>
      </c>
      <c r="T423" t="s">
        <v>142</v>
      </c>
      <c r="U423" t="s">
        <v>143</v>
      </c>
      <c r="V423" t="s">
        <v>82</v>
      </c>
      <c r="W423" t="s">
        <v>83</v>
      </c>
      <c r="Y423">
        <v>6</v>
      </c>
      <c r="Z423" t="s">
        <v>64</v>
      </c>
      <c r="AA423" t="s">
        <v>64</v>
      </c>
      <c r="AB423" t="s">
        <v>150</v>
      </c>
      <c r="AC423" t="s">
        <v>178</v>
      </c>
      <c r="AD423">
        <v>15</v>
      </c>
      <c r="AG423" t="s">
        <v>243</v>
      </c>
      <c r="AH423" t="s">
        <v>244</v>
      </c>
      <c r="AI423" t="s">
        <v>68</v>
      </c>
      <c r="AJ423" t="s">
        <v>69</v>
      </c>
      <c r="AK423" t="s">
        <v>64</v>
      </c>
      <c r="AL423" t="s">
        <v>70</v>
      </c>
      <c r="AO423">
        <v>92</v>
      </c>
      <c r="AP423">
        <v>19</v>
      </c>
      <c r="AS423">
        <v>1350</v>
      </c>
      <c r="AT423">
        <v>1350</v>
      </c>
      <c r="BO423">
        <v>2</v>
      </c>
      <c r="BP423">
        <v>2</v>
      </c>
      <c r="BQ423">
        <v>5</v>
      </c>
      <c r="BR423" t="s">
        <v>126</v>
      </c>
      <c r="BS423" t="s">
        <v>2123</v>
      </c>
      <c r="BT423" t="s">
        <v>73</v>
      </c>
      <c r="BU423" s="23">
        <v>43723</v>
      </c>
      <c r="BV423">
        <v>26595</v>
      </c>
      <c r="BX423" t="s">
        <v>64</v>
      </c>
      <c r="BY423" t="s">
        <v>64</v>
      </c>
      <c r="CB423" t="s">
        <v>64</v>
      </c>
      <c r="CC423" t="s">
        <v>64</v>
      </c>
      <c r="CE423" t="s">
        <v>64</v>
      </c>
      <c r="CG423" t="s">
        <v>63</v>
      </c>
      <c r="CH423" t="s">
        <v>326</v>
      </c>
      <c r="CI423" t="s">
        <v>64</v>
      </c>
      <c r="DJ423" t="s">
        <v>146</v>
      </c>
      <c r="DK423" t="s">
        <v>147</v>
      </c>
      <c r="DN423" t="s">
        <v>64</v>
      </c>
      <c r="DO423" t="s">
        <v>1315</v>
      </c>
      <c r="DP423" t="s">
        <v>64</v>
      </c>
      <c r="DQ423" t="s">
        <v>139</v>
      </c>
      <c r="DY423">
        <v>41.4</v>
      </c>
      <c r="EB423">
        <v>7</v>
      </c>
      <c r="EC423">
        <v>7</v>
      </c>
      <c r="EE423" t="s">
        <v>1580</v>
      </c>
      <c r="EF423">
        <v>5</v>
      </c>
      <c r="EH423" t="s">
        <v>80</v>
      </c>
      <c r="EL423" t="s">
        <v>80</v>
      </c>
      <c r="EP423" t="s">
        <v>80</v>
      </c>
      <c r="ET423" t="s">
        <v>80</v>
      </c>
      <c r="EU423">
        <v>750</v>
      </c>
      <c r="EW423">
        <v>329</v>
      </c>
      <c r="EX423">
        <v>257</v>
      </c>
      <c r="EY423">
        <v>297</v>
      </c>
    </row>
    <row r="424" spans="1:155" x14ac:dyDescent="0.25">
      <c r="A424">
        <v>2020</v>
      </c>
      <c r="B424" t="s">
        <v>877</v>
      </c>
      <c r="C424" s="20" t="s">
        <v>878</v>
      </c>
      <c r="D424" t="s">
        <v>879</v>
      </c>
      <c r="E424" t="s">
        <v>534</v>
      </c>
      <c r="F424">
        <v>131</v>
      </c>
      <c r="G424" s="1">
        <v>3</v>
      </c>
      <c r="H424">
        <v>6</v>
      </c>
      <c r="I424" t="s">
        <v>882</v>
      </c>
      <c r="J424">
        <v>20</v>
      </c>
      <c r="K424">
        <v>29</v>
      </c>
      <c r="L424">
        <v>23</v>
      </c>
      <c r="M424">
        <v>24.999600000000001</v>
      </c>
      <c r="N424">
        <v>41.098999999999997</v>
      </c>
      <c r="O424">
        <v>30.349499999999999</v>
      </c>
      <c r="P424">
        <v>19.803599999999999</v>
      </c>
      <c r="Q424">
        <v>28.828299999999999</v>
      </c>
      <c r="R424">
        <v>23.050799999999999</v>
      </c>
      <c r="T424" t="s">
        <v>60</v>
      </c>
      <c r="U424" t="s">
        <v>71</v>
      </c>
      <c r="V424" t="s">
        <v>61</v>
      </c>
      <c r="W424" t="s">
        <v>62</v>
      </c>
      <c r="Y424">
        <v>7</v>
      </c>
      <c r="Z424" t="s">
        <v>63</v>
      </c>
      <c r="AA424" t="s">
        <v>64</v>
      </c>
      <c r="AB424" t="s">
        <v>65</v>
      </c>
      <c r="AC424" t="s">
        <v>66</v>
      </c>
      <c r="AD424">
        <v>15</v>
      </c>
      <c r="AG424" t="s">
        <v>155</v>
      </c>
      <c r="AH424" t="s">
        <v>156</v>
      </c>
      <c r="AI424" t="s">
        <v>68</v>
      </c>
      <c r="AJ424" t="s">
        <v>69</v>
      </c>
      <c r="AK424" t="s">
        <v>64</v>
      </c>
      <c r="AL424" t="s">
        <v>70</v>
      </c>
      <c r="AO424">
        <v>100</v>
      </c>
      <c r="AP424">
        <v>14</v>
      </c>
      <c r="AS424">
        <v>2100</v>
      </c>
      <c r="AT424">
        <v>2100</v>
      </c>
      <c r="BN424" s="33" t="s">
        <v>2125</v>
      </c>
      <c r="BO424">
        <v>2</v>
      </c>
      <c r="BP424">
        <v>2</v>
      </c>
      <c r="BQ424">
        <v>5</v>
      </c>
      <c r="BR424" t="s">
        <v>126</v>
      </c>
      <c r="BS424" t="s">
        <v>2123</v>
      </c>
      <c r="BT424" t="s">
        <v>73</v>
      </c>
      <c r="BU424" s="23">
        <v>43721</v>
      </c>
      <c r="BV424">
        <v>26413</v>
      </c>
      <c r="BX424" t="s">
        <v>64</v>
      </c>
      <c r="CB424" t="s">
        <v>64</v>
      </c>
      <c r="CC424" t="s">
        <v>64</v>
      </c>
      <c r="CD424" t="s">
        <v>890</v>
      </c>
      <c r="CE424" t="s">
        <v>64</v>
      </c>
      <c r="CF424" t="s">
        <v>880</v>
      </c>
      <c r="CG424" t="s">
        <v>63</v>
      </c>
      <c r="CH424" t="s">
        <v>884</v>
      </c>
      <c r="CI424" t="s">
        <v>64</v>
      </c>
      <c r="CJ424" t="s">
        <v>880</v>
      </c>
      <c r="DJ424" t="s">
        <v>76</v>
      </c>
      <c r="DK424" t="s">
        <v>2124</v>
      </c>
      <c r="DN424" t="s">
        <v>64</v>
      </c>
      <c r="DO424" t="s">
        <v>885</v>
      </c>
      <c r="DP424" t="s">
        <v>64</v>
      </c>
      <c r="DQ424" t="s">
        <v>139</v>
      </c>
      <c r="DY424">
        <v>30.6</v>
      </c>
      <c r="EB424">
        <v>5</v>
      </c>
      <c r="EC424">
        <v>5</v>
      </c>
      <c r="EE424" t="s">
        <v>1786</v>
      </c>
      <c r="EF424">
        <v>3</v>
      </c>
      <c r="EH424" t="s">
        <v>80</v>
      </c>
      <c r="EL424" t="s">
        <v>80</v>
      </c>
      <c r="EP424" t="s">
        <v>80</v>
      </c>
      <c r="ET424" t="s">
        <v>80</v>
      </c>
      <c r="EV424">
        <v>3000</v>
      </c>
      <c r="EW424">
        <v>450</v>
      </c>
      <c r="EX424">
        <v>309</v>
      </c>
      <c r="EY424">
        <v>387</v>
      </c>
    </row>
    <row r="425" spans="1:155" x14ac:dyDescent="0.25">
      <c r="A425">
        <v>2020</v>
      </c>
      <c r="B425" t="s">
        <v>877</v>
      </c>
      <c r="C425" s="20" t="s">
        <v>878</v>
      </c>
      <c r="D425" t="s">
        <v>886</v>
      </c>
      <c r="E425" t="s">
        <v>534</v>
      </c>
      <c r="F425">
        <v>132</v>
      </c>
      <c r="G425" s="1">
        <v>3</v>
      </c>
      <c r="H425">
        <v>6</v>
      </c>
      <c r="I425" t="s">
        <v>882</v>
      </c>
      <c r="J425">
        <v>19</v>
      </c>
      <c r="K425">
        <v>27</v>
      </c>
      <c r="L425">
        <v>22</v>
      </c>
      <c r="M425">
        <v>23.757100000000001</v>
      </c>
      <c r="N425">
        <v>38.344999999999999</v>
      </c>
      <c r="O425">
        <v>28.664300000000001</v>
      </c>
      <c r="P425">
        <v>18.895499999999998</v>
      </c>
      <c r="Q425">
        <v>27.063400000000001</v>
      </c>
      <c r="R425">
        <v>21.865100000000002</v>
      </c>
      <c r="T425" t="s">
        <v>60</v>
      </c>
      <c r="U425" t="s">
        <v>71</v>
      </c>
      <c r="V425" t="s">
        <v>61</v>
      </c>
      <c r="W425" t="s">
        <v>62</v>
      </c>
      <c r="Y425">
        <v>7</v>
      </c>
      <c r="Z425" t="s">
        <v>63</v>
      </c>
      <c r="AA425" t="s">
        <v>64</v>
      </c>
      <c r="AB425" t="s">
        <v>86</v>
      </c>
      <c r="AC425" t="s">
        <v>87</v>
      </c>
      <c r="AD425">
        <v>15</v>
      </c>
      <c r="AG425" t="s">
        <v>155</v>
      </c>
      <c r="AH425" t="s">
        <v>156</v>
      </c>
      <c r="AI425" t="s">
        <v>68</v>
      </c>
      <c r="AJ425" t="s">
        <v>69</v>
      </c>
      <c r="AK425" t="s">
        <v>64</v>
      </c>
      <c r="AL425" t="s">
        <v>70</v>
      </c>
      <c r="AO425">
        <v>100</v>
      </c>
      <c r="AP425">
        <v>14</v>
      </c>
      <c r="AS425">
        <v>2200</v>
      </c>
      <c r="AT425">
        <v>2200</v>
      </c>
      <c r="BN425" s="33" t="s">
        <v>2125</v>
      </c>
      <c r="BO425">
        <v>2</v>
      </c>
      <c r="BP425">
        <v>2</v>
      </c>
      <c r="BQ425">
        <v>5</v>
      </c>
      <c r="BR425" t="s">
        <v>126</v>
      </c>
      <c r="BS425" t="s">
        <v>2123</v>
      </c>
      <c r="BT425" t="s">
        <v>73</v>
      </c>
      <c r="BU425" s="23">
        <v>43721</v>
      </c>
      <c r="BV425">
        <v>26414</v>
      </c>
      <c r="BX425" t="s">
        <v>64</v>
      </c>
      <c r="CB425" t="s">
        <v>64</v>
      </c>
      <c r="CC425" t="s">
        <v>64</v>
      </c>
      <c r="CD425" t="s">
        <v>890</v>
      </c>
      <c r="CE425" t="s">
        <v>64</v>
      </c>
      <c r="CF425" t="s">
        <v>880</v>
      </c>
      <c r="CG425" t="s">
        <v>63</v>
      </c>
      <c r="CH425" t="s">
        <v>884</v>
      </c>
      <c r="CI425" t="s">
        <v>64</v>
      </c>
      <c r="CJ425" t="s">
        <v>880</v>
      </c>
      <c r="DJ425" t="s">
        <v>76</v>
      </c>
      <c r="DK425" t="s">
        <v>2124</v>
      </c>
      <c r="DN425" t="s">
        <v>64</v>
      </c>
      <c r="DO425" t="s">
        <v>885</v>
      </c>
      <c r="DP425" t="s">
        <v>64</v>
      </c>
      <c r="DQ425" t="s">
        <v>139</v>
      </c>
      <c r="DY425">
        <v>28.9</v>
      </c>
      <c r="EB425">
        <v>4</v>
      </c>
      <c r="EC425">
        <v>4</v>
      </c>
      <c r="EE425" t="s">
        <v>1786</v>
      </c>
      <c r="EF425">
        <v>3</v>
      </c>
      <c r="EH425" t="s">
        <v>80</v>
      </c>
      <c r="EL425" t="s">
        <v>80</v>
      </c>
      <c r="EP425" t="s">
        <v>80</v>
      </c>
      <c r="ET425" t="s">
        <v>80</v>
      </c>
      <c r="EV425">
        <v>3500</v>
      </c>
      <c r="EW425">
        <v>471</v>
      </c>
      <c r="EX425">
        <v>329</v>
      </c>
      <c r="EY425">
        <v>407</v>
      </c>
    </row>
    <row r="426" spans="1:155" x14ac:dyDescent="0.25">
      <c r="A426">
        <v>2020</v>
      </c>
      <c r="B426" t="s">
        <v>877</v>
      </c>
      <c r="C426" s="20" t="s">
        <v>878</v>
      </c>
      <c r="D426" t="s">
        <v>887</v>
      </c>
      <c r="E426" t="s">
        <v>534</v>
      </c>
      <c r="F426">
        <v>135</v>
      </c>
      <c r="G426" s="1">
        <v>3</v>
      </c>
      <c r="H426">
        <v>6</v>
      </c>
      <c r="I426" t="s">
        <v>882</v>
      </c>
      <c r="J426">
        <v>19</v>
      </c>
      <c r="K426">
        <v>26</v>
      </c>
      <c r="L426">
        <v>22</v>
      </c>
      <c r="M426">
        <v>24.496300000000002</v>
      </c>
      <c r="N426">
        <v>36.798900000000003</v>
      </c>
      <c r="O426">
        <v>28.834199999999999</v>
      </c>
      <c r="P426">
        <v>19.436699999999998</v>
      </c>
      <c r="Q426">
        <v>26.062899999999999</v>
      </c>
      <c r="R426">
        <v>21.947700000000001</v>
      </c>
      <c r="T426" t="s">
        <v>60</v>
      </c>
      <c r="U426" t="s">
        <v>71</v>
      </c>
      <c r="V426" t="s">
        <v>61</v>
      </c>
      <c r="W426" t="s">
        <v>62</v>
      </c>
      <c r="Y426">
        <v>7</v>
      </c>
      <c r="Z426" t="s">
        <v>63</v>
      </c>
      <c r="AA426" t="s">
        <v>64</v>
      </c>
      <c r="AB426" t="s">
        <v>86</v>
      </c>
      <c r="AC426" t="s">
        <v>87</v>
      </c>
      <c r="AD426">
        <v>15</v>
      </c>
      <c r="AG426" t="s">
        <v>155</v>
      </c>
      <c r="AH426" t="s">
        <v>156</v>
      </c>
      <c r="AI426" t="s">
        <v>68</v>
      </c>
      <c r="AJ426" t="s">
        <v>69</v>
      </c>
      <c r="AK426" t="s">
        <v>64</v>
      </c>
      <c r="AL426" t="s">
        <v>70</v>
      </c>
      <c r="AO426">
        <v>100</v>
      </c>
      <c r="AP426">
        <v>14</v>
      </c>
      <c r="AS426">
        <v>2200</v>
      </c>
      <c r="AT426">
        <v>2200</v>
      </c>
      <c r="BN426" s="33" t="s">
        <v>2125</v>
      </c>
      <c r="BO426">
        <v>2</v>
      </c>
      <c r="BP426">
        <v>2</v>
      </c>
      <c r="BQ426">
        <v>5</v>
      </c>
      <c r="BR426" t="s">
        <v>126</v>
      </c>
      <c r="BS426" t="s">
        <v>2123</v>
      </c>
      <c r="BT426" t="s">
        <v>73</v>
      </c>
      <c r="BU426" s="23">
        <v>43721</v>
      </c>
      <c r="BV426">
        <v>26420</v>
      </c>
      <c r="BX426" t="s">
        <v>63</v>
      </c>
      <c r="CB426" t="s">
        <v>64</v>
      </c>
      <c r="CC426" t="s">
        <v>64</v>
      </c>
      <c r="CD426" t="s">
        <v>883</v>
      </c>
      <c r="CE426" t="s">
        <v>64</v>
      </c>
      <c r="CF426" t="s">
        <v>880</v>
      </c>
      <c r="CG426" t="s">
        <v>63</v>
      </c>
      <c r="CH426" t="s">
        <v>884</v>
      </c>
      <c r="CI426" t="s">
        <v>64</v>
      </c>
      <c r="CJ426" t="s">
        <v>880</v>
      </c>
      <c r="DJ426" t="s">
        <v>76</v>
      </c>
      <c r="DK426" t="s">
        <v>2124</v>
      </c>
      <c r="DN426" t="s">
        <v>64</v>
      </c>
      <c r="DO426" t="s">
        <v>885</v>
      </c>
      <c r="DP426" t="s">
        <v>64</v>
      </c>
      <c r="DQ426" t="s">
        <v>139</v>
      </c>
      <c r="DY426">
        <v>29</v>
      </c>
      <c r="EB426">
        <v>4</v>
      </c>
      <c r="EC426">
        <v>4</v>
      </c>
      <c r="EE426" t="s">
        <v>1786</v>
      </c>
      <c r="EF426">
        <v>3</v>
      </c>
      <c r="EH426" t="s">
        <v>80</v>
      </c>
      <c r="EL426" t="s">
        <v>80</v>
      </c>
      <c r="EP426" t="s">
        <v>80</v>
      </c>
      <c r="ET426" t="s">
        <v>80</v>
      </c>
      <c r="EV426">
        <v>3500</v>
      </c>
      <c r="EW426">
        <v>457</v>
      </c>
      <c r="EX426">
        <v>342</v>
      </c>
      <c r="EY426">
        <v>405</v>
      </c>
    </row>
    <row r="427" spans="1:155" x14ac:dyDescent="0.25">
      <c r="A427">
        <v>2020</v>
      </c>
      <c r="B427" t="s">
        <v>877</v>
      </c>
      <c r="C427" s="20" t="s">
        <v>878</v>
      </c>
      <c r="D427" t="s">
        <v>888</v>
      </c>
      <c r="E427" t="s">
        <v>534</v>
      </c>
      <c r="F427">
        <v>133</v>
      </c>
      <c r="G427" s="1">
        <v>3</v>
      </c>
      <c r="H427">
        <v>6</v>
      </c>
      <c r="I427" t="s">
        <v>882</v>
      </c>
      <c r="J427">
        <v>20</v>
      </c>
      <c r="K427">
        <v>26</v>
      </c>
      <c r="L427">
        <v>22</v>
      </c>
      <c r="M427">
        <v>24.598400000000002</v>
      </c>
      <c r="N427">
        <v>36.9499</v>
      </c>
      <c r="O427">
        <v>28.953800000000001</v>
      </c>
      <c r="P427">
        <v>19.511199999999999</v>
      </c>
      <c r="Q427">
        <v>26.160900000000002</v>
      </c>
      <c r="R427">
        <v>22.031199999999998</v>
      </c>
      <c r="T427" t="s">
        <v>60</v>
      </c>
      <c r="U427" t="s">
        <v>71</v>
      </c>
      <c r="V427" t="s">
        <v>61</v>
      </c>
      <c r="W427" t="s">
        <v>62</v>
      </c>
      <c r="Y427">
        <v>7</v>
      </c>
      <c r="Z427" t="s">
        <v>63</v>
      </c>
      <c r="AA427" t="s">
        <v>64</v>
      </c>
      <c r="AB427" t="s">
        <v>65</v>
      </c>
      <c r="AC427" t="s">
        <v>66</v>
      </c>
      <c r="AD427">
        <v>15</v>
      </c>
      <c r="AG427" t="s">
        <v>155</v>
      </c>
      <c r="AH427" t="s">
        <v>156</v>
      </c>
      <c r="AI427" t="s">
        <v>68</v>
      </c>
      <c r="AJ427" t="s">
        <v>69</v>
      </c>
      <c r="AK427" t="s">
        <v>64</v>
      </c>
      <c r="AL427" t="s">
        <v>70</v>
      </c>
      <c r="AO427">
        <v>100</v>
      </c>
      <c r="AP427">
        <v>14</v>
      </c>
      <c r="AS427">
        <v>2200</v>
      </c>
      <c r="AT427">
        <v>2200</v>
      </c>
      <c r="BN427" s="33" t="s">
        <v>2125</v>
      </c>
      <c r="BO427">
        <v>2</v>
      </c>
      <c r="BP427">
        <v>2</v>
      </c>
      <c r="BQ427">
        <v>5</v>
      </c>
      <c r="BR427" t="s">
        <v>126</v>
      </c>
      <c r="BS427" t="s">
        <v>2123</v>
      </c>
      <c r="BT427" t="s">
        <v>73</v>
      </c>
      <c r="BU427" s="23">
        <v>43721</v>
      </c>
      <c r="BV427">
        <v>26419</v>
      </c>
      <c r="BX427" t="s">
        <v>63</v>
      </c>
      <c r="CB427" t="s">
        <v>64</v>
      </c>
      <c r="CC427" t="s">
        <v>64</v>
      </c>
      <c r="CD427" t="s">
        <v>883</v>
      </c>
      <c r="CE427" t="s">
        <v>64</v>
      </c>
      <c r="CF427" t="s">
        <v>880</v>
      </c>
      <c r="CG427" t="s">
        <v>63</v>
      </c>
      <c r="CH427" t="s">
        <v>884</v>
      </c>
      <c r="CI427" t="s">
        <v>64</v>
      </c>
      <c r="CJ427" t="s">
        <v>880</v>
      </c>
      <c r="DJ427" t="s">
        <v>76</v>
      </c>
      <c r="DK427" t="s">
        <v>2124</v>
      </c>
      <c r="DN427" t="s">
        <v>64</v>
      </c>
      <c r="DO427" t="s">
        <v>885</v>
      </c>
      <c r="DP427" t="s">
        <v>64</v>
      </c>
      <c r="DQ427" t="s">
        <v>139</v>
      </c>
      <c r="DY427">
        <v>29.2</v>
      </c>
      <c r="EB427">
        <v>4</v>
      </c>
      <c r="EC427">
        <v>4</v>
      </c>
      <c r="EE427" t="s">
        <v>1786</v>
      </c>
      <c r="EF427">
        <v>3</v>
      </c>
      <c r="EH427" t="s">
        <v>80</v>
      </c>
      <c r="EL427" t="s">
        <v>80</v>
      </c>
      <c r="EP427" t="s">
        <v>80</v>
      </c>
      <c r="ET427" t="s">
        <v>80</v>
      </c>
      <c r="EV427">
        <v>3500</v>
      </c>
      <c r="EW427">
        <v>456</v>
      </c>
      <c r="EX427">
        <v>340</v>
      </c>
      <c r="EY427">
        <v>404</v>
      </c>
    </row>
    <row r="428" spans="1:155" x14ac:dyDescent="0.25">
      <c r="A428">
        <v>2020</v>
      </c>
      <c r="B428" t="s">
        <v>630</v>
      </c>
      <c r="C428" s="20" t="s">
        <v>631</v>
      </c>
      <c r="D428" t="s">
        <v>658</v>
      </c>
      <c r="E428" t="s">
        <v>632</v>
      </c>
      <c r="F428">
        <v>260</v>
      </c>
      <c r="G428" s="1">
        <v>2</v>
      </c>
      <c r="H428">
        <v>4</v>
      </c>
      <c r="I428" t="s">
        <v>79</v>
      </c>
      <c r="J428">
        <v>25</v>
      </c>
      <c r="K428">
        <v>34</v>
      </c>
      <c r="L428">
        <v>28</v>
      </c>
      <c r="M428">
        <v>32.5</v>
      </c>
      <c r="N428">
        <v>49</v>
      </c>
      <c r="O428">
        <v>38.304299999999998</v>
      </c>
      <c r="P428">
        <v>25.1342</v>
      </c>
      <c r="Q428">
        <v>33.773099999999999</v>
      </c>
      <c r="R428">
        <v>28.403700000000001</v>
      </c>
      <c r="T428" t="s">
        <v>60</v>
      </c>
      <c r="U428" t="s">
        <v>71</v>
      </c>
      <c r="V428" t="s">
        <v>61</v>
      </c>
      <c r="W428" t="s">
        <v>62</v>
      </c>
      <c r="Y428">
        <v>8</v>
      </c>
      <c r="Z428" t="s">
        <v>63</v>
      </c>
      <c r="AA428" t="s">
        <v>64</v>
      </c>
      <c r="AB428" t="s">
        <v>65</v>
      </c>
      <c r="AC428" t="s">
        <v>66</v>
      </c>
      <c r="AD428">
        <v>15</v>
      </c>
      <c r="AG428" t="s">
        <v>59</v>
      </c>
      <c r="AH428" t="s">
        <v>67</v>
      </c>
      <c r="AI428" t="s">
        <v>68</v>
      </c>
      <c r="AJ428" t="s">
        <v>69</v>
      </c>
      <c r="AK428" t="s">
        <v>64</v>
      </c>
      <c r="AL428" t="s">
        <v>70</v>
      </c>
      <c r="AO428">
        <v>97</v>
      </c>
      <c r="AP428">
        <v>14</v>
      </c>
      <c r="AS428">
        <v>1750</v>
      </c>
      <c r="AT428">
        <v>1750</v>
      </c>
      <c r="BN428" s="33" t="s">
        <v>2125</v>
      </c>
      <c r="BO428">
        <v>2</v>
      </c>
      <c r="BP428">
        <v>2</v>
      </c>
      <c r="BQ428">
        <v>5</v>
      </c>
      <c r="BR428" t="s">
        <v>126</v>
      </c>
      <c r="BS428" t="s">
        <v>2123</v>
      </c>
      <c r="BT428" t="s">
        <v>73</v>
      </c>
      <c r="BU428" s="23">
        <v>43504</v>
      </c>
      <c r="BV428">
        <v>25226</v>
      </c>
      <c r="BX428" t="s">
        <v>63</v>
      </c>
      <c r="BY428" t="s">
        <v>64</v>
      </c>
      <c r="CB428" t="s">
        <v>64</v>
      </c>
      <c r="CC428" t="s">
        <v>64</v>
      </c>
      <c r="CE428" t="s">
        <v>64</v>
      </c>
      <c r="CG428" t="s">
        <v>63</v>
      </c>
      <c r="CH428" t="s">
        <v>633</v>
      </c>
      <c r="CI428" t="s">
        <v>63</v>
      </c>
      <c r="CJ428" t="s">
        <v>634</v>
      </c>
      <c r="DJ428" t="s">
        <v>76</v>
      </c>
      <c r="DK428" t="s">
        <v>2124</v>
      </c>
      <c r="DL428" t="s">
        <v>64</v>
      </c>
      <c r="DM428" t="s">
        <v>64</v>
      </c>
      <c r="DN428" t="s">
        <v>64</v>
      </c>
      <c r="DO428" t="s">
        <v>595</v>
      </c>
      <c r="DP428" t="s">
        <v>63</v>
      </c>
      <c r="DQ428" t="s">
        <v>78</v>
      </c>
      <c r="DR428" t="s">
        <v>659</v>
      </c>
      <c r="DY428">
        <v>38.6</v>
      </c>
      <c r="EB428">
        <v>6</v>
      </c>
      <c r="EC428">
        <v>6</v>
      </c>
      <c r="EE428" t="s">
        <v>1584</v>
      </c>
      <c r="EF428">
        <v>7</v>
      </c>
      <c r="EH428" t="s">
        <v>80</v>
      </c>
      <c r="EL428" t="s">
        <v>80</v>
      </c>
      <c r="EP428" t="s">
        <v>80</v>
      </c>
      <c r="ET428" t="s">
        <v>80</v>
      </c>
      <c r="EV428">
        <v>1250</v>
      </c>
      <c r="EW428">
        <v>353</v>
      </c>
      <c r="EX428">
        <v>262</v>
      </c>
      <c r="EY428">
        <v>312</v>
      </c>
    </row>
    <row r="429" spans="1:155" x14ac:dyDescent="0.25">
      <c r="A429">
        <v>2020</v>
      </c>
      <c r="B429" t="s">
        <v>630</v>
      </c>
      <c r="C429" s="20" t="s">
        <v>631</v>
      </c>
      <c r="D429" t="s">
        <v>1596</v>
      </c>
      <c r="E429" t="s">
        <v>632</v>
      </c>
      <c r="F429">
        <v>261</v>
      </c>
      <c r="G429" s="1">
        <v>2</v>
      </c>
      <c r="H429">
        <v>4</v>
      </c>
      <c r="I429" t="s">
        <v>79</v>
      </c>
      <c r="J429">
        <v>23</v>
      </c>
      <c r="K429">
        <v>31</v>
      </c>
      <c r="L429">
        <v>26</v>
      </c>
      <c r="M429">
        <v>30.0943</v>
      </c>
      <c r="N429">
        <v>45.275300000000001</v>
      </c>
      <c r="O429">
        <v>35.442</v>
      </c>
      <c r="P429">
        <v>23.456299999999999</v>
      </c>
      <c r="Q429">
        <v>31.479099999999999</v>
      </c>
      <c r="R429">
        <v>26.494900000000001</v>
      </c>
      <c r="T429" t="s">
        <v>60</v>
      </c>
      <c r="U429" t="s">
        <v>71</v>
      </c>
      <c r="V429" t="s">
        <v>61</v>
      </c>
      <c r="W429" t="s">
        <v>62</v>
      </c>
      <c r="Y429">
        <v>8</v>
      </c>
      <c r="Z429" t="s">
        <v>63</v>
      </c>
      <c r="AA429" t="s">
        <v>64</v>
      </c>
      <c r="AB429" t="s">
        <v>65</v>
      </c>
      <c r="AC429" t="s">
        <v>66</v>
      </c>
      <c r="AD429">
        <v>15</v>
      </c>
      <c r="AG429" t="s">
        <v>59</v>
      </c>
      <c r="AH429" t="s">
        <v>67</v>
      </c>
      <c r="AI429" t="s">
        <v>68</v>
      </c>
      <c r="AJ429" t="s">
        <v>69</v>
      </c>
      <c r="AK429" t="s">
        <v>64</v>
      </c>
      <c r="AL429" t="s">
        <v>70</v>
      </c>
      <c r="AO429">
        <v>97</v>
      </c>
      <c r="AP429">
        <v>14</v>
      </c>
      <c r="AS429">
        <v>1900</v>
      </c>
      <c r="AT429">
        <v>1900</v>
      </c>
      <c r="BN429" s="33" t="s">
        <v>2125</v>
      </c>
      <c r="BO429">
        <v>2</v>
      </c>
      <c r="BP429">
        <v>2</v>
      </c>
      <c r="BQ429">
        <v>5</v>
      </c>
      <c r="BR429" t="s">
        <v>126</v>
      </c>
      <c r="BS429" t="s">
        <v>2123</v>
      </c>
      <c r="BT429" t="s">
        <v>73</v>
      </c>
      <c r="BU429" s="23">
        <v>43504</v>
      </c>
      <c r="BV429">
        <v>25225</v>
      </c>
      <c r="BX429" t="s">
        <v>63</v>
      </c>
      <c r="BY429" t="s">
        <v>64</v>
      </c>
      <c r="CB429" t="s">
        <v>64</v>
      </c>
      <c r="CC429" t="s">
        <v>64</v>
      </c>
      <c r="CE429" t="s">
        <v>64</v>
      </c>
      <c r="CG429" t="s">
        <v>63</v>
      </c>
      <c r="CH429" t="s">
        <v>633</v>
      </c>
      <c r="CI429" t="s">
        <v>63</v>
      </c>
      <c r="CJ429" t="s">
        <v>634</v>
      </c>
      <c r="DJ429" t="s">
        <v>76</v>
      </c>
      <c r="DK429" t="s">
        <v>2124</v>
      </c>
      <c r="DL429" t="s">
        <v>64</v>
      </c>
      <c r="DM429" t="s">
        <v>64</v>
      </c>
      <c r="DN429" t="s">
        <v>64</v>
      </c>
      <c r="DO429" t="s">
        <v>595</v>
      </c>
      <c r="DP429" t="s">
        <v>63</v>
      </c>
      <c r="DQ429" t="s">
        <v>78</v>
      </c>
      <c r="DR429" t="s">
        <v>660</v>
      </c>
      <c r="DY429">
        <v>35.700000000000003</v>
      </c>
      <c r="EB429">
        <v>5</v>
      </c>
      <c r="EC429">
        <v>5</v>
      </c>
      <c r="EE429" t="s">
        <v>1584</v>
      </c>
      <c r="EF429">
        <v>7</v>
      </c>
      <c r="EH429" t="s">
        <v>80</v>
      </c>
      <c r="EL429" t="s">
        <v>80</v>
      </c>
      <c r="EP429" t="s">
        <v>80</v>
      </c>
      <c r="ET429" t="s">
        <v>80</v>
      </c>
      <c r="EV429">
        <v>2000</v>
      </c>
      <c r="EW429">
        <v>379</v>
      </c>
      <c r="EX429">
        <v>282</v>
      </c>
      <c r="EY429">
        <v>335</v>
      </c>
    </row>
    <row r="430" spans="1:155" x14ac:dyDescent="0.25">
      <c r="A430">
        <v>2020</v>
      </c>
      <c r="B430" t="s">
        <v>630</v>
      </c>
      <c r="C430" s="20" t="s">
        <v>631</v>
      </c>
      <c r="D430" t="s">
        <v>661</v>
      </c>
      <c r="E430" t="s">
        <v>632</v>
      </c>
      <c r="F430">
        <v>264</v>
      </c>
      <c r="G430" s="1">
        <v>2</v>
      </c>
      <c r="H430">
        <v>4</v>
      </c>
      <c r="I430" t="s">
        <v>79</v>
      </c>
      <c r="J430">
        <v>23</v>
      </c>
      <c r="K430">
        <v>33</v>
      </c>
      <c r="L430">
        <v>27</v>
      </c>
      <c r="M430">
        <v>29.8</v>
      </c>
      <c r="N430">
        <v>47</v>
      </c>
      <c r="O430">
        <v>35.674999999999997</v>
      </c>
      <c r="P430">
        <v>23.244700000000002</v>
      </c>
      <c r="Q430">
        <v>32.537700000000001</v>
      </c>
      <c r="R430">
        <v>26.672799999999999</v>
      </c>
      <c r="T430" t="s">
        <v>60</v>
      </c>
      <c r="U430" t="s">
        <v>71</v>
      </c>
      <c r="V430" t="s">
        <v>61</v>
      </c>
      <c r="W430" t="s">
        <v>62</v>
      </c>
      <c r="Y430">
        <v>8</v>
      </c>
      <c r="Z430" t="s">
        <v>63</v>
      </c>
      <c r="AA430" t="s">
        <v>64</v>
      </c>
      <c r="AB430" t="s">
        <v>86</v>
      </c>
      <c r="AC430" t="s">
        <v>87</v>
      </c>
      <c r="AD430">
        <v>15</v>
      </c>
      <c r="AG430" t="s">
        <v>59</v>
      </c>
      <c r="AH430" t="s">
        <v>67</v>
      </c>
      <c r="AI430" t="s">
        <v>68</v>
      </c>
      <c r="AJ430" t="s">
        <v>69</v>
      </c>
      <c r="AK430" t="s">
        <v>64</v>
      </c>
      <c r="AL430" t="s">
        <v>70</v>
      </c>
      <c r="AO430">
        <v>97</v>
      </c>
      <c r="AP430">
        <v>14</v>
      </c>
      <c r="AS430">
        <v>1800</v>
      </c>
      <c r="AT430">
        <v>1800</v>
      </c>
      <c r="BN430" s="33" t="s">
        <v>2125</v>
      </c>
      <c r="BO430">
        <v>2</v>
      </c>
      <c r="BP430">
        <v>2</v>
      </c>
      <c r="BQ430">
        <v>5</v>
      </c>
      <c r="BR430" t="s">
        <v>126</v>
      </c>
      <c r="BS430" t="s">
        <v>2123</v>
      </c>
      <c r="BT430" t="s">
        <v>73</v>
      </c>
      <c r="BU430" s="23">
        <v>43504</v>
      </c>
      <c r="BV430">
        <v>25228</v>
      </c>
      <c r="BX430" t="s">
        <v>63</v>
      </c>
      <c r="BY430" t="s">
        <v>64</v>
      </c>
      <c r="CB430" t="s">
        <v>64</v>
      </c>
      <c r="CC430" t="s">
        <v>64</v>
      </c>
      <c r="CE430" t="s">
        <v>64</v>
      </c>
      <c r="CG430" t="s">
        <v>63</v>
      </c>
      <c r="CH430" t="s">
        <v>633</v>
      </c>
      <c r="CI430" t="s">
        <v>63</v>
      </c>
      <c r="CJ430" t="s">
        <v>634</v>
      </c>
      <c r="DJ430" t="s">
        <v>76</v>
      </c>
      <c r="DK430" t="s">
        <v>2124</v>
      </c>
      <c r="DL430" t="s">
        <v>64</v>
      </c>
      <c r="DM430" t="s">
        <v>64</v>
      </c>
      <c r="DN430" t="s">
        <v>64</v>
      </c>
      <c r="DO430" t="s">
        <v>595</v>
      </c>
      <c r="DP430" t="s">
        <v>63</v>
      </c>
      <c r="DQ430" t="s">
        <v>78</v>
      </c>
      <c r="DR430" t="s">
        <v>662</v>
      </c>
      <c r="DY430">
        <v>35.9</v>
      </c>
      <c r="EB430">
        <v>6</v>
      </c>
      <c r="EC430">
        <v>6</v>
      </c>
      <c r="EE430" t="s">
        <v>1584</v>
      </c>
      <c r="EF430">
        <v>7</v>
      </c>
      <c r="EH430" t="s">
        <v>80</v>
      </c>
      <c r="EL430" t="s">
        <v>80</v>
      </c>
      <c r="EP430" t="s">
        <v>80</v>
      </c>
      <c r="ET430" t="s">
        <v>80</v>
      </c>
      <c r="EV430">
        <v>1500</v>
      </c>
      <c r="EW430">
        <v>382</v>
      </c>
      <c r="EX430">
        <v>273</v>
      </c>
      <c r="EY430">
        <v>333</v>
      </c>
    </row>
    <row r="431" spans="1:155" x14ac:dyDescent="0.25">
      <c r="A431">
        <v>2020</v>
      </c>
      <c r="B431" t="s">
        <v>630</v>
      </c>
      <c r="C431" s="20" t="s">
        <v>631</v>
      </c>
      <c r="D431" t="s">
        <v>661</v>
      </c>
      <c r="E431" t="s">
        <v>632</v>
      </c>
      <c r="F431">
        <v>263</v>
      </c>
      <c r="G431" s="1">
        <v>3</v>
      </c>
      <c r="H431">
        <v>6</v>
      </c>
      <c r="I431" t="s">
        <v>79</v>
      </c>
      <c r="J431">
        <v>20</v>
      </c>
      <c r="K431">
        <v>28</v>
      </c>
      <c r="L431">
        <v>23</v>
      </c>
      <c r="M431">
        <v>24.8</v>
      </c>
      <c r="N431">
        <v>39.6</v>
      </c>
      <c r="O431">
        <v>29.8142</v>
      </c>
      <c r="P431">
        <v>19.658300000000001</v>
      </c>
      <c r="Q431">
        <v>27.8704</v>
      </c>
      <c r="R431">
        <v>22.6633</v>
      </c>
      <c r="T431" t="s">
        <v>266</v>
      </c>
      <c r="U431" t="s">
        <v>267</v>
      </c>
      <c r="V431" t="s">
        <v>61</v>
      </c>
      <c r="W431" t="s">
        <v>62</v>
      </c>
      <c r="Y431">
        <v>8</v>
      </c>
      <c r="Z431" t="s">
        <v>63</v>
      </c>
      <c r="AA431" t="s">
        <v>64</v>
      </c>
      <c r="AB431" t="s">
        <v>86</v>
      </c>
      <c r="AC431" t="s">
        <v>87</v>
      </c>
      <c r="AD431">
        <v>15</v>
      </c>
      <c r="AG431" t="s">
        <v>59</v>
      </c>
      <c r="AH431" t="s">
        <v>67</v>
      </c>
      <c r="AI431" t="s">
        <v>68</v>
      </c>
      <c r="AJ431" t="s">
        <v>69</v>
      </c>
      <c r="AK431" t="s">
        <v>64</v>
      </c>
      <c r="AL431" t="s">
        <v>70</v>
      </c>
      <c r="AO431">
        <v>97</v>
      </c>
      <c r="AP431">
        <v>14</v>
      </c>
      <c r="AS431">
        <v>2100</v>
      </c>
      <c r="AT431">
        <v>2100</v>
      </c>
      <c r="BN431" s="33" t="s">
        <v>2125</v>
      </c>
      <c r="BO431">
        <v>2</v>
      </c>
      <c r="BP431">
        <v>2</v>
      </c>
      <c r="BQ431">
        <v>5</v>
      </c>
      <c r="BR431" t="s">
        <v>126</v>
      </c>
      <c r="BS431" t="s">
        <v>2123</v>
      </c>
      <c r="BT431" t="s">
        <v>73</v>
      </c>
      <c r="BU431" s="23">
        <v>43532</v>
      </c>
      <c r="BV431">
        <v>25319</v>
      </c>
      <c r="BX431" t="s">
        <v>63</v>
      </c>
      <c r="BY431" t="s">
        <v>64</v>
      </c>
      <c r="CB431" t="s">
        <v>64</v>
      </c>
      <c r="CC431" t="s">
        <v>64</v>
      </c>
      <c r="CE431" t="s">
        <v>64</v>
      </c>
      <c r="CG431" t="s">
        <v>63</v>
      </c>
      <c r="CH431" t="s">
        <v>633</v>
      </c>
      <c r="CI431" t="s">
        <v>64</v>
      </c>
      <c r="DJ431" t="s">
        <v>76</v>
      </c>
      <c r="DK431" t="s">
        <v>2124</v>
      </c>
      <c r="DL431" t="s">
        <v>64</v>
      </c>
      <c r="DM431" t="s">
        <v>64</v>
      </c>
      <c r="DN431" t="s">
        <v>64</v>
      </c>
      <c r="DO431" t="s">
        <v>595</v>
      </c>
      <c r="DP431" t="s">
        <v>63</v>
      </c>
      <c r="DQ431" t="s">
        <v>78</v>
      </c>
      <c r="DR431" t="s">
        <v>664</v>
      </c>
      <c r="DY431">
        <v>30</v>
      </c>
      <c r="EB431">
        <v>5</v>
      </c>
      <c r="EC431">
        <v>5</v>
      </c>
      <c r="EE431" t="s">
        <v>1585</v>
      </c>
      <c r="EF431">
        <v>7</v>
      </c>
      <c r="EH431" t="s">
        <v>80</v>
      </c>
      <c r="EL431" t="s">
        <v>80</v>
      </c>
      <c r="EP431" t="s">
        <v>80</v>
      </c>
      <c r="ET431" t="s">
        <v>80</v>
      </c>
      <c r="EV431">
        <v>3000</v>
      </c>
      <c r="EW431">
        <v>449</v>
      </c>
      <c r="EX431">
        <v>318</v>
      </c>
      <c r="EY431">
        <v>390</v>
      </c>
    </row>
    <row r="432" spans="1:155" x14ac:dyDescent="0.25">
      <c r="A432">
        <v>2020</v>
      </c>
      <c r="B432" t="s">
        <v>630</v>
      </c>
      <c r="C432" s="20" t="s">
        <v>631</v>
      </c>
      <c r="D432" t="s">
        <v>1597</v>
      </c>
      <c r="E432" t="s">
        <v>632</v>
      </c>
      <c r="F432">
        <v>267</v>
      </c>
      <c r="G432" s="1">
        <v>2</v>
      </c>
      <c r="H432">
        <v>4</v>
      </c>
      <c r="I432" t="s">
        <v>79</v>
      </c>
      <c r="J432">
        <v>22</v>
      </c>
      <c r="K432">
        <v>31</v>
      </c>
      <c r="L432">
        <v>25</v>
      </c>
      <c r="M432">
        <v>28.374199999999998</v>
      </c>
      <c r="N432">
        <v>44.402500000000003</v>
      </c>
      <c r="O432">
        <v>33.877200000000002</v>
      </c>
      <c r="P432">
        <v>22.252099999999999</v>
      </c>
      <c r="Q432">
        <v>30.915299999999998</v>
      </c>
      <c r="R432">
        <v>25.463000000000001</v>
      </c>
      <c r="T432" t="s">
        <v>60</v>
      </c>
      <c r="U432" t="s">
        <v>71</v>
      </c>
      <c r="V432" t="s">
        <v>61</v>
      </c>
      <c r="W432" t="s">
        <v>62</v>
      </c>
      <c r="Y432">
        <v>8</v>
      </c>
      <c r="Z432" t="s">
        <v>63</v>
      </c>
      <c r="AA432" t="s">
        <v>64</v>
      </c>
      <c r="AB432" t="s">
        <v>86</v>
      </c>
      <c r="AC432" t="s">
        <v>87</v>
      </c>
      <c r="AD432">
        <v>15</v>
      </c>
      <c r="AG432" t="s">
        <v>59</v>
      </c>
      <c r="AH432" t="s">
        <v>67</v>
      </c>
      <c r="AI432" t="s">
        <v>68</v>
      </c>
      <c r="AJ432" t="s">
        <v>69</v>
      </c>
      <c r="AK432" t="s">
        <v>64</v>
      </c>
      <c r="AL432" t="s">
        <v>70</v>
      </c>
      <c r="AO432">
        <v>97</v>
      </c>
      <c r="AP432">
        <v>14</v>
      </c>
      <c r="AS432">
        <v>1950</v>
      </c>
      <c r="AT432">
        <v>1950</v>
      </c>
      <c r="BN432" s="33" t="s">
        <v>2125</v>
      </c>
      <c r="BO432">
        <v>2</v>
      </c>
      <c r="BP432">
        <v>2</v>
      </c>
      <c r="BQ432">
        <v>5</v>
      </c>
      <c r="BR432" t="s">
        <v>126</v>
      </c>
      <c r="BS432" t="s">
        <v>2123</v>
      </c>
      <c r="BT432" t="s">
        <v>73</v>
      </c>
      <c r="BU432" s="23">
        <v>43504</v>
      </c>
      <c r="BV432">
        <v>25227</v>
      </c>
      <c r="BX432" t="s">
        <v>63</v>
      </c>
      <c r="BY432" t="s">
        <v>64</v>
      </c>
      <c r="CB432" t="s">
        <v>64</v>
      </c>
      <c r="CC432" t="s">
        <v>64</v>
      </c>
      <c r="CE432" t="s">
        <v>64</v>
      </c>
      <c r="CG432" t="s">
        <v>63</v>
      </c>
      <c r="CH432" t="s">
        <v>633</v>
      </c>
      <c r="CI432" t="s">
        <v>63</v>
      </c>
      <c r="CJ432" t="s">
        <v>634</v>
      </c>
      <c r="DJ432" t="s">
        <v>76</v>
      </c>
      <c r="DK432" t="s">
        <v>2124</v>
      </c>
      <c r="DL432" t="s">
        <v>64</v>
      </c>
      <c r="DM432" t="s">
        <v>64</v>
      </c>
      <c r="DN432" t="s">
        <v>64</v>
      </c>
      <c r="DO432" t="s">
        <v>595</v>
      </c>
      <c r="DP432" t="s">
        <v>63</v>
      </c>
      <c r="DQ432" t="s">
        <v>78</v>
      </c>
      <c r="DR432" t="s">
        <v>663</v>
      </c>
      <c r="DY432">
        <v>34.1</v>
      </c>
      <c r="EB432">
        <v>5</v>
      </c>
      <c r="EC432">
        <v>5</v>
      </c>
      <c r="EE432" t="s">
        <v>1584</v>
      </c>
      <c r="EF432">
        <v>7</v>
      </c>
      <c r="EH432" t="s">
        <v>80</v>
      </c>
      <c r="EL432" t="s">
        <v>80</v>
      </c>
      <c r="EP432" t="s">
        <v>80</v>
      </c>
      <c r="ET432" t="s">
        <v>80</v>
      </c>
      <c r="EV432">
        <v>2250</v>
      </c>
      <c r="EW432">
        <v>399</v>
      </c>
      <c r="EX432">
        <v>288</v>
      </c>
      <c r="EY432">
        <v>349</v>
      </c>
    </row>
    <row r="433" spans="1:155" x14ac:dyDescent="0.25">
      <c r="A433">
        <v>2020</v>
      </c>
      <c r="B433" t="s">
        <v>698</v>
      </c>
      <c r="C433" s="20" t="s">
        <v>699</v>
      </c>
      <c r="D433" t="s">
        <v>702</v>
      </c>
      <c r="E433" t="s">
        <v>701</v>
      </c>
      <c r="F433">
        <v>20</v>
      </c>
      <c r="G433" s="1">
        <v>1.6</v>
      </c>
      <c r="H433">
        <v>4</v>
      </c>
      <c r="I433" t="s">
        <v>385</v>
      </c>
      <c r="J433">
        <v>27</v>
      </c>
      <c r="K433">
        <v>35</v>
      </c>
      <c r="L433">
        <v>30</v>
      </c>
      <c r="M433">
        <v>34.200000000000003</v>
      </c>
      <c r="N433">
        <v>49.3</v>
      </c>
      <c r="O433">
        <v>39.667299999999997</v>
      </c>
      <c r="P433">
        <v>27.063300000000002</v>
      </c>
      <c r="Q433">
        <v>35.489100000000001</v>
      </c>
      <c r="R433">
        <v>30.300599999999999</v>
      </c>
      <c r="T433" t="s">
        <v>60</v>
      </c>
      <c r="U433" t="s">
        <v>71</v>
      </c>
      <c r="V433" t="s">
        <v>225</v>
      </c>
      <c r="W433" t="s">
        <v>226</v>
      </c>
      <c r="Y433">
        <v>7</v>
      </c>
      <c r="Z433" t="s">
        <v>64</v>
      </c>
      <c r="AA433" t="s">
        <v>64</v>
      </c>
      <c r="AB433" t="s">
        <v>150</v>
      </c>
      <c r="AC433" t="s">
        <v>178</v>
      </c>
      <c r="AD433">
        <v>15</v>
      </c>
      <c r="AG433" t="s">
        <v>243</v>
      </c>
      <c r="AH433" t="s">
        <v>244</v>
      </c>
      <c r="AI433" t="s">
        <v>68</v>
      </c>
      <c r="AJ433" t="s">
        <v>69</v>
      </c>
      <c r="AK433" t="s">
        <v>64</v>
      </c>
      <c r="AL433" t="s">
        <v>70</v>
      </c>
      <c r="AO433">
        <v>96</v>
      </c>
      <c r="AP433">
        <v>15</v>
      </c>
      <c r="AS433">
        <v>1350</v>
      </c>
      <c r="AT433">
        <v>1350</v>
      </c>
      <c r="BN433" s="33" t="s">
        <v>2125</v>
      </c>
      <c r="BO433">
        <v>2</v>
      </c>
      <c r="BP433">
        <v>2</v>
      </c>
      <c r="BQ433">
        <v>5</v>
      </c>
      <c r="BR433" t="s">
        <v>126</v>
      </c>
      <c r="BS433" t="s">
        <v>2123</v>
      </c>
      <c r="BT433" t="s">
        <v>227</v>
      </c>
      <c r="BU433" s="23">
        <v>43616</v>
      </c>
      <c r="BV433">
        <v>25700</v>
      </c>
      <c r="BX433" t="s">
        <v>64</v>
      </c>
      <c r="BY433" t="s">
        <v>64</v>
      </c>
      <c r="CB433" t="s">
        <v>64</v>
      </c>
      <c r="CC433" t="s">
        <v>64</v>
      </c>
      <c r="CE433" t="s">
        <v>64</v>
      </c>
      <c r="CG433" t="s">
        <v>63</v>
      </c>
      <c r="CH433" t="s">
        <v>600</v>
      </c>
      <c r="CI433" t="s">
        <v>64</v>
      </c>
      <c r="DJ433" t="s">
        <v>76</v>
      </c>
      <c r="DK433" t="s">
        <v>2124</v>
      </c>
      <c r="DN433" t="s">
        <v>64</v>
      </c>
      <c r="DO433" t="s">
        <v>1623</v>
      </c>
      <c r="DP433" t="s">
        <v>64</v>
      </c>
      <c r="DQ433" t="s">
        <v>139</v>
      </c>
      <c r="DY433">
        <v>39.9</v>
      </c>
      <c r="EB433">
        <v>7</v>
      </c>
      <c r="EC433">
        <v>7</v>
      </c>
      <c r="EE433" t="s">
        <v>1622</v>
      </c>
      <c r="EF433">
        <v>5</v>
      </c>
      <c r="EH433" t="s">
        <v>80</v>
      </c>
      <c r="EL433" t="s">
        <v>80</v>
      </c>
      <c r="EP433" t="s">
        <v>80</v>
      </c>
      <c r="ET433" t="s">
        <v>80</v>
      </c>
      <c r="EU433">
        <v>750</v>
      </c>
      <c r="EW433">
        <v>331</v>
      </c>
      <c r="EX433">
        <v>253</v>
      </c>
      <c r="EY433">
        <v>296</v>
      </c>
    </row>
    <row r="434" spans="1:155" x14ac:dyDescent="0.25">
      <c r="A434">
        <v>2020</v>
      </c>
      <c r="B434" t="s">
        <v>698</v>
      </c>
      <c r="C434" s="20" t="s">
        <v>699</v>
      </c>
      <c r="D434" t="s">
        <v>702</v>
      </c>
      <c r="E434" t="s">
        <v>701</v>
      </c>
      <c r="F434">
        <v>21</v>
      </c>
      <c r="G434" s="1">
        <v>1.6</v>
      </c>
      <c r="H434">
        <v>4</v>
      </c>
      <c r="I434" t="s">
        <v>84</v>
      </c>
      <c r="J434">
        <v>25</v>
      </c>
      <c r="K434">
        <v>32</v>
      </c>
      <c r="L434">
        <v>28</v>
      </c>
      <c r="M434">
        <v>31.8</v>
      </c>
      <c r="N434">
        <v>46.7</v>
      </c>
      <c r="O434">
        <v>37.131100000000004</v>
      </c>
      <c r="P434">
        <v>24.647500000000001</v>
      </c>
      <c r="Q434">
        <v>32.351500000000001</v>
      </c>
      <c r="R434">
        <v>27.605699999999999</v>
      </c>
      <c r="T434" t="s">
        <v>60</v>
      </c>
      <c r="U434" t="s">
        <v>71</v>
      </c>
      <c r="V434" t="s">
        <v>82</v>
      </c>
      <c r="W434" t="s">
        <v>83</v>
      </c>
      <c r="Y434">
        <v>6</v>
      </c>
      <c r="Z434" t="s">
        <v>64</v>
      </c>
      <c r="AA434" t="s">
        <v>64</v>
      </c>
      <c r="AB434" t="s">
        <v>150</v>
      </c>
      <c r="AC434" t="s">
        <v>178</v>
      </c>
      <c r="AD434">
        <v>15</v>
      </c>
      <c r="AG434" t="s">
        <v>243</v>
      </c>
      <c r="AH434" t="s">
        <v>244</v>
      </c>
      <c r="AI434" t="s">
        <v>68</v>
      </c>
      <c r="AJ434" t="s">
        <v>69</v>
      </c>
      <c r="AK434" t="s">
        <v>64</v>
      </c>
      <c r="AL434" t="s">
        <v>70</v>
      </c>
      <c r="AO434">
        <v>96</v>
      </c>
      <c r="AP434">
        <v>15</v>
      </c>
      <c r="AS434">
        <v>1450</v>
      </c>
      <c r="AT434">
        <v>1450</v>
      </c>
      <c r="BN434" s="33" t="s">
        <v>2125</v>
      </c>
      <c r="BO434">
        <v>2</v>
      </c>
      <c r="BP434">
        <v>2</v>
      </c>
      <c r="BQ434">
        <v>5</v>
      </c>
      <c r="BR434" t="s">
        <v>126</v>
      </c>
      <c r="BS434" t="s">
        <v>2123</v>
      </c>
      <c r="BT434" t="s">
        <v>73</v>
      </c>
      <c r="BU434" s="23">
        <v>43616</v>
      </c>
      <c r="BV434">
        <v>25696</v>
      </c>
      <c r="BX434" t="s">
        <v>64</v>
      </c>
      <c r="BY434" t="s">
        <v>64</v>
      </c>
      <c r="CB434" t="s">
        <v>64</v>
      </c>
      <c r="CC434" t="s">
        <v>64</v>
      </c>
      <c r="CE434" t="s">
        <v>64</v>
      </c>
      <c r="CG434" t="s">
        <v>63</v>
      </c>
      <c r="CH434" t="s">
        <v>600</v>
      </c>
      <c r="CI434" t="s">
        <v>64</v>
      </c>
      <c r="DJ434" t="s">
        <v>76</v>
      </c>
      <c r="DK434" t="s">
        <v>2124</v>
      </c>
      <c r="DN434" t="s">
        <v>64</v>
      </c>
      <c r="DO434" t="s">
        <v>1623</v>
      </c>
      <c r="DP434" t="s">
        <v>64</v>
      </c>
      <c r="DQ434" t="s">
        <v>139</v>
      </c>
      <c r="DY434">
        <v>37.700000000000003</v>
      </c>
      <c r="EB434">
        <v>6</v>
      </c>
      <c r="EC434">
        <v>6</v>
      </c>
      <c r="EE434" t="s">
        <v>1622</v>
      </c>
      <c r="EF434">
        <v>5</v>
      </c>
      <c r="EH434" t="s">
        <v>80</v>
      </c>
      <c r="EL434" t="s">
        <v>80</v>
      </c>
      <c r="EP434" t="s">
        <v>80</v>
      </c>
      <c r="ET434" t="s">
        <v>80</v>
      </c>
      <c r="EU434">
        <v>250</v>
      </c>
      <c r="EW434">
        <v>365</v>
      </c>
      <c r="EX434">
        <v>278</v>
      </c>
      <c r="EY434">
        <v>326</v>
      </c>
    </row>
    <row r="435" spans="1:155" x14ac:dyDescent="0.25">
      <c r="A435">
        <v>2020</v>
      </c>
      <c r="B435" t="s">
        <v>698</v>
      </c>
      <c r="C435" s="20" t="s">
        <v>699</v>
      </c>
      <c r="D435" t="s">
        <v>702</v>
      </c>
      <c r="E435" t="s">
        <v>701</v>
      </c>
      <c r="F435">
        <v>23</v>
      </c>
      <c r="G435" s="1">
        <v>2</v>
      </c>
      <c r="H435">
        <v>4</v>
      </c>
      <c r="I435" t="s">
        <v>260</v>
      </c>
      <c r="J435">
        <v>29</v>
      </c>
      <c r="K435">
        <v>40</v>
      </c>
      <c r="L435">
        <v>33</v>
      </c>
      <c r="M435">
        <v>38.909599999999998</v>
      </c>
      <c r="N435">
        <v>58.780999999999999</v>
      </c>
      <c r="O435">
        <v>45.890799999999999</v>
      </c>
      <c r="P435">
        <v>29.493099999999998</v>
      </c>
      <c r="Q435">
        <v>39.6614</v>
      </c>
      <c r="R435">
        <v>33.339500000000001</v>
      </c>
      <c r="T435" t="s">
        <v>142</v>
      </c>
      <c r="U435" t="s">
        <v>143</v>
      </c>
      <c r="V435" t="s">
        <v>258</v>
      </c>
      <c r="W435" t="s">
        <v>259</v>
      </c>
      <c r="Y435">
        <v>1</v>
      </c>
      <c r="Z435" t="s">
        <v>63</v>
      </c>
      <c r="AA435" t="s">
        <v>64</v>
      </c>
      <c r="AB435" t="s">
        <v>150</v>
      </c>
      <c r="AC435" t="s">
        <v>178</v>
      </c>
      <c r="AD435">
        <v>15</v>
      </c>
      <c r="AG435" t="s">
        <v>243</v>
      </c>
      <c r="AH435" t="s">
        <v>244</v>
      </c>
      <c r="AI435" t="s">
        <v>68</v>
      </c>
      <c r="AJ435" t="s">
        <v>69</v>
      </c>
      <c r="AK435" t="s">
        <v>64</v>
      </c>
      <c r="AL435" t="s">
        <v>70</v>
      </c>
      <c r="AO435">
        <v>96</v>
      </c>
      <c r="AP435">
        <v>15</v>
      </c>
      <c r="AS435">
        <v>1250</v>
      </c>
      <c r="AT435">
        <v>1250</v>
      </c>
      <c r="BO435">
        <v>2</v>
      </c>
      <c r="BP435">
        <v>2</v>
      </c>
      <c r="BQ435">
        <v>5</v>
      </c>
      <c r="BR435" t="s">
        <v>126</v>
      </c>
      <c r="BS435" t="s">
        <v>2123</v>
      </c>
      <c r="BT435" t="s">
        <v>73</v>
      </c>
      <c r="BU435" s="23">
        <v>43616</v>
      </c>
      <c r="BV435">
        <v>25697</v>
      </c>
      <c r="BX435" t="s">
        <v>64</v>
      </c>
      <c r="BY435" t="s">
        <v>64</v>
      </c>
      <c r="CB435" t="s">
        <v>64</v>
      </c>
      <c r="CC435" t="s">
        <v>64</v>
      </c>
      <c r="CE435" t="s">
        <v>64</v>
      </c>
      <c r="CG435" t="s">
        <v>63</v>
      </c>
      <c r="CH435" t="s">
        <v>591</v>
      </c>
      <c r="CI435" t="s">
        <v>64</v>
      </c>
      <c r="DJ435" t="s">
        <v>146</v>
      </c>
      <c r="DK435" t="s">
        <v>147</v>
      </c>
      <c r="DN435" t="s">
        <v>64</v>
      </c>
      <c r="DO435" t="s">
        <v>703</v>
      </c>
      <c r="DP435" t="s">
        <v>64</v>
      </c>
      <c r="DQ435" t="s">
        <v>139</v>
      </c>
      <c r="DY435">
        <v>46.6</v>
      </c>
      <c r="EB435">
        <v>7</v>
      </c>
      <c r="EC435">
        <v>7</v>
      </c>
      <c r="EE435" t="s">
        <v>1624</v>
      </c>
      <c r="EF435">
        <v>5</v>
      </c>
      <c r="EH435" t="s">
        <v>80</v>
      </c>
      <c r="EI435" t="s">
        <v>1625</v>
      </c>
      <c r="EJ435">
        <v>7</v>
      </c>
      <c r="EL435" t="s">
        <v>80</v>
      </c>
      <c r="EP435" t="s">
        <v>80</v>
      </c>
      <c r="ET435" t="s">
        <v>80</v>
      </c>
      <c r="EU435">
        <v>1250</v>
      </c>
      <c r="EW435">
        <v>304</v>
      </c>
      <c r="EX435">
        <v>226</v>
      </c>
      <c r="EY435">
        <v>269</v>
      </c>
    </row>
    <row r="436" spans="1:155" x14ac:dyDescent="0.25">
      <c r="A436">
        <v>2020</v>
      </c>
      <c r="B436" t="s">
        <v>698</v>
      </c>
      <c r="C436" s="20" t="s">
        <v>699</v>
      </c>
      <c r="D436" t="s">
        <v>702</v>
      </c>
      <c r="E436" t="s">
        <v>701</v>
      </c>
      <c r="F436">
        <v>24</v>
      </c>
      <c r="G436" s="1">
        <v>2</v>
      </c>
      <c r="H436">
        <v>4</v>
      </c>
      <c r="I436" t="s">
        <v>84</v>
      </c>
      <c r="J436">
        <v>27</v>
      </c>
      <c r="K436">
        <v>37</v>
      </c>
      <c r="L436">
        <v>31</v>
      </c>
      <c r="M436">
        <v>35.799999999999997</v>
      </c>
      <c r="N436">
        <v>54.2</v>
      </c>
      <c r="O436">
        <v>42.255200000000002</v>
      </c>
      <c r="P436">
        <v>27.400200000000002</v>
      </c>
      <c r="Q436">
        <v>36.934800000000003</v>
      </c>
      <c r="R436">
        <v>31.0015</v>
      </c>
      <c r="T436" t="s">
        <v>142</v>
      </c>
      <c r="U436" t="s">
        <v>143</v>
      </c>
      <c r="V436" t="s">
        <v>82</v>
      </c>
      <c r="W436" t="s">
        <v>83</v>
      </c>
      <c r="Y436">
        <v>6</v>
      </c>
      <c r="Z436" t="s">
        <v>64</v>
      </c>
      <c r="AA436" t="s">
        <v>64</v>
      </c>
      <c r="AB436" t="s">
        <v>150</v>
      </c>
      <c r="AC436" t="s">
        <v>178</v>
      </c>
      <c r="AD436">
        <v>15</v>
      </c>
      <c r="AG436" t="s">
        <v>243</v>
      </c>
      <c r="AH436" t="s">
        <v>244</v>
      </c>
      <c r="AI436" t="s">
        <v>68</v>
      </c>
      <c r="AJ436" t="s">
        <v>69</v>
      </c>
      <c r="AK436" t="s">
        <v>64</v>
      </c>
      <c r="AL436" t="s">
        <v>70</v>
      </c>
      <c r="AO436">
        <v>96</v>
      </c>
      <c r="AP436">
        <v>15</v>
      </c>
      <c r="AS436">
        <v>1300</v>
      </c>
      <c r="AT436">
        <v>1300</v>
      </c>
      <c r="BO436">
        <v>2</v>
      </c>
      <c r="BP436">
        <v>2</v>
      </c>
      <c r="BQ436">
        <v>5</v>
      </c>
      <c r="BR436" t="s">
        <v>126</v>
      </c>
      <c r="BS436" t="s">
        <v>2123</v>
      </c>
      <c r="BT436" t="s">
        <v>73</v>
      </c>
      <c r="BU436" s="23">
        <v>43616</v>
      </c>
      <c r="BV436">
        <v>25699</v>
      </c>
      <c r="BX436" t="s">
        <v>64</v>
      </c>
      <c r="BY436" t="s">
        <v>64</v>
      </c>
      <c r="CB436" t="s">
        <v>64</v>
      </c>
      <c r="CC436" t="s">
        <v>64</v>
      </c>
      <c r="CE436" t="s">
        <v>64</v>
      </c>
      <c r="CG436" t="s">
        <v>63</v>
      </c>
      <c r="CH436" t="s">
        <v>591</v>
      </c>
      <c r="CI436" t="s">
        <v>64</v>
      </c>
      <c r="DJ436" t="s">
        <v>146</v>
      </c>
      <c r="DK436" t="s">
        <v>147</v>
      </c>
      <c r="DN436" t="s">
        <v>64</v>
      </c>
      <c r="DO436" t="s">
        <v>703</v>
      </c>
      <c r="DP436" t="s">
        <v>64</v>
      </c>
      <c r="DQ436" t="s">
        <v>139</v>
      </c>
      <c r="DY436">
        <v>42.9</v>
      </c>
      <c r="EB436">
        <v>7</v>
      </c>
      <c r="EC436">
        <v>7</v>
      </c>
      <c r="EE436" t="s">
        <v>1624</v>
      </c>
      <c r="EF436">
        <v>5</v>
      </c>
      <c r="EH436" t="s">
        <v>80</v>
      </c>
      <c r="EL436" t="s">
        <v>80</v>
      </c>
      <c r="EP436" t="s">
        <v>80</v>
      </c>
      <c r="ET436" t="s">
        <v>80</v>
      </c>
      <c r="EU436">
        <v>1000</v>
      </c>
      <c r="EW436">
        <v>328</v>
      </c>
      <c r="EX436">
        <v>243</v>
      </c>
      <c r="EY436">
        <v>290</v>
      </c>
    </row>
    <row r="437" spans="1:155" x14ac:dyDescent="0.25">
      <c r="A437">
        <v>2020</v>
      </c>
      <c r="B437" t="s">
        <v>698</v>
      </c>
      <c r="C437" s="20" t="s">
        <v>699</v>
      </c>
      <c r="D437" t="s">
        <v>704</v>
      </c>
      <c r="E437" t="s">
        <v>701</v>
      </c>
      <c r="F437">
        <v>22</v>
      </c>
      <c r="G437" s="1">
        <v>2</v>
      </c>
      <c r="H437">
        <v>4</v>
      </c>
      <c r="I437" t="s">
        <v>260</v>
      </c>
      <c r="J437">
        <v>31</v>
      </c>
      <c r="K437">
        <v>41</v>
      </c>
      <c r="L437">
        <v>35</v>
      </c>
      <c r="M437">
        <v>40.799999999999997</v>
      </c>
      <c r="N437">
        <v>61.4</v>
      </c>
      <c r="O437">
        <v>48.055199999999999</v>
      </c>
      <c r="P437">
        <v>30.745699999999999</v>
      </c>
      <c r="Q437">
        <v>41.196199999999997</v>
      </c>
      <c r="R437">
        <v>34.707799999999999</v>
      </c>
      <c r="T437" t="s">
        <v>142</v>
      </c>
      <c r="U437" t="s">
        <v>143</v>
      </c>
      <c r="V437" t="s">
        <v>258</v>
      </c>
      <c r="W437" t="s">
        <v>259</v>
      </c>
      <c r="Y437">
        <v>1</v>
      </c>
      <c r="Z437" t="s">
        <v>63</v>
      </c>
      <c r="AA437" t="s">
        <v>64</v>
      </c>
      <c r="AB437" t="s">
        <v>150</v>
      </c>
      <c r="AC437" t="s">
        <v>178</v>
      </c>
      <c r="AD437">
        <v>15</v>
      </c>
      <c r="AG437" t="s">
        <v>243</v>
      </c>
      <c r="AH437" t="s">
        <v>244</v>
      </c>
      <c r="AI437" t="s">
        <v>68</v>
      </c>
      <c r="AJ437" t="s">
        <v>69</v>
      </c>
      <c r="AK437" t="s">
        <v>64</v>
      </c>
      <c r="AL437" t="s">
        <v>70</v>
      </c>
      <c r="AO437">
        <v>96</v>
      </c>
      <c r="AP437">
        <v>15</v>
      </c>
      <c r="AS437">
        <v>1150</v>
      </c>
      <c r="AT437">
        <v>1150</v>
      </c>
      <c r="BO437">
        <v>2</v>
      </c>
      <c r="BP437">
        <v>2</v>
      </c>
      <c r="BQ437">
        <v>5</v>
      </c>
      <c r="BR437" t="s">
        <v>126</v>
      </c>
      <c r="BS437" t="s">
        <v>2123</v>
      </c>
      <c r="BT437" t="s">
        <v>73</v>
      </c>
      <c r="BU437" s="23">
        <v>43616</v>
      </c>
      <c r="BV437">
        <v>25698</v>
      </c>
      <c r="BX437" t="s">
        <v>63</v>
      </c>
      <c r="BY437" t="s">
        <v>64</v>
      </c>
      <c r="CB437" t="s">
        <v>64</v>
      </c>
      <c r="CC437" t="s">
        <v>64</v>
      </c>
      <c r="CE437" t="s">
        <v>64</v>
      </c>
      <c r="CG437" t="s">
        <v>63</v>
      </c>
      <c r="CH437" t="s">
        <v>591</v>
      </c>
      <c r="CI437" t="s">
        <v>64</v>
      </c>
      <c r="DJ437" t="s">
        <v>146</v>
      </c>
      <c r="DK437" t="s">
        <v>147</v>
      </c>
      <c r="DN437" t="s">
        <v>64</v>
      </c>
      <c r="DO437" t="s">
        <v>703</v>
      </c>
      <c r="DP437" t="s">
        <v>64</v>
      </c>
      <c r="DQ437" t="s">
        <v>139</v>
      </c>
      <c r="DY437">
        <v>48.8</v>
      </c>
      <c r="EB437">
        <v>8</v>
      </c>
      <c r="EC437">
        <v>8</v>
      </c>
      <c r="EE437" t="s">
        <v>1624</v>
      </c>
      <c r="EF437">
        <v>5</v>
      </c>
      <c r="EH437" t="s">
        <v>80</v>
      </c>
      <c r="EL437" t="s">
        <v>80</v>
      </c>
      <c r="EP437" t="s">
        <v>80</v>
      </c>
      <c r="ET437" t="s">
        <v>80</v>
      </c>
      <c r="EU437">
        <v>1750</v>
      </c>
      <c r="EW437">
        <v>289</v>
      </c>
      <c r="EX437">
        <v>216</v>
      </c>
      <c r="EY437">
        <v>256</v>
      </c>
    </row>
    <row r="438" spans="1:155" x14ac:dyDescent="0.25">
      <c r="A438">
        <v>2020</v>
      </c>
      <c r="B438" t="s">
        <v>698</v>
      </c>
      <c r="C438" s="20" t="s">
        <v>699</v>
      </c>
      <c r="D438" t="s">
        <v>712</v>
      </c>
      <c r="E438" t="s">
        <v>701</v>
      </c>
      <c r="F438">
        <v>14</v>
      </c>
      <c r="G438" s="1">
        <v>2</v>
      </c>
      <c r="H438">
        <v>4</v>
      </c>
      <c r="I438" t="s">
        <v>231</v>
      </c>
      <c r="J438">
        <v>40</v>
      </c>
      <c r="K438">
        <v>45</v>
      </c>
      <c r="L438">
        <v>42</v>
      </c>
      <c r="M438">
        <v>54.6</v>
      </c>
      <c r="N438">
        <v>61.9</v>
      </c>
      <c r="O438">
        <v>57.66</v>
      </c>
      <c r="P438">
        <v>39.745199999999997</v>
      </c>
      <c r="Q438">
        <v>44.900700000000001</v>
      </c>
      <c r="R438">
        <v>41.910699999999999</v>
      </c>
      <c r="T438" t="s">
        <v>142</v>
      </c>
      <c r="U438" t="s">
        <v>143</v>
      </c>
      <c r="V438" t="s">
        <v>225</v>
      </c>
      <c r="W438" t="s">
        <v>226</v>
      </c>
      <c r="Y438">
        <v>6</v>
      </c>
      <c r="Z438" t="s">
        <v>64</v>
      </c>
      <c r="AA438" t="s">
        <v>64</v>
      </c>
      <c r="AB438" t="s">
        <v>150</v>
      </c>
      <c r="AC438" t="s">
        <v>178</v>
      </c>
      <c r="AD438">
        <v>15</v>
      </c>
      <c r="AG438" t="s">
        <v>243</v>
      </c>
      <c r="AH438" t="s">
        <v>244</v>
      </c>
      <c r="AI438" t="s">
        <v>68</v>
      </c>
      <c r="AJ438" t="s">
        <v>69</v>
      </c>
      <c r="AK438" t="s">
        <v>64</v>
      </c>
      <c r="AL438" t="s">
        <v>70</v>
      </c>
      <c r="AO438">
        <v>105</v>
      </c>
      <c r="AP438">
        <v>13</v>
      </c>
      <c r="AS438">
        <v>950</v>
      </c>
      <c r="AT438">
        <v>950</v>
      </c>
      <c r="BN438" s="33" t="s">
        <v>2146</v>
      </c>
      <c r="BO438">
        <v>2</v>
      </c>
      <c r="BP438">
        <v>2</v>
      </c>
      <c r="BQ438">
        <v>5</v>
      </c>
      <c r="BR438" t="s">
        <v>126</v>
      </c>
      <c r="BS438" t="s">
        <v>2123</v>
      </c>
      <c r="BT438" t="s">
        <v>227</v>
      </c>
      <c r="BU438" s="23">
        <v>43602</v>
      </c>
      <c r="BV438">
        <v>25614</v>
      </c>
      <c r="BX438" t="s">
        <v>64</v>
      </c>
      <c r="BY438" t="s">
        <v>64</v>
      </c>
      <c r="CB438" t="s">
        <v>64</v>
      </c>
      <c r="CC438" t="s">
        <v>64</v>
      </c>
      <c r="CE438" t="s">
        <v>64</v>
      </c>
      <c r="CG438" t="s">
        <v>63</v>
      </c>
      <c r="CH438" t="s">
        <v>608</v>
      </c>
      <c r="CI438" t="s">
        <v>64</v>
      </c>
      <c r="CK438" t="s">
        <v>112</v>
      </c>
      <c r="CM438">
        <v>1</v>
      </c>
      <c r="CN438" t="s">
        <v>113</v>
      </c>
      <c r="CP438">
        <v>270</v>
      </c>
      <c r="CQ438">
        <v>6.5</v>
      </c>
      <c r="CR438">
        <v>38.6</v>
      </c>
      <c r="CS438" t="s">
        <v>114</v>
      </c>
      <c r="CV438" t="s">
        <v>115</v>
      </c>
      <c r="CX438" t="s">
        <v>151</v>
      </c>
      <c r="CY438" t="s">
        <v>64</v>
      </c>
      <c r="DD438">
        <v>1</v>
      </c>
      <c r="DE438" t="s">
        <v>476</v>
      </c>
      <c r="DF438" t="s">
        <v>613</v>
      </c>
      <c r="DG438">
        <v>38</v>
      </c>
      <c r="DJ438" t="s">
        <v>76</v>
      </c>
      <c r="DK438" t="s">
        <v>2124</v>
      </c>
      <c r="DL438" t="s">
        <v>64</v>
      </c>
      <c r="DM438" t="s">
        <v>64</v>
      </c>
      <c r="DN438" t="s">
        <v>64</v>
      </c>
      <c r="DO438" t="s">
        <v>620</v>
      </c>
      <c r="DP438" t="s">
        <v>63</v>
      </c>
      <c r="DQ438" t="s">
        <v>78</v>
      </c>
      <c r="DY438">
        <v>58</v>
      </c>
      <c r="EB438">
        <v>9</v>
      </c>
      <c r="EC438">
        <v>9</v>
      </c>
      <c r="EE438" t="s">
        <v>1633</v>
      </c>
      <c r="EF438">
        <v>7</v>
      </c>
      <c r="EH438" t="s">
        <v>80</v>
      </c>
      <c r="EL438" t="s">
        <v>80</v>
      </c>
      <c r="EP438" t="s">
        <v>80</v>
      </c>
      <c r="ET438" t="s">
        <v>80</v>
      </c>
      <c r="EU438">
        <v>2750</v>
      </c>
      <c r="EW438">
        <v>224</v>
      </c>
      <c r="EX438">
        <v>199</v>
      </c>
      <c r="EY438">
        <v>213</v>
      </c>
    </row>
    <row r="439" spans="1:155" x14ac:dyDescent="0.25">
      <c r="A439">
        <v>2020</v>
      </c>
      <c r="B439" t="s">
        <v>698</v>
      </c>
      <c r="C439" s="20" t="s">
        <v>699</v>
      </c>
      <c r="D439" t="s">
        <v>722</v>
      </c>
      <c r="E439" t="s">
        <v>701</v>
      </c>
      <c r="F439">
        <v>31</v>
      </c>
      <c r="G439" s="1">
        <v>2</v>
      </c>
      <c r="H439">
        <v>4</v>
      </c>
      <c r="I439" t="s">
        <v>79</v>
      </c>
      <c r="J439">
        <v>21</v>
      </c>
      <c r="K439">
        <v>29</v>
      </c>
      <c r="L439">
        <v>24</v>
      </c>
      <c r="M439">
        <v>27</v>
      </c>
      <c r="N439">
        <v>41.3</v>
      </c>
      <c r="O439">
        <v>31.9834</v>
      </c>
      <c r="P439">
        <v>21.250499999999999</v>
      </c>
      <c r="Q439">
        <v>28.956299999999999</v>
      </c>
      <c r="R439">
        <v>24.141500000000001</v>
      </c>
      <c r="T439" t="s">
        <v>60</v>
      </c>
      <c r="U439" t="s">
        <v>71</v>
      </c>
      <c r="V439" t="s">
        <v>61</v>
      </c>
      <c r="W439" t="s">
        <v>62</v>
      </c>
      <c r="Y439">
        <v>8</v>
      </c>
      <c r="Z439" t="s">
        <v>63</v>
      </c>
      <c r="AA439" t="s">
        <v>64</v>
      </c>
      <c r="AB439" t="s">
        <v>86</v>
      </c>
      <c r="AC439" t="s">
        <v>87</v>
      </c>
      <c r="AD439">
        <v>15</v>
      </c>
      <c r="AG439" t="s">
        <v>59</v>
      </c>
      <c r="AH439" t="s">
        <v>67</v>
      </c>
      <c r="AI439" t="s">
        <v>68</v>
      </c>
      <c r="AJ439" t="s">
        <v>69</v>
      </c>
      <c r="AK439" t="s">
        <v>64</v>
      </c>
      <c r="AL439" t="s">
        <v>70</v>
      </c>
      <c r="AO439">
        <v>95</v>
      </c>
      <c r="AP439">
        <v>23</v>
      </c>
      <c r="AS439">
        <v>2050</v>
      </c>
      <c r="AT439">
        <v>2050</v>
      </c>
      <c r="BN439" s="33" t="s">
        <v>2125</v>
      </c>
      <c r="BO439">
        <v>2</v>
      </c>
      <c r="BP439">
        <v>2</v>
      </c>
      <c r="BQ439">
        <v>5</v>
      </c>
      <c r="BR439" t="s">
        <v>126</v>
      </c>
      <c r="BS439" t="s">
        <v>2123</v>
      </c>
      <c r="BT439" t="s">
        <v>73</v>
      </c>
      <c r="BU439" s="23">
        <v>43654</v>
      </c>
      <c r="BV439">
        <v>25917</v>
      </c>
      <c r="BX439" t="s">
        <v>64</v>
      </c>
      <c r="BY439" t="s">
        <v>64</v>
      </c>
      <c r="CB439" t="s">
        <v>64</v>
      </c>
      <c r="CC439" t="s">
        <v>64</v>
      </c>
      <c r="CE439" t="s">
        <v>64</v>
      </c>
      <c r="CG439" t="s">
        <v>63</v>
      </c>
      <c r="CH439" t="s">
        <v>608</v>
      </c>
      <c r="CI439" t="s">
        <v>64</v>
      </c>
      <c r="DJ439" t="s">
        <v>76</v>
      </c>
      <c r="DK439" t="s">
        <v>2124</v>
      </c>
      <c r="DN439" t="s">
        <v>64</v>
      </c>
      <c r="DO439" t="s">
        <v>581</v>
      </c>
      <c r="DP439" t="s">
        <v>63</v>
      </c>
      <c r="DQ439" t="s">
        <v>78</v>
      </c>
      <c r="DY439">
        <v>32.200000000000003</v>
      </c>
      <c r="EB439">
        <v>5</v>
      </c>
      <c r="EC439">
        <v>5</v>
      </c>
      <c r="EE439" t="s">
        <v>1646</v>
      </c>
      <c r="EF439">
        <v>3</v>
      </c>
      <c r="EH439" t="s">
        <v>80</v>
      </c>
      <c r="EL439" t="s">
        <v>80</v>
      </c>
      <c r="EP439" t="s">
        <v>80</v>
      </c>
      <c r="ET439" t="s">
        <v>80</v>
      </c>
      <c r="EV439">
        <v>2750</v>
      </c>
      <c r="EW439">
        <v>418</v>
      </c>
      <c r="EX439">
        <v>307</v>
      </c>
      <c r="EY439">
        <v>368</v>
      </c>
    </row>
    <row r="440" spans="1:155" x14ac:dyDescent="0.25">
      <c r="A440">
        <v>2020</v>
      </c>
      <c r="B440" t="s">
        <v>698</v>
      </c>
      <c r="C440" s="20" t="s">
        <v>699</v>
      </c>
      <c r="D440" t="s">
        <v>722</v>
      </c>
      <c r="E440" t="s">
        <v>701</v>
      </c>
      <c r="F440">
        <v>33</v>
      </c>
      <c r="G440" s="1">
        <v>3.3</v>
      </c>
      <c r="H440">
        <v>6</v>
      </c>
      <c r="I440" t="s">
        <v>79</v>
      </c>
      <c r="J440">
        <v>17</v>
      </c>
      <c r="K440">
        <v>25</v>
      </c>
      <c r="L440">
        <v>20</v>
      </c>
      <c r="M440">
        <v>21.130500000000001</v>
      </c>
      <c r="N440">
        <v>31.494199999999999</v>
      </c>
      <c r="O440">
        <v>24.8034</v>
      </c>
      <c r="P440">
        <v>17.251000000000001</v>
      </c>
      <c r="Q440">
        <v>24.56</v>
      </c>
      <c r="R440">
        <v>19.918500000000002</v>
      </c>
      <c r="T440" t="s">
        <v>60</v>
      </c>
      <c r="U440" t="s">
        <v>71</v>
      </c>
      <c r="V440" t="s">
        <v>61</v>
      </c>
      <c r="W440" t="s">
        <v>62</v>
      </c>
      <c r="Y440">
        <v>8</v>
      </c>
      <c r="Z440" t="s">
        <v>63</v>
      </c>
      <c r="AA440" t="s">
        <v>64</v>
      </c>
      <c r="AB440" t="s">
        <v>86</v>
      </c>
      <c r="AC440" t="s">
        <v>87</v>
      </c>
      <c r="AD440">
        <v>15</v>
      </c>
      <c r="AG440" t="s">
        <v>59</v>
      </c>
      <c r="AH440" t="s">
        <v>67</v>
      </c>
      <c r="AI440" t="s">
        <v>68</v>
      </c>
      <c r="AJ440" t="s">
        <v>69</v>
      </c>
      <c r="AK440" t="s">
        <v>64</v>
      </c>
      <c r="AL440" t="s">
        <v>70</v>
      </c>
      <c r="AO440">
        <v>95</v>
      </c>
      <c r="AP440">
        <v>23</v>
      </c>
      <c r="AS440">
        <v>2450</v>
      </c>
      <c r="AT440">
        <v>2450</v>
      </c>
      <c r="BN440" s="33" t="s">
        <v>2125</v>
      </c>
      <c r="BO440">
        <v>2</v>
      </c>
      <c r="BP440">
        <v>2</v>
      </c>
      <c r="BQ440">
        <v>5</v>
      </c>
      <c r="BR440" t="s">
        <v>126</v>
      </c>
      <c r="BS440" t="s">
        <v>2123</v>
      </c>
      <c r="BT440" t="s">
        <v>227</v>
      </c>
      <c r="BU440" s="23">
        <v>43654</v>
      </c>
      <c r="BV440">
        <v>25919</v>
      </c>
      <c r="BX440" t="s">
        <v>64</v>
      </c>
      <c r="BY440" t="s">
        <v>64</v>
      </c>
      <c r="CB440" t="s">
        <v>64</v>
      </c>
      <c r="CC440" t="s">
        <v>64</v>
      </c>
      <c r="CE440" t="s">
        <v>64</v>
      </c>
      <c r="CG440" t="s">
        <v>63</v>
      </c>
      <c r="CH440" t="s">
        <v>608</v>
      </c>
      <c r="CI440" t="s">
        <v>64</v>
      </c>
      <c r="DJ440" t="s">
        <v>76</v>
      </c>
      <c r="DK440" t="s">
        <v>2124</v>
      </c>
      <c r="DN440" t="s">
        <v>64</v>
      </c>
      <c r="DO440" t="s">
        <v>585</v>
      </c>
      <c r="DP440" t="s">
        <v>63</v>
      </c>
      <c r="DQ440" t="s">
        <v>78</v>
      </c>
      <c r="DY440">
        <v>25</v>
      </c>
      <c r="EB440">
        <v>4</v>
      </c>
      <c r="EC440">
        <v>4</v>
      </c>
      <c r="EE440" t="s">
        <v>1647</v>
      </c>
      <c r="EF440">
        <v>3</v>
      </c>
      <c r="EH440" t="s">
        <v>80</v>
      </c>
      <c r="EL440" t="s">
        <v>80</v>
      </c>
      <c r="EP440" t="s">
        <v>80</v>
      </c>
      <c r="ET440" t="s">
        <v>80</v>
      </c>
      <c r="EV440">
        <v>4750</v>
      </c>
      <c r="EW440">
        <v>518</v>
      </c>
      <c r="EX440">
        <v>365</v>
      </c>
      <c r="EY440">
        <v>449</v>
      </c>
    </row>
    <row r="441" spans="1:155" x14ac:dyDescent="0.25">
      <c r="A441">
        <v>2020</v>
      </c>
      <c r="B441" t="s">
        <v>698</v>
      </c>
      <c r="C441" s="20" t="s">
        <v>699</v>
      </c>
      <c r="D441" t="s">
        <v>723</v>
      </c>
      <c r="E441" t="s">
        <v>701</v>
      </c>
      <c r="F441">
        <v>32</v>
      </c>
      <c r="G441" s="1">
        <v>2</v>
      </c>
      <c r="H441">
        <v>4</v>
      </c>
      <c r="I441" t="s">
        <v>79</v>
      </c>
      <c r="J441">
        <v>22</v>
      </c>
      <c r="K441">
        <v>29</v>
      </c>
      <c r="L441">
        <v>25</v>
      </c>
      <c r="M441">
        <v>27.6477</v>
      </c>
      <c r="N441">
        <v>41.494</v>
      </c>
      <c r="O441">
        <v>32.532899999999998</v>
      </c>
      <c r="P441">
        <v>21.715</v>
      </c>
      <c r="Q441">
        <v>29.079699999999999</v>
      </c>
      <c r="R441">
        <v>24.508099999999999</v>
      </c>
      <c r="T441" t="s">
        <v>60</v>
      </c>
      <c r="U441" t="s">
        <v>71</v>
      </c>
      <c r="V441" t="s">
        <v>61</v>
      </c>
      <c r="W441" t="s">
        <v>62</v>
      </c>
      <c r="Y441">
        <v>8</v>
      </c>
      <c r="Z441" t="s">
        <v>63</v>
      </c>
      <c r="AA441" t="s">
        <v>64</v>
      </c>
      <c r="AB441" t="s">
        <v>65</v>
      </c>
      <c r="AC441" t="s">
        <v>66</v>
      </c>
      <c r="AD441">
        <v>15</v>
      </c>
      <c r="AG441" t="s">
        <v>59</v>
      </c>
      <c r="AH441" t="s">
        <v>67</v>
      </c>
      <c r="AI441" t="s">
        <v>68</v>
      </c>
      <c r="AJ441" t="s">
        <v>69</v>
      </c>
      <c r="AK441" t="s">
        <v>64</v>
      </c>
      <c r="AL441" t="s">
        <v>70</v>
      </c>
      <c r="AO441">
        <v>95</v>
      </c>
      <c r="AP441">
        <v>23</v>
      </c>
      <c r="AS441">
        <v>1950</v>
      </c>
      <c r="AT441">
        <v>1950</v>
      </c>
      <c r="BN441" s="33" t="s">
        <v>2125</v>
      </c>
      <c r="BO441">
        <v>2</v>
      </c>
      <c r="BP441">
        <v>2</v>
      </c>
      <c r="BQ441">
        <v>5</v>
      </c>
      <c r="BR441" t="s">
        <v>126</v>
      </c>
      <c r="BS441" t="s">
        <v>2123</v>
      </c>
      <c r="BT441" t="s">
        <v>73</v>
      </c>
      <c r="BU441" s="23">
        <v>43654</v>
      </c>
      <c r="BV441">
        <v>25918</v>
      </c>
      <c r="BX441" t="s">
        <v>64</v>
      </c>
      <c r="BY441" t="s">
        <v>64</v>
      </c>
      <c r="CB441" t="s">
        <v>64</v>
      </c>
      <c r="CC441" t="s">
        <v>64</v>
      </c>
      <c r="CE441" t="s">
        <v>64</v>
      </c>
      <c r="CG441" t="s">
        <v>63</v>
      </c>
      <c r="CH441" t="s">
        <v>608</v>
      </c>
      <c r="CI441" t="s">
        <v>64</v>
      </c>
      <c r="DJ441" t="s">
        <v>76</v>
      </c>
      <c r="DK441" t="s">
        <v>2124</v>
      </c>
      <c r="DN441" t="s">
        <v>64</v>
      </c>
      <c r="DO441" t="s">
        <v>581</v>
      </c>
      <c r="DP441" t="s">
        <v>63</v>
      </c>
      <c r="DQ441" t="s">
        <v>78</v>
      </c>
      <c r="DY441">
        <v>32.799999999999997</v>
      </c>
      <c r="EB441">
        <v>5</v>
      </c>
      <c r="EC441">
        <v>5</v>
      </c>
      <c r="EE441" t="s">
        <v>1646</v>
      </c>
      <c r="EF441">
        <v>3</v>
      </c>
      <c r="EH441" t="s">
        <v>80</v>
      </c>
      <c r="EL441" t="s">
        <v>80</v>
      </c>
      <c r="EP441" t="s">
        <v>80</v>
      </c>
      <c r="ET441" t="s">
        <v>80</v>
      </c>
      <c r="EV441">
        <v>2250</v>
      </c>
      <c r="EW441">
        <v>412</v>
      </c>
      <c r="EX441">
        <v>307</v>
      </c>
      <c r="EY441">
        <v>365</v>
      </c>
    </row>
    <row r="442" spans="1:155" x14ac:dyDescent="0.25">
      <c r="A442">
        <v>2020</v>
      </c>
      <c r="B442" t="s">
        <v>698</v>
      </c>
      <c r="C442" s="20" t="s">
        <v>699</v>
      </c>
      <c r="D442" t="s">
        <v>723</v>
      </c>
      <c r="E442" t="s">
        <v>701</v>
      </c>
      <c r="F442">
        <v>34</v>
      </c>
      <c r="G442" s="1">
        <v>3.3</v>
      </c>
      <c r="H442">
        <v>6</v>
      </c>
      <c r="I442" t="s">
        <v>79</v>
      </c>
      <c r="J442">
        <v>17</v>
      </c>
      <c r="K442">
        <v>25</v>
      </c>
      <c r="L442">
        <v>20</v>
      </c>
      <c r="M442">
        <v>21.709800000000001</v>
      </c>
      <c r="N442">
        <v>32.341999999999999</v>
      </c>
      <c r="O442">
        <v>25.478999999999999</v>
      </c>
      <c r="P442">
        <v>17.477799999999998</v>
      </c>
      <c r="Q442">
        <v>24.639099999999999</v>
      </c>
      <c r="R442">
        <v>20.107700000000001</v>
      </c>
      <c r="T442" t="s">
        <v>60</v>
      </c>
      <c r="U442" t="s">
        <v>71</v>
      </c>
      <c r="V442" t="s">
        <v>61</v>
      </c>
      <c r="W442" t="s">
        <v>62</v>
      </c>
      <c r="Y442">
        <v>8</v>
      </c>
      <c r="Z442" t="s">
        <v>63</v>
      </c>
      <c r="AA442" t="s">
        <v>64</v>
      </c>
      <c r="AB442" t="s">
        <v>65</v>
      </c>
      <c r="AC442" t="s">
        <v>66</v>
      </c>
      <c r="AD442">
        <v>15</v>
      </c>
      <c r="AG442" t="s">
        <v>59</v>
      </c>
      <c r="AH442" t="s">
        <v>67</v>
      </c>
      <c r="AI442" t="s">
        <v>68</v>
      </c>
      <c r="AJ442" t="s">
        <v>69</v>
      </c>
      <c r="AK442" t="s">
        <v>64</v>
      </c>
      <c r="AL442" t="s">
        <v>70</v>
      </c>
      <c r="AO442">
        <v>95</v>
      </c>
      <c r="AP442">
        <v>23</v>
      </c>
      <c r="AS442">
        <v>2450</v>
      </c>
      <c r="AT442">
        <v>2450</v>
      </c>
      <c r="BN442" s="33" t="s">
        <v>2125</v>
      </c>
      <c r="BO442">
        <v>2</v>
      </c>
      <c r="BP442">
        <v>2</v>
      </c>
      <c r="BQ442">
        <v>5</v>
      </c>
      <c r="BR442" t="s">
        <v>126</v>
      </c>
      <c r="BS442" t="s">
        <v>2123</v>
      </c>
      <c r="BT442" t="s">
        <v>227</v>
      </c>
      <c r="BU442" s="23">
        <v>43654</v>
      </c>
      <c r="BV442">
        <v>25920</v>
      </c>
      <c r="BX442" t="s">
        <v>64</v>
      </c>
      <c r="BY442" t="s">
        <v>64</v>
      </c>
      <c r="CB442" t="s">
        <v>64</v>
      </c>
      <c r="CC442" t="s">
        <v>64</v>
      </c>
      <c r="CE442" t="s">
        <v>64</v>
      </c>
      <c r="CG442" t="s">
        <v>63</v>
      </c>
      <c r="CH442" t="s">
        <v>608</v>
      </c>
      <c r="CI442" t="s">
        <v>64</v>
      </c>
      <c r="DJ442" t="s">
        <v>76</v>
      </c>
      <c r="DK442" t="s">
        <v>2124</v>
      </c>
      <c r="DN442" t="s">
        <v>64</v>
      </c>
      <c r="DO442" t="s">
        <v>585</v>
      </c>
      <c r="DP442" t="s">
        <v>63</v>
      </c>
      <c r="DQ442" t="s">
        <v>78</v>
      </c>
      <c r="DY442">
        <v>25.7</v>
      </c>
      <c r="EB442">
        <v>4</v>
      </c>
      <c r="EC442">
        <v>4</v>
      </c>
      <c r="EE442" t="s">
        <v>1647</v>
      </c>
      <c r="EF442">
        <v>3</v>
      </c>
      <c r="EH442" t="s">
        <v>80</v>
      </c>
      <c r="EL442" t="s">
        <v>80</v>
      </c>
      <c r="EP442" t="s">
        <v>80</v>
      </c>
      <c r="ET442" t="s">
        <v>80</v>
      </c>
      <c r="EV442">
        <v>4750</v>
      </c>
      <c r="EW442">
        <v>512</v>
      </c>
      <c r="EX442">
        <v>366</v>
      </c>
      <c r="EY442">
        <v>446</v>
      </c>
    </row>
    <row r="443" spans="1:155" x14ac:dyDescent="0.25">
      <c r="A443">
        <v>2020</v>
      </c>
      <c r="B443" t="s">
        <v>1021</v>
      </c>
      <c r="C443" s="20" t="s">
        <v>1022</v>
      </c>
      <c r="D443" t="s">
        <v>1023</v>
      </c>
      <c r="E443" t="s">
        <v>1024</v>
      </c>
      <c r="F443">
        <v>97</v>
      </c>
      <c r="G443" s="1">
        <v>2.5</v>
      </c>
      <c r="H443">
        <v>4</v>
      </c>
      <c r="I443" t="s">
        <v>870</v>
      </c>
      <c r="J443">
        <v>43</v>
      </c>
      <c r="K443">
        <v>44</v>
      </c>
      <c r="L443">
        <v>44</v>
      </c>
      <c r="M443">
        <v>59.8491</v>
      </c>
      <c r="N443">
        <v>60.927999999999997</v>
      </c>
      <c r="O443">
        <v>60.329799999999999</v>
      </c>
      <c r="P443">
        <v>43</v>
      </c>
      <c r="Q443">
        <v>44.485300000000002</v>
      </c>
      <c r="R443">
        <v>44.094299999999997</v>
      </c>
      <c r="T443" t="s">
        <v>142</v>
      </c>
      <c r="U443" t="s">
        <v>143</v>
      </c>
      <c r="V443" t="s">
        <v>549</v>
      </c>
      <c r="W443" t="s">
        <v>550</v>
      </c>
      <c r="Y443">
        <v>6</v>
      </c>
      <c r="Z443" t="s">
        <v>64</v>
      </c>
      <c r="AA443" t="s">
        <v>64</v>
      </c>
      <c r="AB443" t="s">
        <v>150</v>
      </c>
      <c r="AC443" t="s">
        <v>178</v>
      </c>
      <c r="AD443">
        <v>15</v>
      </c>
      <c r="AG443" t="s">
        <v>243</v>
      </c>
      <c r="AH443" t="s">
        <v>244</v>
      </c>
      <c r="AI443" t="s">
        <v>68</v>
      </c>
      <c r="AJ443" t="s">
        <v>69</v>
      </c>
      <c r="AK443" t="s">
        <v>64</v>
      </c>
      <c r="AL443" t="s">
        <v>70</v>
      </c>
      <c r="AO443">
        <v>97</v>
      </c>
      <c r="AP443">
        <v>14</v>
      </c>
      <c r="AS443">
        <v>900</v>
      </c>
      <c r="AT443">
        <v>900</v>
      </c>
      <c r="BN443" s="33" t="s">
        <v>2138</v>
      </c>
      <c r="BO443">
        <v>2</v>
      </c>
      <c r="BP443">
        <v>2</v>
      </c>
      <c r="BQ443">
        <v>5</v>
      </c>
      <c r="BR443" t="s">
        <v>126</v>
      </c>
      <c r="BS443" t="s">
        <v>2123</v>
      </c>
      <c r="BT443" t="s">
        <v>227</v>
      </c>
      <c r="BU443" s="23">
        <v>43699</v>
      </c>
      <c r="BV443">
        <v>25836</v>
      </c>
      <c r="BX443" t="s">
        <v>64</v>
      </c>
      <c r="BY443" t="s">
        <v>64</v>
      </c>
      <c r="CB443" t="s">
        <v>64</v>
      </c>
      <c r="CC443" t="s">
        <v>64</v>
      </c>
      <c r="CE443" t="s">
        <v>64</v>
      </c>
      <c r="CG443" t="s">
        <v>63</v>
      </c>
      <c r="CH443" t="s">
        <v>1025</v>
      </c>
      <c r="CI443" t="s">
        <v>64</v>
      </c>
      <c r="CK443" t="s">
        <v>112</v>
      </c>
      <c r="CM443">
        <v>1</v>
      </c>
      <c r="CN443" t="s">
        <v>1026</v>
      </c>
      <c r="CP443">
        <v>245</v>
      </c>
      <c r="CQ443">
        <v>6.5</v>
      </c>
      <c r="CR443">
        <v>46.4</v>
      </c>
      <c r="CS443" t="s">
        <v>114</v>
      </c>
      <c r="CV443" t="s">
        <v>115</v>
      </c>
      <c r="CX443" t="s">
        <v>151</v>
      </c>
      <c r="CY443" t="s">
        <v>64</v>
      </c>
      <c r="DD443">
        <v>1</v>
      </c>
      <c r="DE443" t="s">
        <v>476</v>
      </c>
      <c r="DF443" t="s">
        <v>1027</v>
      </c>
      <c r="DG443">
        <v>88</v>
      </c>
      <c r="DJ443" t="s">
        <v>355</v>
      </c>
      <c r="DK443" t="s">
        <v>356</v>
      </c>
      <c r="DL443" t="s">
        <v>64</v>
      </c>
      <c r="DM443" t="s">
        <v>64</v>
      </c>
      <c r="DN443" t="s">
        <v>64</v>
      </c>
      <c r="DO443" t="s">
        <v>1028</v>
      </c>
      <c r="DP443" t="s">
        <v>63</v>
      </c>
      <c r="DQ443" t="s">
        <v>78</v>
      </c>
      <c r="DR443" t="s">
        <v>1029</v>
      </c>
      <c r="DY443">
        <v>61</v>
      </c>
      <c r="EB443">
        <v>9</v>
      </c>
      <c r="EC443">
        <v>9</v>
      </c>
      <c r="EE443" t="s">
        <v>1861</v>
      </c>
      <c r="EF443">
        <v>7</v>
      </c>
      <c r="EH443" t="s">
        <v>80</v>
      </c>
      <c r="EL443" t="s">
        <v>80</v>
      </c>
      <c r="EP443" t="s">
        <v>80</v>
      </c>
      <c r="ET443" t="s">
        <v>80</v>
      </c>
      <c r="EU443">
        <v>3000</v>
      </c>
      <c r="EW443">
        <v>204</v>
      </c>
      <c r="EX443">
        <v>197</v>
      </c>
      <c r="EY443">
        <v>201</v>
      </c>
    </row>
    <row r="444" spans="1:155" x14ac:dyDescent="0.25">
      <c r="A444">
        <v>2020</v>
      </c>
      <c r="B444" t="s">
        <v>1021</v>
      </c>
      <c r="C444" s="20" t="s">
        <v>1022</v>
      </c>
      <c r="D444" t="s">
        <v>1030</v>
      </c>
      <c r="E444" t="s">
        <v>1024</v>
      </c>
      <c r="F444">
        <v>95</v>
      </c>
      <c r="G444" s="1">
        <v>3.5</v>
      </c>
      <c r="H444">
        <v>6</v>
      </c>
      <c r="I444" t="s">
        <v>79</v>
      </c>
      <c r="J444">
        <v>22</v>
      </c>
      <c r="K444">
        <v>32</v>
      </c>
      <c r="L444">
        <v>26</v>
      </c>
      <c r="M444">
        <v>27.811699999999998</v>
      </c>
      <c r="N444">
        <v>46.369</v>
      </c>
      <c r="O444">
        <v>33.9206</v>
      </c>
      <c r="P444">
        <v>21.8323</v>
      </c>
      <c r="Q444">
        <v>32.145699999999998</v>
      </c>
      <c r="R444">
        <v>25.516200000000001</v>
      </c>
      <c r="T444" t="s">
        <v>142</v>
      </c>
      <c r="U444" t="s">
        <v>143</v>
      </c>
      <c r="V444" t="s">
        <v>61</v>
      </c>
      <c r="W444" t="s">
        <v>62</v>
      </c>
      <c r="Y444">
        <v>8</v>
      </c>
      <c r="Z444" t="s">
        <v>63</v>
      </c>
      <c r="AA444" t="s">
        <v>64</v>
      </c>
      <c r="AB444" t="s">
        <v>150</v>
      </c>
      <c r="AC444" t="s">
        <v>178</v>
      </c>
      <c r="AD444">
        <v>15</v>
      </c>
      <c r="AG444" t="s">
        <v>243</v>
      </c>
      <c r="AH444" t="s">
        <v>244</v>
      </c>
      <c r="AI444" t="s">
        <v>68</v>
      </c>
      <c r="AJ444" t="s">
        <v>69</v>
      </c>
      <c r="AK444" t="s">
        <v>64</v>
      </c>
      <c r="AL444" t="s">
        <v>70</v>
      </c>
      <c r="AO444">
        <v>100</v>
      </c>
      <c r="AP444">
        <v>13</v>
      </c>
      <c r="AS444">
        <v>1550</v>
      </c>
      <c r="AT444">
        <v>1550</v>
      </c>
      <c r="BN444" s="33" t="s">
        <v>2136</v>
      </c>
      <c r="BO444">
        <v>2</v>
      </c>
      <c r="BP444">
        <v>2</v>
      </c>
      <c r="BQ444">
        <v>5</v>
      </c>
      <c r="BR444" t="s">
        <v>126</v>
      </c>
      <c r="BS444" t="s">
        <v>2123</v>
      </c>
      <c r="BT444" t="s">
        <v>73</v>
      </c>
      <c r="BU444" s="23">
        <v>43699</v>
      </c>
      <c r="BV444">
        <v>25834</v>
      </c>
      <c r="BX444" t="s">
        <v>63</v>
      </c>
      <c r="BY444" t="s">
        <v>64</v>
      </c>
      <c r="CB444" t="s">
        <v>64</v>
      </c>
      <c r="CC444" t="s">
        <v>64</v>
      </c>
      <c r="CE444" t="s">
        <v>64</v>
      </c>
      <c r="CG444" t="s">
        <v>63</v>
      </c>
      <c r="CH444" t="s">
        <v>1025</v>
      </c>
      <c r="CI444" t="s">
        <v>64</v>
      </c>
      <c r="DJ444" t="s">
        <v>355</v>
      </c>
      <c r="DK444" t="s">
        <v>356</v>
      </c>
      <c r="DN444" t="s">
        <v>64</v>
      </c>
      <c r="DO444" t="s">
        <v>193</v>
      </c>
      <c r="DP444" t="s">
        <v>64</v>
      </c>
      <c r="DQ444" t="s">
        <v>139</v>
      </c>
      <c r="DY444">
        <v>34.299999999999997</v>
      </c>
      <c r="EB444">
        <v>5</v>
      </c>
      <c r="EC444">
        <v>5</v>
      </c>
      <c r="EE444" t="s">
        <v>1862</v>
      </c>
      <c r="EF444">
        <v>5</v>
      </c>
      <c r="EH444" t="s">
        <v>80</v>
      </c>
      <c r="EL444" t="s">
        <v>80</v>
      </c>
      <c r="EP444" t="s">
        <v>80</v>
      </c>
      <c r="ET444" t="s">
        <v>80</v>
      </c>
      <c r="EV444">
        <v>250</v>
      </c>
      <c r="EW444">
        <v>404</v>
      </c>
      <c r="EX444">
        <v>275</v>
      </c>
      <c r="EY444">
        <v>346</v>
      </c>
    </row>
    <row r="445" spans="1:155" x14ac:dyDescent="0.25">
      <c r="A445">
        <v>2020</v>
      </c>
      <c r="B445" t="s">
        <v>1021</v>
      </c>
      <c r="C445" s="20" t="s">
        <v>1022</v>
      </c>
      <c r="D445" t="s">
        <v>1031</v>
      </c>
      <c r="E445" t="s">
        <v>1024</v>
      </c>
      <c r="F445">
        <v>96</v>
      </c>
      <c r="G445" s="1">
        <v>3.5</v>
      </c>
      <c r="H445">
        <v>6</v>
      </c>
      <c r="I445" t="s">
        <v>79</v>
      </c>
      <c r="J445">
        <v>22</v>
      </c>
      <c r="K445">
        <v>31</v>
      </c>
      <c r="L445">
        <v>25</v>
      </c>
      <c r="M445">
        <v>27.5</v>
      </c>
      <c r="N445">
        <v>44.8</v>
      </c>
      <c r="O445">
        <v>33.283799999999999</v>
      </c>
      <c r="P445">
        <v>21.609300000000001</v>
      </c>
      <c r="Q445">
        <v>31.1662</v>
      </c>
      <c r="R445">
        <v>25.0685</v>
      </c>
      <c r="T445" t="s">
        <v>142</v>
      </c>
      <c r="U445" t="s">
        <v>143</v>
      </c>
      <c r="V445" t="s">
        <v>61</v>
      </c>
      <c r="W445" t="s">
        <v>62</v>
      </c>
      <c r="Y445">
        <v>8</v>
      </c>
      <c r="Z445" t="s">
        <v>63</v>
      </c>
      <c r="AA445" t="s">
        <v>64</v>
      </c>
      <c r="AB445" t="s">
        <v>150</v>
      </c>
      <c r="AC445" t="s">
        <v>178</v>
      </c>
      <c r="AD445">
        <v>15</v>
      </c>
      <c r="AG445" t="s">
        <v>243</v>
      </c>
      <c r="AH445" t="s">
        <v>244</v>
      </c>
      <c r="AI445" t="s">
        <v>68</v>
      </c>
      <c r="AJ445" t="s">
        <v>69</v>
      </c>
      <c r="AK445" t="s">
        <v>64</v>
      </c>
      <c r="AL445" t="s">
        <v>70</v>
      </c>
      <c r="AO445">
        <v>100</v>
      </c>
      <c r="AP445">
        <v>13</v>
      </c>
      <c r="AS445">
        <v>1600</v>
      </c>
      <c r="AT445">
        <v>1600</v>
      </c>
      <c r="BN445" s="33" t="s">
        <v>2136</v>
      </c>
      <c r="BO445">
        <v>2</v>
      </c>
      <c r="BP445">
        <v>2</v>
      </c>
      <c r="BQ445">
        <v>5</v>
      </c>
      <c r="BR445" t="s">
        <v>126</v>
      </c>
      <c r="BS445" t="s">
        <v>2123</v>
      </c>
      <c r="BT445" t="s">
        <v>73</v>
      </c>
      <c r="BU445" s="23">
        <v>43699</v>
      </c>
      <c r="BV445">
        <v>25837</v>
      </c>
      <c r="BX445" t="s">
        <v>63</v>
      </c>
      <c r="BY445" t="s">
        <v>64</v>
      </c>
      <c r="CB445" t="s">
        <v>64</v>
      </c>
      <c r="CC445" t="s">
        <v>64</v>
      </c>
      <c r="CE445" t="s">
        <v>64</v>
      </c>
      <c r="CG445" t="s">
        <v>63</v>
      </c>
      <c r="CH445" t="s">
        <v>1025</v>
      </c>
      <c r="CI445" t="s">
        <v>64</v>
      </c>
      <c r="DJ445" t="s">
        <v>355</v>
      </c>
      <c r="DK445" t="s">
        <v>356</v>
      </c>
      <c r="DN445" t="s">
        <v>64</v>
      </c>
      <c r="DO445" t="s">
        <v>193</v>
      </c>
      <c r="DP445" t="s">
        <v>64</v>
      </c>
      <c r="DQ445" t="s">
        <v>139</v>
      </c>
      <c r="DY445">
        <v>33.6</v>
      </c>
      <c r="EB445">
        <v>5</v>
      </c>
      <c r="EC445">
        <v>5</v>
      </c>
      <c r="EE445" t="s">
        <v>1862</v>
      </c>
      <c r="EF445">
        <v>5</v>
      </c>
      <c r="EH445" t="s">
        <v>80</v>
      </c>
      <c r="EL445" t="s">
        <v>80</v>
      </c>
      <c r="EP445" t="s">
        <v>80</v>
      </c>
      <c r="ET445" t="s">
        <v>80</v>
      </c>
      <c r="EV445">
        <v>500</v>
      </c>
      <c r="EW445">
        <v>409</v>
      </c>
      <c r="EX445">
        <v>283</v>
      </c>
      <c r="EY445">
        <v>352</v>
      </c>
    </row>
    <row r="446" spans="1:155" x14ac:dyDescent="0.25">
      <c r="A446">
        <v>2020</v>
      </c>
      <c r="B446" t="s">
        <v>1021</v>
      </c>
      <c r="C446" s="20" t="s">
        <v>1022</v>
      </c>
      <c r="D446" t="s">
        <v>1032</v>
      </c>
      <c r="E446" t="s">
        <v>1024</v>
      </c>
      <c r="F446">
        <v>40</v>
      </c>
      <c r="G446" s="1">
        <v>3.5</v>
      </c>
      <c r="H446">
        <v>6</v>
      </c>
      <c r="I446" t="s">
        <v>79</v>
      </c>
      <c r="J446">
        <v>20</v>
      </c>
      <c r="K446">
        <v>28</v>
      </c>
      <c r="L446">
        <v>23</v>
      </c>
      <c r="M446">
        <v>25.180399999999999</v>
      </c>
      <c r="N446">
        <v>39.373699999999999</v>
      </c>
      <c r="O446">
        <v>30.055900000000001</v>
      </c>
      <c r="P446">
        <v>19.935199999999998</v>
      </c>
      <c r="Q446">
        <v>27.725200000000001</v>
      </c>
      <c r="R446">
        <v>22.820599999999999</v>
      </c>
      <c r="T446" t="s">
        <v>142</v>
      </c>
      <c r="U446" t="s">
        <v>143</v>
      </c>
      <c r="V446" t="s">
        <v>61</v>
      </c>
      <c r="W446" t="s">
        <v>62</v>
      </c>
      <c r="Y446">
        <v>8</v>
      </c>
      <c r="Z446" t="s">
        <v>63</v>
      </c>
      <c r="AA446" t="s">
        <v>64</v>
      </c>
      <c r="AB446" t="s">
        <v>65</v>
      </c>
      <c r="AC446" t="s">
        <v>66</v>
      </c>
      <c r="AD446">
        <v>15</v>
      </c>
      <c r="AG446" t="s">
        <v>155</v>
      </c>
      <c r="AH446" t="s">
        <v>156</v>
      </c>
      <c r="AI446" t="s">
        <v>68</v>
      </c>
      <c r="AJ446" t="s">
        <v>69</v>
      </c>
      <c r="AK446" t="s">
        <v>64</v>
      </c>
      <c r="AL446" t="s">
        <v>70</v>
      </c>
      <c r="AO446">
        <v>99</v>
      </c>
      <c r="AP446">
        <v>14</v>
      </c>
      <c r="AS446">
        <v>2100</v>
      </c>
      <c r="AT446">
        <v>2100</v>
      </c>
      <c r="BN446" s="33" t="s">
        <v>2136</v>
      </c>
      <c r="BO446">
        <v>2</v>
      </c>
      <c r="BP446">
        <v>2</v>
      </c>
      <c r="BQ446">
        <v>5</v>
      </c>
      <c r="BR446" t="s">
        <v>126</v>
      </c>
      <c r="BS446" t="s">
        <v>2123</v>
      </c>
      <c r="BT446" t="s">
        <v>73</v>
      </c>
      <c r="BU446" s="23">
        <v>43734</v>
      </c>
      <c r="BV446">
        <v>26292</v>
      </c>
      <c r="BX446" t="s">
        <v>64</v>
      </c>
      <c r="BY446" t="s">
        <v>64</v>
      </c>
      <c r="CB446" t="s">
        <v>64</v>
      </c>
      <c r="CC446" t="s">
        <v>64</v>
      </c>
      <c r="CD446" t="s">
        <v>1033</v>
      </c>
      <c r="CE446" t="s">
        <v>64</v>
      </c>
      <c r="CG446" t="s">
        <v>63</v>
      </c>
      <c r="CH446" t="s">
        <v>1025</v>
      </c>
      <c r="CI446" t="s">
        <v>64</v>
      </c>
      <c r="DJ446" t="s">
        <v>355</v>
      </c>
      <c r="DK446" t="s">
        <v>356</v>
      </c>
      <c r="DN446" t="s">
        <v>64</v>
      </c>
      <c r="DO446" t="s">
        <v>193</v>
      </c>
      <c r="DP446" t="s">
        <v>64</v>
      </c>
      <c r="DQ446" t="s">
        <v>139</v>
      </c>
      <c r="DY446">
        <v>30.4</v>
      </c>
      <c r="EB446">
        <v>5</v>
      </c>
      <c r="EC446">
        <v>5</v>
      </c>
      <c r="EE446" t="s">
        <v>1863</v>
      </c>
      <c r="EF446">
        <v>5</v>
      </c>
      <c r="EH446" t="s">
        <v>80</v>
      </c>
      <c r="EL446" t="s">
        <v>80</v>
      </c>
      <c r="EP446" t="s">
        <v>80</v>
      </c>
      <c r="ET446" t="s">
        <v>80</v>
      </c>
      <c r="EV446">
        <v>3000</v>
      </c>
      <c r="EW446">
        <v>444</v>
      </c>
      <c r="EX446">
        <v>319</v>
      </c>
      <c r="EY446">
        <v>388</v>
      </c>
    </row>
    <row r="447" spans="1:155" x14ac:dyDescent="0.25">
      <c r="A447">
        <v>2020</v>
      </c>
      <c r="B447" t="s">
        <v>1021</v>
      </c>
      <c r="C447" s="20" t="s">
        <v>1022</v>
      </c>
      <c r="D447" t="s">
        <v>1034</v>
      </c>
      <c r="E447" t="s">
        <v>1024</v>
      </c>
      <c r="F447">
        <v>41</v>
      </c>
      <c r="G447" s="1">
        <v>3.5</v>
      </c>
      <c r="H447">
        <v>6</v>
      </c>
      <c r="I447" t="s">
        <v>201</v>
      </c>
      <c r="J447">
        <v>19</v>
      </c>
      <c r="K447">
        <v>26</v>
      </c>
      <c r="L447">
        <v>21</v>
      </c>
      <c r="M447">
        <v>24.043099999999999</v>
      </c>
      <c r="N447">
        <v>36.278500000000001</v>
      </c>
      <c r="O447">
        <v>28.344899999999999</v>
      </c>
      <c r="P447">
        <v>19.1052</v>
      </c>
      <c r="Q447">
        <v>25.724599999999999</v>
      </c>
      <c r="R447">
        <v>21</v>
      </c>
      <c r="T447" t="s">
        <v>142</v>
      </c>
      <c r="U447" t="s">
        <v>143</v>
      </c>
      <c r="V447" t="s">
        <v>61</v>
      </c>
      <c r="W447" t="s">
        <v>62</v>
      </c>
      <c r="Y447">
        <v>6</v>
      </c>
      <c r="Z447" t="s">
        <v>63</v>
      </c>
      <c r="AA447" t="s">
        <v>64</v>
      </c>
      <c r="AB447" t="s">
        <v>86</v>
      </c>
      <c r="AC447" t="s">
        <v>87</v>
      </c>
      <c r="AD447">
        <v>15</v>
      </c>
      <c r="AG447" t="s">
        <v>155</v>
      </c>
      <c r="AH447" t="s">
        <v>156</v>
      </c>
      <c r="AI447" t="s">
        <v>68</v>
      </c>
      <c r="AJ447" t="s">
        <v>69</v>
      </c>
      <c r="AK447" t="s">
        <v>64</v>
      </c>
      <c r="AL447" t="s">
        <v>70</v>
      </c>
      <c r="AO447">
        <v>100</v>
      </c>
      <c r="AP447">
        <v>14</v>
      </c>
      <c r="AS447">
        <v>2300</v>
      </c>
      <c r="AT447">
        <v>2300</v>
      </c>
      <c r="BN447" s="33" t="s">
        <v>2136</v>
      </c>
      <c r="BO447">
        <v>2</v>
      </c>
      <c r="BP447">
        <v>2</v>
      </c>
      <c r="BQ447">
        <v>5</v>
      </c>
      <c r="BR447" t="s">
        <v>126</v>
      </c>
      <c r="BS447" t="s">
        <v>2123</v>
      </c>
      <c r="BT447" t="s">
        <v>73</v>
      </c>
      <c r="BU447" s="23">
        <v>43734</v>
      </c>
      <c r="BV447">
        <v>26289</v>
      </c>
      <c r="BX447" t="s">
        <v>64</v>
      </c>
      <c r="BY447" t="s">
        <v>64</v>
      </c>
      <c r="CB447" t="s">
        <v>64</v>
      </c>
      <c r="CC447" t="s">
        <v>64</v>
      </c>
      <c r="CD447" t="s">
        <v>1033</v>
      </c>
      <c r="CE447" t="s">
        <v>64</v>
      </c>
      <c r="CG447" t="s">
        <v>63</v>
      </c>
      <c r="CH447" t="s">
        <v>1025</v>
      </c>
      <c r="CI447" t="s">
        <v>64</v>
      </c>
      <c r="DJ447" t="s">
        <v>355</v>
      </c>
      <c r="DK447" t="s">
        <v>356</v>
      </c>
      <c r="DN447" t="s">
        <v>64</v>
      </c>
      <c r="DO447" t="s">
        <v>193</v>
      </c>
      <c r="DP447" t="s">
        <v>64</v>
      </c>
      <c r="DQ447" t="s">
        <v>139</v>
      </c>
      <c r="DY447">
        <v>28.7</v>
      </c>
      <c r="EB447">
        <v>4</v>
      </c>
      <c r="EC447">
        <v>4</v>
      </c>
      <c r="EE447" t="s">
        <v>1863</v>
      </c>
      <c r="EF447">
        <v>5</v>
      </c>
      <c r="EH447" t="s">
        <v>80</v>
      </c>
      <c r="EL447" t="s">
        <v>80</v>
      </c>
      <c r="EP447" t="s">
        <v>80</v>
      </c>
      <c r="ET447" t="s">
        <v>80</v>
      </c>
      <c r="EV447">
        <v>4000</v>
      </c>
      <c r="EW447">
        <v>464</v>
      </c>
      <c r="EX447">
        <v>344</v>
      </c>
      <c r="EY447">
        <v>422</v>
      </c>
    </row>
    <row r="448" spans="1:155" x14ac:dyDescent="0.25">
      <c r="A448">
        <v>2020</v>
      </c>
      <c r="B448" t="s">
        <v>1021</v>
      </c>
      <c r="C448" s="20" t="s">
        <v>1022</v>
      </c>
      <c r="D448" t="s">
        <v>1035</v>
      </c>
      <c r="E448" t="s">
        <v>1024</v>
      </c>
      <c r="F448">
        <v>47</v>
      </c>
      <c r="G448" s="1">
        <v>3.5</v>
      </c>
      <c r="H448">
        <v>6</v>
      </c>
      <c r="I448" t="s">
        <v>79</v>
      </c>
      <c r="J448">
        <v>19</v>
      </c>
      <c r="K448">
        <v>27</v>
      </c>
      <c r="L448">
        <v>22</v>
      </c>
      <c r="M448">
        <v>23.6</v>
      </c>
      <c r="N448">
        <v>38.5</v>
      </c>
      <c r="O448">
        <v>28.576799999999999</v>
      </c>
      <c r="P448">
        <v>18.780100000000001</v>
      </c>
      <c r="Q448">
        <v>27.1633</v>
      </c>
      <c r="R448">
        <v>21.808900000000001</v>
      </c>
      <c r="T448" t="s">
        <v>142</v>
      </c>
      <c r="U448" t="s">
        <v>143</v>
      </c>
      <c r="V448" t="s">
        <v>61</v>
      </c>
      <c r="W448" t="s">
        <v>62</v>
      </c>
      <c r="Y448">
        <v>8</v>
      </c>
      <c r="Z448" t="s">
        <v>63</v>
      </c>
      <c r="AA448" t="s">
        <v>64</v>
      </c>
      <c r="AB448" t="s">
        <v>65</v>
      </c>
      <c r="AC448" t="s">
        <v>66</v>
      </c>
      <c r="AD448">
        <v>15</v>
      </c>
      <c r="AG448" t="s">
        <v>155</v>
      </c>
      <c r="AH448" t="s">
        <v>156</v>
      </c>
      <c r="AI448" t="s">
        <v>68</v>
      </c>
      <c r="AJ448" t="s">
        <v>69</v>
      </c>
      <c r="AK448" t="s">
        <v>64</v>
      </c>
      <c r="AL448" t="s">
        <v>70</v>
      </c>
      <c r="AO448">
        <v>99</v>
      </c>
      <c r="AP448">
        <v>14</v>
      </c>
      <c r="AS448">
        <v>2200</v>
      </c>
      <c r="AT448">
        <v>2200</v>
      </c>
      <c r="BN448" s="33" t="s">
        <v>2136</v>
      </c>
      <c r="BO448">
        <v>2</v>
      </c>
      <c r="BP448">
        <v>2</v>
      </c>
      <c r="BQ448">
        <v>5</v>
      </c>
      <c r="BR448" t="s">
        <v>126</v>
      </c>
      <c r="BS448" t="s">
        <v>2123</v>
      </c>
      <c r="BT448" t="s">
        <v>73</v>
      </c>
      <c r="BU448" s="23">
        <v>43734</v>
      </c>
      <c r="BV448">
        <v>26295</v>
      </c>
      <c r="BX448" t="s">
        <v>63</v>
      </c>
      <c r="BY448" t="s">
        <v>64</v>
      </c>
      <c r="CB448" t="s">
        <v>64</v>
      </c>
      <c r="CC448" t="s">
        <v>64</v>
      </c>
      <c r="CD448" t="s">
        <v>1033</v>
      </c>
      <c r="CE448" t="s">
        <v>64</v>
      </c>
      <c r="CG448" t="s">
        <v>63</v>
      </c>
      <c r="CH448" t="s">
        <v>1025</v>
      </c>
      <c r="CI448" t="s">
        <v>64</v>
      </c>
      <c r="DJ448" t="s">
        <v>355</v>
      </c>
      <c r="DK448" t="s">
        <v>356</v>
      </c>
      <c r="DN448" t="s">
        <v>64</v>
      </c>
      <c r="DO448" t="s">
        <v>193</v>
      </c>
      <c r="DP448" t="s">
        <v>64</v>
      </c>
      <c r="DQ448" t="s">
        <v>139</v>
      </c>
      <c r="DY448">
        <v>28.9</v>
      </c>
      <c r="EB448">
        <v>4</v>
      </c>
      <c r="EC448">
        <v>4</v>
      </c>
      <c r="EE448" t="s">
        <v>1863</v>
      </c>
      <c r="EF448">
        <v>5</v>
      </c>
      <c r="EH448" t="s">
        <v>80</v>
      </c>
      <c r="EL448" t="s">
        <v>80</v>
      </c>
      <c r="EP448" t="s">
        <v>80</v>
      </c>
      <c r="ET448" t="s">
        <v>80</v>
      </c>
      <c r="EV448">
        <v>3500</v>
      </c>
      <c r="EW448">
        <v>470</v>
      </c>
      <c r="EX448">
        <v>326</v>
      </c>
      <c r="EY448">
        <v>405</v>
      </c>
    </row>
    <row r="449" spans="1:155" x14ac:dyDescent="0.25">
      <c r="A449">
        <v>2020</v>
      </c>
      <c r="B449" t="s">
        <v>1021</v>
      </c>
      <c r="C449" s="20" t="s">
        <v>1022</v>
      </c>
      <c r="D449" t="s">
        <v>1048</v>
      </c>
      <c r="E449" t="s">
        <v>1024</v>
      </c>
      <c r="F449">
        <v>92</v>
      </c>
      <c r="G449" s="1">
        <v>3.4</v>
      </c>
      <c r="H449">
        <v>6</v>
      </c>
      <c r="I449" t="s">
        <v>348</v>
      </c>
      <c r="J449">
        <v>19</v>
      </c>
      <c r="K449">
        <v>30</v>
      </c>
      <c r="L449">
        <v>23</v>
      </c>
      <c r="M449">
        <v>24.127500000000001</v>
      </c>
      <c r="N449">
        <v>42.963900000000002</v>
      </c>
      <c r="O449">
        <v>30.057600000000001</v>
      </c>
      <c r="P449">
        <v>19.167000000000002</v>
      </c>
      <c r="Q449">
        <v>30.011199999999999</v>
      </c>
      <c r="R449">
        <v>22.8888</v>
      </c>
      <c r="T449" t="s">
        <v>60</v>
      </c>
      <c r="U449" t="s">
        <v>71</v>
      </c>
      <c r="V449" t="s">
        <v>61</v>
      </c>
      <c r="W449" t="s">
        <v>62</v>
      </c>
      <c r="Y449">
        <v>10</v>
      </c>
      <c r="Z449" t="s">
        <v>63</v>
      </c>
      <c r="AA449" t="s">
        <v>64</v>
      </c>
      <c r="AB449" t="s">
        <v>65</v>
      </c>
      <c r="AC449" t="s">
        <v>66</v>
      </c>
      <c r="AD449">
        <v>15</v>
      </c>
      <c r="AG449" t="s">
        <v>155</v>
      </c>
      <c r="AH449" t="s">
        <v>156</v>
      </c>
      <c r="AI449" t="s">
        <v>68</v>
      </c>
      <c r="AJ449" t="s">
        <v>69</v>
      </c>
      <c r="AK449" t="s">
        <v>64</v>
      </c>
      <c r="AL449" t="s">
        <v>70</v>
      </c>
      <c r="AO449">
        <v>99</v>
      </c>
      <c r="AP449">
        <v>13</v>
      </c>
      <c r="AS449">
        <v>2100</v>
      </c>
      <c r="AT449">
        <v>2100</v>
      </c>
      <c r="BN449" s="33" t="s">
        <v>2136</v>
      </c>
      <c r="BO449">
        <v>2</v>
      </c>
      <c r="BP449">
        <v>2</v>
      </c>
      <c r="BQ449">
        <v>5</v>
      </c>
      <c r="BR449" t="s">
        <v>126</v>
      </c>
      <c r="BS449" t="s">
        <v>2123</v>
      </c>
      <c r="BT449" t="s">
        <v>73</v>
      </c>
      <c r="BU449" s="23">
        <v>43734</v>
      </c>
      <c r="BV449">
        <v>26415</v>
      </c>
      <c r="BX449" t="s">
        <v>64</v>
      </c>
      <c r="BY449" t="s">
        <v>64</v>
      </c>
      <c r="CB449" t="s">
        <v>64</v>
      </c>
      <c r="CC449" t="s">
        <v>64</v>
      </c>
      <c r="CE449" t="s">
        <v>64</v>
      </c>
      <c r="CG449" t="s">
        <v>63</v>
      </c>
      <c r="CH449" t="s">
        <v>1025</v>
      </c>
      <c r="CI449" t="s">
        <v>64</v>
      </c>
      <c r="DJ449" t="s">
        <v>355</v>
      </c>
      <c r="DK449" t="s">
        <v>356</v>
      </c>
      <c r="DN449" t="s">
        <v>64</v>
      </c>
      <c r="DO449" t="s">
        <v>193</v>
      </c>
      <c r="DP449" t="s">
        <v>64</v>
      </c>
      <c r="DQ449" t="s">
        <v>139</v>
      </c>
      <c r="DY449">
        <v>30.4</v>
      </c>
      <c r="EB449">
        <v>5</v>
      </c>
      <c r="EC449">
        <v>5</v>
      </c>
      <c r="EE449" t="s">
        <v>1870</v>
      </c>
      <c r="EF449">
        <v>3</v>
      </c>
      <c r="EH449" t="s">
        <v>80</v>
      </c>
      <c r="EL449" t="s">
        <v>80</v>
      </c>
      <c r="EP449" t="s">
        <v>80</v>
      </c>
      <c r="ET449" t="s">
        <v>80</v>
      </c>
      <c r="EV449">
        <v>3000</v>
      </c>
      <c r="EW449">
        <v>464</v>
      </c>
      <c r="EX449">
        <v>297</v>
      </c>
      <c r="EY449">
        <v>389</v>
      </c>
    </row>
    <row r="450" spans="1:155" x14ac:dyDescent="0.25">
      <c r="A450">
        <v>2020</v>
      </c>
      <c r="B450" t="s">
        <v>1021</v>
      </c>
      <c r="C450" s="20" t="s">
        <v>1022</v>
      </c>
      <c r="D450" t="s">
        <v>1049</v>
      </c>
      <c r="E450" t="s">
        <v>1024</v>
      </c>
      <c r="F450">
        <v>93</v>
      </c>
      <c r="G450" s="1">
        <v>3.4</v>
      </c>
      <c r="H450">
        <v>6</v>
      </c>
      <c r="I450" t="s">
        <v>348</v>
      </c>
      <c r="J450">
        <v>18</v>
      </c>
      <c r="K450">
        <v>27</v>
      </c>
      <c r="L450">
        <v>21</v>
      </c>
      <c r="M450">
        <v>22.3765</v>
      </c>
      <c r="N450">
        <v>38.703000000000003</v>
      </c>
      <c r="O450">
        <v>27.619499999999999</v>
      </c>
      <c r="P450">
        <v>17.877700000000001</v>
      </c>
      <c r="Q450">
        <v>27.2941</v>
      </c>
      <c r="R450">
        <v>21.1633</v>
      </c>
      <c r="T450" t="s">
        <v>60</v>
      </c>
      <c r="U450" t="s">
        <v>71</v>
      </c>
      <c r="V450" t="s">
        <v>61</v>
      </c>
      <c r="W450" t="s">
        <v>62</v>
      </c>
      <c r="Y450">
        <v>10</v>
      </c>
      <c r="Z450" t="s">
        <v>63</v>
      </c>
      <c r="AA450" t="s">
        <v>64</v>
      </c>
      <c r="AB450" t="s">
        <v>86</v>
      </c>
      <c r="AC450" t="s">
        <v>87</v>
      </c>
      <c r="AD450">
        <v>15</v>
      </c>
      <c r="AG450" t="s">
        <v>155</v>
      </c>
      <c r="AH450" t="s">
        <v>156</v>
      </c>
      <c r="AI450" t="s">
        <v>68</v>
      </c>
      <c r="AJ450" t="s">
        <v>69</v>
      </c>
      <c r="AK450" t="s">
        <v>64</v>
      </c>
      <c r="AL450" t="s">
        <v>70</v>
      </c>
      <c r="AO450">
        <v>99</v>
      </c>
      <c r="AP450">
        <v>13</v>
      </c>
      <c r="AS450">
        <v>2300</v>
      </c>
      <c r="AT450">
        <v>2300</v>
      </c>
      <c r="BN450" s="33" t="s">
        <v>2136</v>
      </c>
      <c r="BO450">
        <v>2</v>
      </c>
      <c r="BP450">
        <v>2</v>
      </c>
      <c r="BQ450">
        <v>5</v>
      </c>
      <c r="BR450" t="s">
        <v>126</v>
      </c>
      <c r="BS450" t="s">
        <v>2123</v>
      </c>
      <c r="BT450" t="s">
        <v>73</v>
      </c>
      <c r="BU450" s="23">
        <v>43734</v>
      </c>
      <c r="BV450">
        <v>26399</v>
      </c>
      <c r="BX450" t="s">
        <v>64</v>
      </c>
      <c r="BY450" t="s">
        <v>64</v>
      </c>
      <c r="CB450" t="s">
        <v>64</v>
      </c>
      <c r="CC450" t="s">
        <v>64</v>
      </c>
      <c r="CE450" t="s">
        <v>64</v>
      </c>
      <c r="CG450" t="s">
        <v>63</v>
      </c>
      <c r="CH450" t="s">
        <v>1025</v>
      </c>
      <c r="CI450" t="s">
        <v>64</v>
      </c>
      <c r="DJ450" t="s">
        <v>355</v>
      </c>
      <c r="DK450" t="s">
        <v>356</v>
      </c>
      <c r="DN450" t="s">
        <v>64</v>
      </c>
      <c r="DO450" t="s">
        <v>193</v>
      </c>
      <c r="DP450" t="s">
        <v>64</v>
      </c>
      <c r="DQ450" t="s">
        <v>139</v>
      </c>
      <c r="DY450">
        <v>27.9</v>
      </c>
      <c r="EB450">
        <v>4</v>
      </c>
      <c r="EC450">
        <v>4</v>
      </c>
      <c r="EE450" t="s">
        <v>1870</v>
      </c>
      <c r="EF450">
        <v>3</v>
      </c>
      <c r="EH450" t="s">
        <v>80</v>
      </c>
      <c r="EL450" t="s">
        <v>80</v>
      </c>
      <c r="EP450" t="s">
        <v>80</v>
      </c>
      <c r="ET450" t="s">
        <v>80</v>
      </c>
      <c r="EV450">
        <v>4000</v>
      </c>
      <c r="EW450">
        <v>497</v>
      </c>
      <c r="EX450">
        <v>325</v>
      </c>
      <c r="EY450">
        <v>420</v>
      </c>
    </row>
    <row r="451" spans="1:155" x14ac:dyDescent="0.25">
      <c r="A451">
        <v>2020</v>
      </c>
      <c r="B451" t="s">
        <v>1021</v>
      </c>
      <c r="C451" s="20" t="s">
        <v>1022</v>
      </c>
      <c r="D451" t="s">
        <v>1050</v>
      </c>
      <c r="E451" t="s">
        <v>1024</v>
      </c>
      <c r="F451">
        <v>82</v>
      </c>
      <c r="G451" s="1">
        <v>3.5</v>
      </c>
      <c r="H451">
        <v>6</v>
      </c>
      <c r="I451" t="s">
        <v>1047</v>
      </c>
      <c r="J451">
        <v>25</v>
      </c>
      <c r="K451">
        <v>33</v>
      </c>
      <c r="L451">
        <v>28</v>
      </c>
      <c r="M451">
        <v>33.603700000000003</v>
      </c>
      <c r="N451">
        <v>45.942999999999998</v>
      </c>
      <c r="O451">
        <v>38.223399999999998</v>
      </c>
      <c r="P451">
        <v>24.885999999999999</v>
      </c>
      <c r="Q451">
        <v>32.86</v>
      </c>
      <c r="R451">
        <v>27.936699999999998</v>
      </c>
      <c r="T451" t="s">
        <v>142</v>
      </c>
      <c r="U451" t="s">
        <v>143</v>
      </c>
      <c r="V451" t="s">
        <v>549</v>
      </c>
      <c r="W451" t="s">
        <v>550</v>
      </c>
      <c r="Y451">
        <v>10</v>
      </c>
      <c r="Z451" t="s">
        <v>64</v>
      </c>
      <c r="AA451" t="s">
        <v>64</v>
      </c>
      <c r="AB451" t="s">
        <v>65</v>
      </c>
      <c r="AC451" t="s">
        <v>66</v>
      </c>
      <c r="AD451">
        <v>15</v>
      </c>
      <c r="AG451" t="s">
        <v>155</v>
      </c>
      <c r="AH451" t="s">
        <v>156</v>
      </c>
      <c r="AI451" t="s">
        <v>68</v>
      </c>
      <c r="AJ451" t="s">
        <v>69</v>
      </c>
      <c r="AK451" t="s">
        <v>64</v>
      </c>
      <c r="AL451" t="s">
        <v>70</v>
      </c>
      <c r="AO451">
        <v>99</v>
      </c>
      <c r="AP451">
        <v>12</v>
      </c>
      <c r="AS451">
        <v>1750</v>
      </c>
      <c r="AT451">
        <v>1750</v>
      </c>
      <c r="BN451" s="33" t="s">
        <v>2138</v>
      </c>
      <c r="BO451">
        <v>2</v>
      </c>
      <c r="BP451">
        <v>2</v>
      </c>
      <c r="BQ451">
        <v>5</v>
      </c>
      <c r="BR451" t="s">
        <v>126</v>
      </c>
      <c r="BS451" t="s">
        <v>2123</v>
      </c>
      <c r="BT451" t="s">
        <v>227</v>
      </c>
      <c r="BU451" s="23">
        <v>43734</v>
      </c>
      <c r="BV451">
        <v>26304</v>
      </c>
      <c r="BX451" t="s">
        <v>64</v>
      </c>
      <c r="BY451" t="s">
        <v>64</v>
      </c>
      <c r="CB451" t="s">
        <v>64</v>
      </c>
      <c r="CC451" t="s">
        <v>64</v>
      </c>
      <c r="CE451" t="s">
        <v>64</v>
      </c>
      <c r="CG451" t="s">
        <v>63</v>
      </c>
      <c r="CH451" t="s">
        <v>1025</v>
      </c>
      <c r="CI451" t="s">
        <v>64</v>
      </c>
      <c r="CK451" t="s">
        <v>112</v>
      </c>
      <c r="CM451">
        <v>1</v>
      </c>
      <c r="CN451" t="s">
        <v>113</v>
      </c>
      <c r="CP451">
        <v>311</v>
      </c>
      <c r="CQ451">
        <v>3.6</v>
      </c>
      <c r="CR451">
        <v>65.3</v>
      </c>
      <c r="CS451" t="s">
        <v>114</v>
      </c>
      <c r="CV451" t="s">
        <v>115</v>
      </c>
      <c r="CX451" t="s">
        <v>137</v>
      </c>
      <c r="CY451" t="s">
        <v>64</v>
      </c>
      <c r="DC451" t="s">
        <v>1869</v>
      </c>
      <c r="DD451">
        <v>1</v>
      </c>
      <c r="DE451" t="s">
        <v>476</v>
      </c>
      <c r="DF451" t="s">
        <v>1027</v>
      </c>
      <c r="DG451">
        <v>132</v>
      </c>
      <c r="DJ451" t="s">
        <v>355</v>
      </c>
      <c r="DK451" t="s">
        <v>356</v>
      </c>
      <c r="DL451" t="s">
        <v>64</v>
      </c>
      <c r="DM451" t="s">
        <v>64</v>
      </c>
      <c r="DN451" t="s">
        <v>64</v>
      </c>
      <c r="DO451" t="s">
        <v>193</v>
      </c>
      <c r="DP451" t="s">
        <v>63</v>
      </c>
      <c r="DQ451" t="s">
        <v>78</v>
      </c>
      <c r="DR451" t="s">
        <v>1029</v>
      </c>
      <c r="DY451">
        <v>38.6</v>
      </c>
      <c r="EB451">
        <v>6</v>
      </c>
      <c r="EC451">
        <v>6</v>
      </c>
      <c r="EE451" t="s">
        <v>1868</v>
      </c>
      <c r="EF451">
        <v>7</v>
      </c>
      <c r="EH451" t="s">
        <v>80</v>
      </c>
      <c r="EL451" t="s">
        <v>80</v>
      </c>
      <c r="EP451" t="s">
        <v>80</v>
      </c>
      <c r="ET451" t="s">
        <v>80</v>
      </c>
      <c r="EV451">
        <v>1250</v>
      </c>
      <c r="EW451">
        <v>357</v>
      </c>
      <c r="EX451">
        <v>270</v>
      </c>
      <c r="EY451">
        <v>318</v>
      </c>
    </row>
    <row r="452" spans="1:155" x14ac:dyDescent="0.25">
      <c r="A452">
        <v>2020</v>
      </c>
      <c r="B452" t="s">
        <v>1021</v>
      </c>
      <c r="C452" s="20" t="s">
        <v>1022</v>
      </c>
      <c r="D452" t="s">
        <v>1051</v>
      </c>
      <c r="E452" t="s">
        <v>1024</v>
      </c>
      <c r="F452">
        <v>83</v>
      </c>
      <c r="G452" s="1">
        <v>3.5</v>
      </c>
      <c r="H452">
        <v>6</v>
      </c>
      <c r="I452" t="s">
        <v>1047</v>
      </c>
      <c r="J452">
        <v>23</v>
      </c>
      <c r="K452">
        <v>31</v>
      </c>
      <c r="L452">
        <v>26</v>
      </c>
      <c r="M452">
        <v>30.446000000000002</v>
      </c>
      <c r="N452">
        <v>41.298999999999999</v>
      </c>
      <c r="O452">
        <v>34.529299999999999</v>
      </c>
      <c r="P452">
        <v>22.8307</v>
      </c>
      <c r="Q452">
        <v>30.619299999999999</v>
      </c>
      <c r="R452">
        <v>25.7818</v>
      </c>
      <c r="T452" t="s">
        <v>142</v>
      </c>
      <c r="U452" t="s">
        <v>143</v>
      </c>
      <c r="V452" t="s">
        <v>549</v>
      </c>
      <c r="W452" t="s">
        <v>550</v>
      </c>
      <c r="Y452">
        <v>10</v>
      </c>
      <c r="Z452" t="s">
        <v>64</v>
      </c>
      <c r="AA452" t="s">
        <v>64</v>
      </c>
      <c r="AB452" t="s">
        <v>86</v>
      </c>
      <c r="AC452" t="s">
        <v>87</v>
      </c>
      <c r="AD452">
        <v>15</v>
      </c>
      <c r="AG452" t="s">
        <v>155</v>
      </c>
      <c r="AH452" t="s">
        <v>156</v>
      </c>
      <c r="AI452" t="s">
        <v>68</v>
      </c>
      <c r="AJ452" t="s">
        <v>69</v>
      </c>
      <c r="AK452" t="s">
        <v>64</v>
      </c>
      <c r="AL452" t="s">
        <v>70</v>
      </c>
      <c r="AO452">
        <v>99</v>
      </c>
      <c r="AP452">
        <v>12</v>
      </c>
      <c r="AS452">
        <v>1900</v>
      </c>
      <c r="AT452">
        <v>1900</v>
      </c>
      <c r="BN452" s="33" t="s">
        <v>2138</v>
      </c>
      <c r="BO452">
        <v>2</v>
      </c>
      <c r="BP452">
        <v>2</v>
      </c>
      <c r="BQ452">
        <v>5</v>
      </c>
      <c r="BR452" t="s">
        <v>126</v>
      </c>
      <c r="BS452" t="s">
        <v>2123</v>
      </c>
      <c r="BT452" t="s">
        <v>227</v>
      </c>
      <c r="BU452" s="23">
        <v>43734</v>
      </c>
      <c r="BV452">
        <v>26297</v>
      </c>
      <c r="BX452" t="s">
        <v>64</v>
      </c>
      <c r="BY452" t="s">
        <v>64</v>
      </c>
      <c r="CB452" t="s">
        <v>64</v>
      </c>
      <c r="CC452" t="s">
        <v>64</v>
      </c>
      <c r="CE452" t="s">
        <v>64</v>
      </c>
      <c r="CG452" t="s">
        <v>63</v>
      </c>
      <c r="CH452" t="s">
        <v>1025</v>
      </c>
      <c r="CI452" t="s">
        <v>64</v>
      </c>
      <c r="CK452" t="s">
        <v>112</v>
      </c>
      <c r="CM452">
        <v>1</v>
      </c>
      <c r="CN452" t="s">
        <v>113</v>
      </c>
      <c r="CP452">
        <v>311</v>
      </c>
      <c r="CQ452">
        <v>3.6</v>
      </c>
      <c r="CR452">
        <v>65.3</v>
      </c>
      <c r="CS452" t="s">
        <v>114</v>
      </c>
      <c r="CV452" t="s">
        <v>115</v>
      </c>
      <c r="CX452" t="s">
        <v>137</v>
      </c>
      <c r="CY452" t="s">
        <v>64</v>
      </c>
      <c r="DC452" t="s">
        <v>1869</v>
      </c>
      <c r="DD452">
        <v>1</v>
      </c>
      <c r="DE452" t="s">
        <v>476</v>
      </c>
      <c r="DF452" t="s">
        <v>1027</v>
      </c>
      <c r="DG452">
        <v>132</v>
      </c>
      <c r="DJ452" t="s">
        <v>355</v>
      </c>
      <c r="DK452" t="s">
        <v>356</v>
      </c>
      <c r="DL452" t="s">
        <v>64</v>
      </c>
      <c r="DM452" t="s">
        <v>64</v>
      </c>
      <c r="DN452" t="s">
        <v>64</v>
      </c>
      <c r="DO452" t="s">
        <v>193</v>
      </c>
      <c r="DP452" t="s">
        <v>63</v>
      </c>
      <c r="DQ452" t="s">
        <v>78</v>
      </c>
      <c r="DR452" t="s">
        <v>1029</v>
      </c>
      <c r="DY452">
        <v>34.9</v>
      </c>
      <c r="EB452">
        <v>5</v>
      </c>
      <c r="EC452">
        <v>5</v>
      </c>
      <c r="EE452" t="s">
        <v>1868</v>
      </c>
      <c r="EF452">
        <v>7</v>
      </c>
      <c r="EH452" t="s">
        <v>80</v>
      </c>
      <c r="EL452" t="s">
        <v>80</v>
      </c>
      <c r="EP452" t="s">
        <v>80</v>
      </c>
      <c r="ET452" t="s">
        <v>80</v>
      </c>
      <c r="EV452">
        <v>2000</v>
      </c>
      <c r="EW452">
        <v>389</v>
      </c>
      <c r="EX452">
        <v>290</v>
      </c>
      <c r="EY452">
        <v>345</v>
      </c>
    </row>
    <row r="453" spans="1:155" x14ac:dyDescent="0.25">
      <c r="A453">
        <v>2020</v>
      </c>
      <c r="B453" t="s">
        <v>1021</v>
      </c>
      <c r="C453" s="20" t="s">
        <v>1022</v>
      </c>
      <c r="D453" t="s">
        <v>1070</v>
      </c>
      <c r="E453" t="s">
        <v>1024</v>
      </c>
      <c r="F453">
        <v>89</v>
      </c>
      <c r="G453" s="1">
        <v>2</v>
      </c>
      <c r="H453">
        <v>4</v>
      </c>
      <c r="I453" t="s">
        <v>1047</v>
      </c>
      <c r="J453">
        <v>29</v>
      </c>
      <c r="K453">
        <v>37</v>
      </c>
      <c r="L453">
        <v>33</v>
      </c>
      <c r="M453">
        <v>38.799999999999997</v>
      </c>
      <c r="N453">
        <v>54.866399999999999</v>
      </c>
      <c r="O453">
        <v>44.688699999999997</v>
      </c>
      <c r="P453">
        <v>29.42</v>
      </c>
      <c r="Q453">
        <v>37.334800000000001</v>
      </c>
      <c r="R453">
        <v>32.522599999999997</v>
      </c>
      <c r="T453" t="s">
        <v>142</v>
      </c>
      <c r="U453" t="s">
        <v>143</v>
      </c>
      <c r="V453" t="s">
        <v>549</v>
      </c>
      <c r="W453" t="s">
        <v>550</v>
      </c>
      <c r="Y453">
        <v>10</v>
      </c>
      <c r="Z453" t="s">
        <v>63</v>
      </c>
      <c r="AA453" t="s">
        <v>64</v>
      </c>
      <c r="AB453" t="s">
        <v>150</v>
      </c>
      <c r="AC453" t="s">
        <v>178</v>
      </c>
      <c r="AD453">
        <v>15</v>
      </c>
      <c r="AG453" t="s">
        <v>243</v>
      </c>
      <c r="AH453" t="s">
        <v>244</v>
      </c>
      <c r="AI453" t="s">
        <v>68</v>
      </c>
      <c r="AJ453" t="s">
        <v>69</v>
      </c>
      <c r="AK453" t="s">
        <v>64</v>
      </c>
      <c r="AL453" t="s">
        <v>70</v>
      </c>
      <c r="AQ453">
        <v>90</v>
      </c>
      <c r="AR453">
        <v>22</v>
      </c>
      <c r="AS453">
        <v>1250</v>
      </c>
      <c r="AT453">
        <v>1250</v>
      </c>
      <c r="BN453" s="33" t="s">
        <v>2136</v>
      </c>
      <c r="BO453">
        <v>2</v>
      </c>
      <c r="BP453">
        <v>2</v>
      </c>
      <c r="BQ453">
        <v>5</v>
      </c>
      <c r="BR453" t="s">
        <v>126</v>
      </c>
      <c r="BS453" t="s">
        <v>2123</v>
      </c>
      <c r="BT453" t="s">
        <v>73</v>
      </c>
      <c r="BU453" s="23">
        <v>43763</v>
      </c>
      <c r="BV453">
        <v>26611</v>
      </c>
      <c r="BX453" t="s">
        <v>63</v>
      </c>
      <c r="BY453" t="s">
        <v>64</v>
      </c>
      <c r="CB453" t="s">
        <v>64</v>
      </c>
      <c r="CC453" t="s">
        <v>64</v>
      </c>
      <c r="CE453" t="s">
        <v>64</v>
      </c>
      <c r="CG453" t="s">
        <v>63</v>
      </c>
      <c r="CH453" t="s">
        <v>1025</v>
      </c>
      <c r="CI453" t="s">
        <v>64</v>
      </c>
      <c r="DJ453" t="s">
        <v>355</v>
      </c>
      <c r="DK453" t="s">
        <v>356</v>
      </c>
      <c r="DN453" t="s">
        <v>64</v>
      </c>
      <c r="DO453" t="s">
        <v>1028</v>
      </c>
      <c r="DP453" t="s">
        <v>64</v>
      </c>
      <c r="DQ453" t="s">
        <v>139</v>
      </c>
      <c r="DY453">
        <v>45.2</v>
      </c>
      <c r="EB453">
        <v>7</v>
      </c>
      <c r="EC453">
        <v>7</v>
      </c>
      <c r="EE453" t="s">
        <v>1879</v>
      </c>
      <c r="EF453">
        <v>6</v>
      </c>
      <c r="EH453" t="s">
        <v>80</v>
      </c>
      <c r="EL453" t="s">
        <v>80</v>
      </c>
      <c r="EP453" t="s">
        <v>80</v>
      </c>
      <c r="ET453" t="s">
        <v>80</v>
      </c>
      <c r="EU453">
        <v>1250</v>
      </c>
      <c r="EW453">
        <v>300</v>
      </c>
      <c r="EX453">
        <v>236</v>
      </c>
      <c r="EY453">
        <v>271</v>
      </c>
    </row>
    <row r="454" spans="1:155" x14ac:dyDescent="0.25">
      <c r="A454">
        <v>2020</v>
      </c>
      <c r="B454" t="s">
        <v>2134</v>
      </c>
      <c r="C454" s="20" t="s">
        <v>419</v>
      </c>
      <c r="D454" t="s">
        <v>424</v>
      </c>
      <c r="E454" t="s">
        <v>324</v>
      </c>
      <c r="F454">
        <v>81</v>
      </c>
      <c r="G454" s="1">
        <v>2</v>
      </c>
      <c r="H454">
        <v>4</v>
      </c>
      <c r="I454" t="s">
        <v>201</v>
      </c>
      <c r="J454">
        <v>20</v>
      </c>
      <c r="K454">
        <v>29</v>
      </c>
      <c r="L454">
        <v>23</v>
      </c>
      <c r="M454">
        <v>25.215</v>
      </c>
      <c r="N454">
        <v>40.928199999999997</v>
      </c>
      <c r="O454">
        <v>30.481000000000002</v>
      </c>
      <c r="P454">
        <v>19.9603</v>
      </c>
      <c r="Q454">
        <v>28.7195</v>
      </c>
      <c r="R454">
        <v>23.1356</v>
      </c>
      <c r="T454" t="s">
        <v>60</v>
      </c>
      <c r="U454" t="s">
        <v>71</v>
      </c>
      <c r="V454" t="s">
        <v>61</v>
      </c>
      <c r="W454" t="s">
        <v>62</v>
      </c>
      <c r="Y454">
        <v>6</v>
      </c>
      <c r="Z454" t="s">
        <v>63</v>
      </c>
      <c r="AA454" t="s">
        <v>64</v>
      </c>
      <c r="AB454" t="s">
        <v>86</v>
      </c>
      <c r="AC454" t="s">
        <v>87</v>
      </c>
      <c r="AD454">
        <v>15</v>
      </c>
      <c r="AG454" t="s">
        <v>243</v>
      </c>
      <c r="AH454" t="s">
        <v>244</v>
      </c>
      <c r="AI454" t="s">
        <v>68</v>
      </c>
      <c r="AJ454" t="s">
        <v>69</v>
      </c>
      <c r="AK454" t="s">
        <v>64</v>
      </c>
      <c r="AL454" t="s">
        <v>70</v>
      </c>
      <c r="AO454">
        <v>99</v>
      </c>
      <c r="AP454">
        <v>16</v>
      </c>
      <c r="AS454">
        <v>1750</v>
      </c>
      <c r="AT454">
        <v>1750</v>
      </c>
      <c r="BN454" s="33" t="s">
        <v>2125</v>
      </c>
      <c r="BO454">
        <v>2</v>
      </c>
      <c r="BP454">
        <v>2</v>
      </c>
      <c r="BQ454">
        <v>5</v>
      </c>
      <c r="BR454" t="s">
        <v>126</v>
      </c>
      <c r="BS454" t="s">
        <v>2123</v>
      </c>
      <c r="BT454" t="s">
        <v>73</v>
      </c>
      <c r="BU454" s="23">
        <v>43685</v>
      </c>
      <c r="BV454">
        <v>26065</v>
      </c>
      <c r="BX454" t="s">
        <v>64</v>
      </c>
      <c r="BY454" t="s">
        <v>64</v>
      </c>
      <c r="CB454" t="s">
        <v>64</v>
      </c>
      <c r="CC454" t="s">
        <v>64</v>
      </c>
      <c r="CE454" t="s">
        <v>64</v>
      </c>
      <c r="CG454" t="s">
        <v>63</v>
      </c>
      <c r="CH454" t="s">
        <v>338</v>
      </c>
      <c r="CI454" t="s">
        <v>64</v>
      </c>
      <c r="DJ454" t="s">
        <v>76</v>
      </c>
      <c r="DK454" t="s">
        <v>2124</v>
      </c>
      <c r="DN454" t="s">
        <v>64</v>
      </c>
      <c r="DO454" t="s">
        <v>333</v>
      </c>
      <c r="DP454" t="s">
        <v>64</v>
      </c>
      <c r="DQ454" t="s">
        <v>139</v>
      </c>
      <c r="DY454">
        <v>30.7</v>
      </c>
      <c r="EB454">
        <v>5</v>
      </c>
      <c r="EC454">
        <v>5</v>
      </c>
      <c r="EE454" t="s">
        <v>1389</v>
      </c>
      <c r="EF454">
        <v>5</v>
      </c>
      <c r="EH454" t="s">
        <v>80</v>
      </c>
      <c r="EL454" t="s">
        <v>80</v>
      </c>
      <c r="EP454" t="s">
        <v>80</v>
      </c>
      <c r="ET454" t="s">
        <v>80</v>
      </c>
      <c r="EV454">
        <v>1250</v>
      </c>
      <c r="EW454">
        <v>445</v>
      </c>
      <c r="EX454">
        <v>309</v>
      </c>
      <c r="EY454">
        <v>384</v>
      </c>
    </row>
    <row r="455" spans="1:155" x14ac:dyDescent="0.25">
      <c r="A455">
        <v>2020</v>
      </c>
      <c r="B455" t="s">
        <v>2134</v>
      </c>
      <c r="C455" s="20" t="s">
        <v>419</v>
      </c>
      <c r="D455" t="s">
        <v>424</v>
      </c>
      <c r="E455" t="s">
        <v>324</v>
      </c>
      <c r="F455">
        <v>83</v>
      </c>
      <c r="G455" s="1">
        <v>3</v>
      </c>
      <c r="H455">
        <v>6</v>
      </c>
      <c r="I455" t="s">
        <v>201</v>
      </c>
      <c r="J455">
        <v>17</v>
      </c>
      <c r="K455">
        <v>26</v>
      </c>
      <c r="L455">
        <v>20</v>
      </c>
      <c r="M455">
        <v>21</v>
      </c>
      <c r="N455">
        <v>36.200000000000003</v>
      </c>
      <c r="O455">
        <v>25.892399999999999</v>
      </c>
      <c r="P455">
        <v>16.8538</v>
      </c>
      <c r="Q455">
        <v>25.673500000000001</v>
      </c>
      <c r="R455">
        <v>19.935700000000001</v>
      </c>
      <c r="T455" t="s">
        <v>60</v>
      </c>
      <c r="U455" t="s">
        <v>71</v>
      </c>
      <c r="V455" t="s">
        <v>61</v>
      </c>
      <c r="W455" t="s">
        <v>62</v>
      </c>
      <c r="Y455">
        <v>6</v>
      </c>
      <c r="Z455" t="s">
        <v>63</v>
      </c>
      <c r="AA455" t="s">
        <v>64</v>
      </c>
      <c r="AB455" t="s">
        <v>86</v>
      </c>
      <c r="AC455" t="s">
        <v>87</v>
      </c>
      <c r="AD455">
        <v>15</v>
      </c>
      <c r="AG455" t="s">
        <v>243</v>
      </c>
      <c r="AH455" t="s">
        <v>244</v>
      </c>
      <c r="AI455" t="s">
        <v>68</v>
      </c>
      <c r="AJ455" t="s">
        <v>69</v>
      </c>
      <c r="AK455" t="s">
        <v>64</v>
      </c>
      <c r="AL455" t="s">
        <v>70</v>
      </c>
      <c r="AO455">
        <v>99</v>
      </c>
      <c r="AP455">
        <v>16</v>
      </c>
      <c r="AS455">
        <v>2000</v>
      </c>
      <c r="AT455">
        <v>2000</v>
      </c>
      <c r="BN455" s="33" t="s">
        <v>2125</v>
      </c>
      <c r="BO455">
        <v>2</v>
      </c>
      <c r="BP455">
        <v>2</v>
      </c>
      <c r="BQ455">
        <v>5</v>
      </c>
      <c r="BR455" t="s">
        <v>126</v>
      </c>
      <c r="BS455" t="s">
        <v>2123</v>
      </c>
      <c r="BT455" t="s">
        <v>73</v>
      </c>
      <c r="BU455" s="23">
        <v>43685</v>
      </c>
      <c r="BV455">
        <v>26078</v>
      </c>
      <c r="BX455" t="s">
        <v>64</v>
      </c>
      <c r="BY455" t="s">
        <v>64</v>
      </c>
      <c r="CB455" t="s">
        <v>64</v>
      </c>
      <c r="CC455" t="s">
        <v>64</v>
      </c>
      <c r="CE455" t="s">
        <v>64</v>
      </c>
      <c r="CG455" t="s">
        <v>63</v>
      </c>
      <c r="CH455" t="s">
        <v>338</v>
      </c>
      <c r="CI455" t="s">
        <v>64</v>
      </c>
      <c r="DJ455" t="s">
        <v>76</v>
      </c>
      <c r="DK455" t="s">
        <v>2124</v>
      </c>
      <c r="DN455" t="s">
        <v>64</v>
      </c>
      <c r="DO455" t="s">
        <v>347</v>
      </c>
      <c r="DP455" t="s">
        <v>64</v>
      </c>
      <c r="DQ455" t="s">
        <v>139</v>
      </c>
      <c r="DY455">
        <v>26.1</v>
      </c>
      <c r="EB455">
        <v>4</v>
      </c>
      <c r="EC455">
        <v>4</v>
      </c>
      <c r="EE455" t="s">
        <v>1426</v>
      </c>
      <c r="EF455">
        <v>5</v>
      </c>
      <c r="EH455" t="s">
        <v>80</v>
      </c>
      <c r="EL455" t="s">
        <v>80</v>
      </c>
      <c r="EP455" t="s">
        <v>80</v>
      </c>
      <c r="ET455" t="s">
        <v>80</v>
      </c>
      <c r="EV455">
        <v>2500</v>
      </c>
      <c r="EW455">
        <v>528</v>
      </c>
      <c r="EX455">
        <v>347</v>
      </c>
      <c r="EY455">
        <v>447</v>
      </c>
    </row>
    <row r="456" spans="1:155" x14ac:dyDescent="0.25">
      <c r="A456">
        <v>2020</v>
      </c>
      <c r="B456" t="s">
        <v>2134</v>
      </c>
      <c r="C456" s="20" t="s">
        <v>419</v>
      </c>
      <c r="D456" t="s">
        <v>425</v>
      </c>
      <c r="E456" t="s">
        <v>324</v>
      </c>
      <c r="F456">
        <v>82</v>
      </c>
      <c r="G456" s="1">
        <v>2</v>
      </c>
      <c r="H456">
        <v>4</v>
      </c>
      <c r="I456" t="s">
        <v>201</v>
      </c>
      <c r="J456">
        <v>20</v>
      </c>
      <c r="K456">
        <v>31</v>
      </c>
      <c r="L456">
        <v>24</v>
      </c>
      <c r="M456">
        <v>25.4</v>
      </c>
      <c r="N456">
        <v>44.3</v>
      </c>
      <c r="O456">
        <v>31.435099999999998</v>
      </c>
      <c r="P456">
        <v>20.094799999999999</v>
      </c>
      <c r="Q456">
        <v>30.852599999999999</v>
      </c>
      <c r="R456">
        <v>23.834599999999998</v>
      </c>
      <c r="T456" t="s">
        <v>60</v>
      </c>
      <c r="U456" t="s">
        <v>71</v>
      </c>
      <c r="V456" t="s">
        <v>61</v>
      </c>
      <c r="W456" t="s">
        <v>62</v>
      </c>
      <c r="Y456">
        <v>6</v>
      </c>
      <c r="Z456" t="s">
        <v>63</v>
      </c>
      <c r="AA456" t="s">
        <v>64</v>
      </c>
      <c r="AB456" t="s">
        <v>150</v>
      </c>
      <c r="AC456" t="s">
        <v>178</v>
      </c>
      <c r="AD456">
        <v>15</v>
      </c>
      <c r="AG456" t="s">
        <v>243</v>
      </c>
      <c r="AH456" t="s">
        <v>244</v>
      </c>
      <c r="AI456" t="s">
        <v>68</v>
      </c>
      <c r="AJ456" t="s">
        <v>69</v>
      </c>
      <c r="AK456" t="s">
        <v>64</v>
      </c>
      <c r="AL456" t="s">
        <v>70</v>
      </c>
      <c r="AO456">
        <v>99</v>
      </c>
      <c r="AP456">
        <v>16</v>
      </c>
      <c r="AS456">
        <v>1700</v>
      </c>
      <c r="AT456">
        <v>1700</v>
      </c>
      <c r="BN456" s="33" t="s">
        <v>2125</v>
      </c>
      <c r="BO456">
        <v>2</v>
      </c>
      <c r="BP456">
        <v>2</v>
      </c>
      <c r="BQ456">
        <v>5</v>
      </c>
      <c r="BR456" t="s">
        <v>126</v>
      </c>
      <c r="BS456" t="s">
        <v>2123</v>
      </c>
      <c r="BT456" t="s">
        <v>73</v>
      </c>
      <c r="BU456" s="23">
        <v>43685</v>
      </c>
      <c r="BV456">
        <v>26066</v>
      </c>
      <c r="BX456" t="s">
        <v>64</v>
      </c>
      <c r="BY456" t="s">
        <v>64</v>
      </c>
      <c r="CB456" t="s">
        <v>64</v>
      </c>
      <c r="CC456" t="s">
        <v>64</v>
      </c>
      <c r="CE456" t="s">
        <v>64</v>
      </c>
      <c r="CG456" t="s">
        <v>63</v>
      </c>
      <c r="CH456" t="s">
        <v>338</v>
      </c>
      <c r="CI456" t="s">
        <v>64</v>
      </c>
      <c r="DJ456" t="s">
        <v>76</v>
      </c>
      <c r="DK456" t="s">
        <v>2124</v>
      </c>
      <c r="DN456" t="s">
        <v>64</v>
      </c>
      <c r="DO456" t="s">
        <v>333</v>
      </c>
      <c r="DP456" t="s">
        <v>64</v>
      </c>
      <c r="DQ456" t="s">
        <v>139</v>
      </c>
      <c r="DY456">
        <v>31.7</v>
      </c>
      <c r="EB456">
        <v>5</v>
      </c>
      <c r="EC456">
        <v>5</v>
      </c>
      <c r="EE456" t="s">
        <v>1389</v>
      </c>
      <c r="EF456">
        <v>5</v>
      </c>
      <c r="EH456" t="s">
        <v>80</v>
      </c>
      <c r="EL456" t="s">
        <v>80</v>
      </c>
      <c r="EP456" t="s">
        <v>80</v>
      </c>
      <c r="ET456" t="s">
        <v>80</v>
      </c>
      <c r="EV456">
        <v>1000</v>
      </c>
      <c r="EW456">
        <v>442</v>
      </c>
      <c r="EX456">
        <v>289</v>
      </c>
      <c r="EY456">
        <v>373</v>
      </c>
    </row>
    <row r="457" spans="1:155" x14ac:dyDescent="0.25">
      <c r="A457">
        <v>2020</v>
      </c>
      <c r="B457" t="s">
        <v>2134</v>
      </c>
      <c r="C457" s="20" t="s">
        <v>419</v>
      </c>
      <c r="D457" t="s">
        <v>425</v>
      </c>
      <c r="E457" t="s">
        <v>324</v>
      </c>
      <c r="F457">
        <v>84</v>
      </c>
      <c r="G457" s="1">
        <v>3</v>
      </c>
      <c r="H457">
        <v>6</v>
      </c>
      <c r="I457" t="s">
        <v>201</v>
      </c>
      <c r="J457">
        <v>18</v>
      </c>
      <c r="K457">
        <v>27</v>
      </c>
      <c r="L457">
        <v>21</v>
      </c>
      <c r="M457">
        <v>22</v>
      </c>
      <c r="N457">
        <v>38.5</v>
      </c>
      <c r="O457">
        <v>27.256599999999999</v>
      </c>
      <c r="P457">
        <v>17.598600000000001</v>
      </c>
      <c r="Q457">
        <v>27.1633</v>
      </c>
      <c r="R457">
        <v>20.912199999999999</v>
      </c>
      <c r="T457" t="s">
        <v>60</v>
      </c>
      <c r="U457" t="s">
        <v>71</v>
      </c>
      <c r="V457" t="s">
        <v>61</v>
      </c>
      <c r="W457" t="s">
        <v>62</v>
      </c>
      <c r="Y457">
        <v>6</v>
      </c>
      <c r="Z457" t="s">
        <v>63</v>
      </c>
      <c r="AA457" t="s">
        <v>64</v>
      </c>
      <c r="AB457" t="s">
        <v>150</v>
      </c>
      <c r="AC457" t="s">
        <v>178</v>
      </c>
      <c r="AD457">
        <v>15</v>
      </c>
      <c r="AG457" t="s">
        <v>243</v>
      </c>
      <c r="AH457" t="s">
        <v>244</v>
      </c>
      <c r="AI457" t="s">
        <v>68</v>
      </c>
      <c r="AJ457" t="s">
        <v>69</v>
      </c>
      <c r="AK457" t="s">
        <v>64</v>
      </c>
      <c r="AL457" t="s">
        <v>70</v>
      </c>
      <c r="AO457">
        <v>99</v>
      </c>
      <c r="AP457">
        <v>16</v>
      </c>
      <c r="AS457">
        <v>1950</v>
      </c>
      <c r="AT457">
        <v>1950</v>
      </c>
      <c r="BN457" s="33" t="s">
        <v>2125</v>
      </c>
      <c r="BO457">
        <v>2</v>
      </c>
      <c r="BP457">
        <v>2</v>
      </c>
      <c r="BQ457">
        <v>5</v>
      </c>
      <c r="BR457" t="s">
        <v>126</v>
      </c>
      <c r="BS457" t="s">
        <v>2123</v>
      </c>
      <c r="BT457" t="s">
        <v>73</v>
      </c>
      <c r="BU457" s="23">
        <v>43685</v>
      </c>
      <c r="BV457">
        <v>26077</v>
      </c>
      <c r="BX457" t="s">
        <v>64</v>
      </c>
      <c r="BY457" t="s">
        <v>64</v>
      </c>
      <c r="CB457" t="s">
        <v>64</v>
      </c>
      <c r="CC457" t="s">
        <v>64</v>
      </c>
      <c r="CE457" t="s">
        <v>64</v>
      </c>
      <c r="CG457" t="s">
        <v>63</v>
      </c>
      <c r="CH457" t="s">
        <v>338</v>
      </c>
      <c r="CI457" t="s">
        <v>64</v>
      </c>
      <c r="DJ457" t="s">
        <v>76</v>
      </c>
      <c r="DK457" t="s">
        <v>2124</v>
      </c>
      <c r="DN457" t="s">
        <v>64</v>
      </c>
      <c r="DO457" t="s">
        <v>347</v>
      </c>
      <c r="DP457" t="s">
        <v>64</v>
      </c>
      <c r="DQ457" t="s">
        <v>139</v>
      </c>
      <c r="DY457">
        <v>27.5</v>
      </c>
      <c r="EB457">
        <v>4</v>
      </c>
      <c r="EC457">
        <v>4</v>
      </c>
      <c r="EE457" t="s">
        <v>1426</v>
      </c>
      <c r="EF457">
        <v>5</v>
      </c>
      <c r="EH457" t="s">
        <v>80</v>
      </c>
      <c r="EL457" t="s">
        <v>80</v>
      </c>
      <c r="EP457" t="s">
        <v>80</v>
      </c>
      <c r="ET457" t="s">
        <v>80</v>
      </c>
      <c r="EV457">
        <v>2250</v>
      </c>
      <c r="EW457">
        <v>505</v>
      </c>
      <c r="EX457">
        <v>327</v>
      </c>
      <c r="EY457">
        <v>425</v>
      </c>
    </row>
    <row r="458" spans="1:155" x14ac:dyDescent="0.25">
      <c r="A458">
        <v>2020</v>
      </c>
      <c r="B458" t="s">
        <v>2134</v>
      </c>
      <c r="C458" s="20" t="s">
        <v>419</v>
      </c>
      <c r="D458" t="s">
        <v>426</v>
      </c>
      <c r="E458" t="s">
        <v>324</v>
      </c>
      <c r="F458">
        <v>85</v>
      </c>
      <c r="G458" s="1">
        <v>2</v>
      </c>
      <c r="H458">
        <v>4</v>
      </c>
      <c r="I458" t="s">
        <v>260</v>
      </c>
      <c r="J458">
        <v>42</v>
      </c>
      <c r="K458">
        <v>39</v>
      </c>
      <c r="L458">
        <v>41</v>
      </c>
      <c r="M458">
        <v>61.789499999999997</v>
      </c>
      <c r="N458">
        <v>62.134900000000002</v>
      </c>
      <c r="O458">
        <v>61.944499999999998</v>
      </c>
      <c r="P458">
        <v>42</v>
      </c>
      <c r="Q458">
        <v>39</v>
      </c>
      <c r="R458">
        <v>41</v>
      </c>
      <c r="T458" t="s">
        <v>142</v>
      </c>
      <c r="U458" t="s">
        <v>143</v>
      </c>
      <c r="V458" t="s">
        <v>258</v>
      </c>
      <c r="W458" t="s">
        <v>259</v>
      </c>
      <c r="Y458">
        <v>1</v>
      </c>
      <c r="Z458" t="s">
        <v>64</v>
      </c>
      <c r="AA458" t="s">
        <v>64</v>
      </c>
      <c r="AB458" t="s">
        <v>150</v>
      </c>
      <c r="AC458" t="s">
        <v>178</v>
      </c>
      <c r="AD458">
        <v>15</v>
      </c>
      <c r="AG458" t="s">
        <v>243</v>
      </c>
      <c r="AH458" t="s">
        <v>244</v>
      </c>
      <c r="AI458" t="s">
        <v>68</v>
      </c>
      <c r="AJ458" t="s">
        <v>69</v>
      </c>
      <c r="AK458" t="s">
        <v>64</v>
      </c>
      <c r="AL458" t="s">
        <v>70</v>
      </c>
      <c r="AO458">
        <v>99</v>
      </c>
      <c r="AP458">
        <v>12</v>
      </c>
      <c r="AS458">
        <v>1000</v>
      </c>
      <c r="AT458">
        <v>1000</v>
      </c>
      <c r="BN458" s="33" t="s">
        <v>2135</v>
      </c>
      <c r="BO458">
        <v>2</v>
      </c>
      <c r="BP458">
        <v>2</v>
      </c>
      <c r="BQ458">
        <v>5</v>
      </c>
      <c r="BR458" t="s">
        <v>126</v>
      </c>
      <c r="BS458" t="s">
        <v>2123</v>
      </c>
      <c r="BT458" t="s">
        <v>73</v>
      </c>
      <c r="BU458" s="23">
        <v>43685</v>
      </c>
      <c r="BV458">
        <v>26063</v>
      </c>
      <c r="BX458" t="s">
        <v>64</v>
      </c>
      <c r="BY458" t="s">
        <v>64</v>
      </c>
      <c r="CB458" t="s">
        <v>64</v>
      </c>
      <c r="CC458" t="s">
        <v>64</v>
      </c>
      <c r="CD458" t="s">
        <v>1395</v>
      </c>
      <c r="CE458" t="s">
        <v>64</v>
      </c>
      <c r="CF458" t="s">
        <v>388</v>
      </c>
      <c r="CG458" t="s">
        <v>63</v>
      </c>
      <c r="CH458" t="s">
        <v>389</v>
      </c>
      <c r="CI458" t="s">
        <v>64</v>
      </c>
      <c r="CJ458" t="s">
        <v>388</v>
      </c>
      <c r="CK458" t="s">
        <v>112</v>
      </c>
      <c r="CM458">
        <v>1</v>
      </c>
      <c r="CN458" t="s">
        <v>113</v>
      </c>
      <c r="CP458">
        <v>280</v>
      </c>
      <c r="CQ458">
        <v>4.75</v>
      </c>
      <c r="CR458">
        <v>31.7</v>
      </c>
      <c r="CS458" t="s">
        <v>114</v>
      </c>
      <c r="CV458" t="s">
        <v>115</v>
      </c>
      <c r="CX458" t="s">
        <v>151</v>
      </c>
      <c r="CY458" t="s">
        <v>64</v>
      </c>
      <c r="DD458">
        <v>1</v>
      </c>
      <c r="DE458" t="s">
        <v>117</v>
      </c>
      <c r="DG458">
        <v>64</v>
      </c>
      <c r="DJ458" t="s">
        <v>146</v>
      </c>
      <c r="DK458" t="s">
        <v>147</v>
      </c>
      <c r="DL458" t="s">
        <v>64</v>
      </c>
      <c r="DM458" t="s">
        <v>64</v>
      </c>
      <c r="DN458" t="s">
        <v>64</v>
      </c>
      <c r="DO458" t="s">
        <v>1396</v>
      </c>
      <c r="DP458" t="s">
        <v>63</v>
      </c>
      <c r="DQ458" t="s">
        <v>78</v>
      </c>
      <c r="DY458">
        <v>62.3</v>
      </c>
      <c r="EB458">
        <v>9</v>
      </c>
      <c r="EC458">
        <v>9</v>
      </c>
      <c r="EE458" t="s">
        <v>1394</v>
      </c>
      <c r="EF458">
        <v>7</v>
      </c>
      <c r="EH458" t="s">
        <v>80</v>
      </c>
      <c r="EL458" t="s">
        <v>80</v>
      </c>
      <c r="EP458" t="s">
        <v>80</v>
      </c>
      <c r="ET458" t="s">
        <v>80</v>
      </c>
      <c r="EU458">
        <v>2500</v>
      </c>
      <c r="EW458">
        <v>211</v>
      </c>
      <c r="EX458">
        <v>228</v>
      </c>
      <c r="EY458">
        <v>217</v>
      </c>
    </row>
    <row r="459" spans="1:155" x14ac:dyDescent="0.25">
      <c r="A459">
        <v>2020</v>
      </c>
      <c r="B459" t="s">
        <v>741</v>
      </c>
      <c r="C459" s="20" t="s">
        <v>742</v>
      </c>
      <c r="D459" t="s">
        <v>1675</v>
      </c>
      <c r="E459" t="s">
        <v>743</v>
      </c>
      <c r="F459">
        <v>36</v>
      </c>
      <c r="G459" s="1">
        <v>3</v>
      </c>
      <c r="H459">
        <v>6</v>
      </c>
      <c r="I459" t="s">
        <v>235</v>
      </c>
      <c r="J459">
        <v>17</v>
      </c>
      <c r="K459">
        <v>24</v>
      </c>
      <c r="L459">
        <v>19</v>
      </c>
      <c r="M459">
        <v>20.8</v>
      </c>
      <c r="N459">
        <v>33.5</v>
      </c>
      <c r="O459">
        <v>25.078299999999999</v>
      </c>
      <c r="P459">
        <v>16.7042</v>
      </c>
      <c r="Q459">
        <v>23.904699999999998</v>
      </c>
      <c r="R459">
        <v>19.323399999999999</v>
      </c>
      <c r="T459" t="s">
        <v>60</v>
      </c>
      <c r="U459" t="s">
        <v>71</v>
      </c>
      <c r="V459" t="s">
        <v>86</v>
      </c>
      <c r="W459" t="s">
        <v>136</v>
      </c>
      <c r="Y459">
        <v>8</v>
      </c>
      <c r="Z459" t="s">
        <v>63</v>
      </c>
      <c r="AA459" t="s">
        <v>64</v>
      </c>
      <c r="AB459" t="s">
        <v>65</v>
      </c>
      <c r="AC459" t="s">
        <v>66</v>
      </c>
      <c r="AD459">
        <v>10</v>
      </c>
      <c r="AG459" t="s">
        <v>155</v>
      </c>
      <c r="AH459" t="s">
        <v>156</v>
      </c>
      <c r="AI459" t="s">
        <v>68</v>
      </c>
      <c r="AJ459" t="s">
        <v>69</v>
      </c>
      <c r="AK459" t="s">
        <v>64</v>
      </c>
      <c r="AL459" t="s">
        <v>70</v>
      </c>
      <c r="AO459">
        <v>108</v>
      </c>
      <c r="AP459">
        <v>10</v>
      </c>
      <c r="AS459">
        <v>2550</v>
      </c>
      <c r="AT459">
        <v>2550</v>
      </c>
      <c r="BN459" s="33" t="s">
        <v>2125</v>
      </c>
      <c r="BO459">
        <v>2</v>
      </c>
      <c r="BP459">
        <v>2</v>
      </c>
      <c r="BQ459">
        <v>5</v>
      </c>
      <c r="BR459" t="s">
        <v>126</v>
      </c>
      <c r="BS459" t="s">
        <v>2123</v>
      </c>
      <c r="BT459" t="s">
        <v>73</v>
      </c>
      <c r="BU459" s="23">
        <v>43672</v>
      </c>
      <c r="BV459">
        <v>25996</v>
      </c>
      <c r="BX459" t="s">
        <v>64</v>
      </c>
      <c r="BY459" t="s">
        <v>64</v>
      </c>
      <c r="CB459" t="s">
        <v>64</v>
      </c>
      <c r="CC459" t="s">
        <v>64</v>
      </c>
      <c r="CD459" t="s">
        <v>1677</v>
      </c>
      <c r="CE459" t="s">
        <v>64</v>
      </c>
      <c r="CG459" t="s">
        <v>63</v>
      </c>
      <c r="CH459" t="s">
        <v>1678</v>
      </c>
      <c r="CI459" t="s">
        <v>64</v>
      </c>
      <c r="DJ459" t="s">
        <v>76</v>
      </c>
      <c r="DK459" t="s">
        <v>2124</v>
      </c>
      <c r="DL459" t="s">
        <v>64</v>
      </c>
      <c r="DN459" t="s">
        <v>64</v>
      </c>
      <c r="DO459" t="s">
        <v>1679</v>
      </c>
      <c r="DP459" t="s">
        <v>63</v>
      </c>
      <c r="DQ459" t="s">
        <v>78</v>
      </c>
      <c r="DY459">
        <v>25.1</v>
      </c>
      <c r="EB459">
        <v>3</v>
      </c>
      <c r="EC459">
        <v>3</v>
      </c>
      <c r="EE459" t="s">
        <v>1676</v>
      </c>
      <c r="EF459">
        <v>1</v>
      </c>
      <c r="EH459" t="s">
        <v>80</v>
      </c>
      <c r="EL459" t="s">
        <v>80</v>
      </c>
      <c r="EP459" t="s">
        <v>80</v>
      </c>
      <c r="ET459" t="s">
        <v>80</v>
      </c>
      <c r="EV459">
        <v>5250</v>
      </c>
      <c r="EW459">
        <v>533</v>
      </c>
      <c r="EX459">
        <v>371</v>
      </c>
      <c r="EY459">
        <v>460</v>
      </c>
    </row>
    <row r="460" spans="1:155" x14ac:dyDescent="0.25">
      <c r="A460">
        <v>2020</v>
      </c>
      <c r="B460" t="s">
        <v>741</v>
      </c>
      <c r="C460" s="20" t="s">
        <v>742</v>
      </c>
      <c r="D460" t="s">
        <v>1680</v>
      </c>
      <c r="E460" t="s">
        <v>743</v>
      </c>
      <c r="F460">
        <v>38</v>
      </c>
      <c r="G460" s="1">
        <v>3</v>
      </c>
      <c r="H460">
        <v>6</v>
      </c>
      <c r="I460" t="s">
        <v>235</v>
      </c>
      <c r="J460">
        <v>17</v>
      </c>
      <c r="K460">
        <v>24</v>
      </c>
      <c r="L460">
        <v>19</v>
      </c>
      <c r="M460">
        <v>20.8</v>
      </c>
      <c r="N460">
        <v>33.5</v>
      </c>
      <c r="O460">
        <v>25.078299999999999</v>
      </c>
      <c r="P460">
        <v>16.7042</v>
      </c>
      <c r="Q460">
        <v>23.904699999999998</v>
      </c>
      <c r="R460">
        <v>19.323399999999999</v>
      </c>
      <c r="T460" t="s">
        <v>60</v>
      </c>
      <c r="U460" t="s">
        <v>71</v>
      </c>
      <c r="V460" t="s">
        <v>86</v>
      </c>
      <c r="W460" t="s">
        <v>136</v>
      </c>
      <c r="Y460">
        <v>8</v>
      </c>
      <c r="Z460" t="s">
        <v>63</v>
      </c>
      <c r="AA460" t="s">
        <v>64</v>
      </c>
      <c r="AB460" t="s">
        <v>65</v>
      </c>
      <c r="AC460" t="s">
        <v>66</v>
      </c>
      <c r="AD460">
        <v>10</v>
      </c>
      <c r="AG460" t="s">
        <v>155</v>
      </c>
      <c r="AH460" t="s">
        <v>156</v>
      </c>
      <c r="AI460" t="s">
        <v>68</v>
      </c>
      <c r="AJ460" t="s">
        <v>69</v>
      </c>
      <c r="AK460" t="s">
        <v>64</v>
      </c>
      <c r="AL460" t="s">
        <v>70</v>
      </c>
      <c r="AO460">
        <v>108</v>
      </c>
      <c r="AP460">
        <v>10</v>
      </c>
      <c r="AS460">
        <v>2550</v>
      </c>
      <c r="AT460">
        <v>2550</v>
      </c>
      <c r="BN460" s="33" t="s">
        <v>2125</v>
      </c>
      <c r="BO460">
        <v>2</v>
      </c>
      <c r="BP460">
        <v>2</v>
      </c>
      <c r="BQ460">
        <v>5</v>
      </c>
      <c r="BR460" t="s">
        <v>126</v>
      </c>
      <c r="BS460" t="s">
        <v>2123</v>
      </c>
      <c r="BT460" t="s">
        <v>73</v>
      </c>
      <c r="BU460" s="23">
        <v>43672</v>
      </c>
      <c r="BV460">
        <v>25997</v>
      </c>
      <c r="BX460" t="s">
        <v>64</v>
      </c>
      <c r="BY460" t="s">
        <v>64</v>
      </c>
      <c r="CB460" t="s">
        <v>64</v>
      </c>
      <c r="CC460" t="s">
        <v>64</v>
      </c>
      <c r="CD460" t="s">
        <v>1677</v>
      </c>
      <c r="CE460" t="s">
        <v>64</v>
      </c>
      <c r="CG460" t="s">
        <v>63</v>
      </c>
      <c r="CH460" t="s">
        <v>1678</v>
      </c>
      <c r="CI460" t="s">
        <v>64</v>
      </c>
      <c r="DJ460" t="s">
        <v>76</v>
      </c>
      <c r="DK460" t="s">
        <v>2124</v>
      </c>
      <c r="DL460" t="s">
        <v>64</v>
      </c>
      <c r="DN460" t="s">
        <v>64</v>
      </c>
      <c r="DO460" t="s">
        <v>1679</v>
      </c>
      <c r="DP460" t="s">
        <v>63</v>
      </c>
      <c r="DQ460" t="s">
        <v>78</v>
      </c>
      <c r="DY460">
        <v>25.1</v>
      </c>
      <c r="EB460">
        <v>3</v>
      </c>
      <c r="EC460">
        <v>3</v>
      </c>
      <c r="EE460" t="s">
        <v>1676</v>
      </c>
      <c r="EF460">
        <v>1</v>
      </c>
      <c r="EH460" t="s">
        <v>80</v>
      </c>
      <c r="EL460" t="s">
        <v>80</v>
      </c>
      <c r="EP460" t="s">
        <v>80</v>
      </c>
      <c r="ET460" t="s">
        <v>80</v>
      </c>
      <c r="EV460">
        <v>5250</v>
      </c>
      <c r="EW460">
        <v>533</v>
      </c>
      <c r="EX460">
        <v>371</v>
      </c>
      <c r="EY460">
        <v>460</v>
      </c>
    </row>
    <row r="461" spans="1:155" x14ac:dyDescent="0.25">
      <c r="A461">
        <v>2020</v>
      </c>
      <c r="B461" t="s">
        <v>741</v>
      </c>
      <c r="C461" s="20" t="s">
        <v>742</v>
      </c>
      <c r="D461" t="s">
        <v>1681</v>
      </c>
      <c r="E461" t="s">
        <v>743</v>
      </c>
      <c r="F461">
        <v>35</v>
      </c>
      <c r="G461" s="1">
        <v>3</v>
      </c>
      <c r="H461">
        <v>6</v>
      </c>
      <c r="I461" t="s">
        <v>235</v>
      </c>
      <c r="J461">
        <v>16</v>
      </c>
      <c r="K461">
        <v>24</v>
      </c>
      <c r="L461">
        <v>19</v>
      </c>
      <c r="M461">
        <v>19.8</v>
      </c>
      <c r="N461">
        <v>33.1</v>
      </c>
      <c r="O461">
        <v>24.170400000000001</v>
      </c>
      <c r="P461">
        <v>15.9536</v>
      </c>
      <c r="Q461">
        <v>23.640799999999999</v>
      </c>
      <c r="R461">
        <v>18.688099999999999</v>
      </c>
      <c r="T461" t="s">
        <v>60</v>
      </c>
      <c r="U461" t="s">
        <v>71</v>
      </c>
      <c r="V461" t="s">
        <v>86</v>
      </c>
      <c r="W461" t="s">
        <v>136</v>
      </c>
      <c r="Y461">
        <v>8</v>
      </c>
      <c r="Z461" t="s">
        <v>63</v>
      </c>
      <c r="AA461" t="s">
        <v>64</v>
      </c>
      <c r="AB461" t="s">
        <v>86</v>
      </c>
      <c r="AC461" t="s">
        <v>87</v>
      </c>
      <c r="AD461">
        <v>10</v>
      </c>
      <c r="AG461" t="s">
        <v>155</v>
      </c>
      <c r="AH461" t="s">
        <v>156</v>
      </c>
      <c r="AI461" t="s">
        <v>68</v>
      </c>
      <c r="AJ461" t="s">
        <v>69</v>
      </c>
      <c r="AK461" t="s">
        <v>64</v>
      </c>
      <c r="AL461" t="s">
        <v>70</v>
      </c>
      <c r="AO461">
        <v>108</v>
      </c>
      <c r="AP461">
        <v>10</v>
      </c>
      <c r="AS461">
        <v>2550</v>
      </c>
      <c r="AT461">
        <v>2550</v>
      </c>
      <c r="BN461" s="33" t="s">
        <v>2125</v>
      </c>
      <c r="BO461">
        <v>2</v>
      </c>
      <c r="BP461">
        <v>2</v>
      </c>
      <c r="BQ461">
        <v>5</v>
      </c>
      <c r="BR461" t="s">
        <v>126</v>
      </c>
      <c r="BS461" t="s">
        <v>2123</v>
      </c>
      <c r="BT461" t="s">
        <v>73</v>
      </c>
      <c r="BU461" s="23">
        <v>43672</v>
      </c>
      <c r="BV461">
        <v>25995</v>
      </c>
      <c r="BX461" t="s">
        <v>63</v>
      </c>
      <c r="BY461" t="s">
        <v>64</v>
      </c>
      <c r="CB461" t="s">
        <v>64</v>
      </c>
      <c r="CC461" t="s">
        <v>64</v>
      </c>
      <c r="CD461" t="s">
        <v>1677</v>
      </c>
      <c r="CE461" t="s">
        <v>64</v>
      </c>
      <c r="CG461" t="s">
        <v>63</v>
      </c>
      <c r="CH461" t="s">
        <v>1678</v>
      </c>
      <c r="CI461" t="s">
        <v>64</v>
      </c>
      <c r="DJ461" t="s">
        <v>76</v>
      </c>
      <c r="DK461" t="s">
        <v>2124</v>
      </c>
      <c r="DL461" t="s">
        <v>64</v>
      </c>
      <c r="DN461" t="s">
        <v>64</v>
      </c>
      <c r="DO461" t="s">
        <v>1679</v>
      </c>
      <c r="DP461" t="s">
        <v>63</v>
      </c>
      <c r="DQ461" t="s">
        <v>78</v>
      </c>
      <c r="DY461">
        <v>24.2</v>
      </c>
      <c r="EB461">
        <v>3</v>
      </c>
      <c r="EC461">
        <v>3</v>
      </c>
      <c r="EE461" t="s">
        <v>1676</v>
      </c>
      <c r="EF461">
        <v>1</v>
      </c>
      <c r="EH461" t="s">
        <v>80</v>
      </c>
      <c r="EL461" t="s">
        <v>80</v>
      </c>
      <c r="EP461" t="s">
        <v>80</v>
      </c>
      <c r="ET461" t="s">
        <v>80</v>
      </c>
      <c r="EV461">
        <v>5250</v>
      </c>
      <c r="EW461">
        <v>555</v>
      </c>
      <c r="EX461">
        <v>375</v>
      </c>
      <c r="EY461">
        <v>474</v>
      </c>
    </row>
    <row r="462" spans="1:155" x14ac:dyDescent="0.25">
      <c r="A462">
        <v>2020</v>
      </c>
      <c r="B462" t="s">
        <v>724</v>
      </c>
      <c r="C462" s="20" t="s">
        <v>724</v>
      </c>
      <c r="D462" t="s">
        <v>1671</v>
      </c>
      <c r="E462" t="s">
        <v>726</v>
      </c>
      <c r="F462">
        <v>309</v>
      </c>
      <c r="G462" s="1">
        <v>2.5</v>
      </c>
      <c r="H462">
        <v>4</v>
      </c>
      <c r="I462" t="s">
        <v>201</v>
      </c>
      <c r="J462">
        <v>26</v>
      </c>
      <c r="K462">
        <v>35</v>
      </c>
      <c r="L462">
        <v>30</v>
      </c>
      <c r="M462">
        <v>34.380099999999999</v>
      </c>
      <c r="N462">
        <v>51.435400000000001</v>
      </c>
      <c r="O462">
        <v>40.409799999999997</v>
      </c>
      <c r="P462">
        <v>26.431000000000001</v>
      </c>
      <c r="Q462">
        <v>35.262799999999999</v>
      </c>
      <c r="R462">
        <v>29.7883</v>
      </c>
      <c r="T462" t="s">
        <v>142</v>
      </c>
      <c r="U462" t="s">
        <v>143</v>
      </c>
      <c r="V462" t="s">
        <v>61</v>
      </c>
      <c r="W462" t="s">
        <v>62</v>
      </c>
      <c r="Y462">
        <v>6</v>
      </c>
      <c r="Z462" t="s">
        <v>63</v>
      </c>
      <c r="AA462" t="s">
        <v>64</v>
      </c>
      <c r="AB462" t="s">
        <v>150</v>
      </c>
      <c r="AC462" t="s">
        <v>178</v>
      </c>
      <c r="AD462">
        <v>10</v>
      </c>
      <c r="AG462" t="s">
        <v>243</v>
      </c>
      <c r="AH462" t="s">
        <v>244</v>
      </c>
      <c r="AI462" t="s">
        <v>68</v>
      </c>
      <c r="AJ462" t="s">
        <v>69</v>
      </c>
      <c r="AK462" t="s">
        <v>64</v>
      </c>
      <c r="AL462" t="s">
        <v>70</v>
      </c>
      <c r="AQ462">
        <v>93</v>
      </c>
      <c r="AR462">
        <v>20</v>
      </c>
      <c r="AS462">
        <v>1350</v>
      </c>
      <c r="AT462">
        <v>1350</v>
      </c>
      <c r="BN462" s="33" t="s">
        <v>2125</v>
      </c>
      <c r="BO462">
        <v>2</v>
      </c>
      <c r="BP462">
        <v>2</v>
      </c>
      <c r="BQ462">
        <v>5</v>
      </c>
      <c r="BR462" t="s">
        <v>126</v>
      </c>
      <c r="BS462" t="s">
        <v>2123</v>
      </c>
      <c r="BT462" t="s">
        <v>73</v>
      </c>
      <c r="BU462" s="23">
        <v>43678</v>
      </c>
      <c r="BV462">
        <v>25732</v>
      </c>
      <c r="BX462" t="s">
        <v>63</v>
      </c>
      <c r="BY462" t="s">
        <v>64</v>
      </c>
      <c r="CB462" t="s">
        <v>64</v>
      </c>
      <c r="CC462" t="s">
        <v>64</v>
      </c>
      <c r="CD462" t="s">
        <v>1664</v>
      </c>
      <c r="CE462" t="s">
        <v>63</v>
      </c>
      <c r="CF462" t="s">
        <v>731</v>
      </c>
      <c r="CG462" t="s">
        <v>63</v>
      </c>
      <c r="CH462" t="s">
        <v>727</v>
      </c>
      <c r="CI462" t="s">
        <v>64</v>
      </c>
      <c r="DJ462" t="s">
        <v>76</v>
      </c>
      <c r="DK462" t="s">
        <v>2124</v>
      </c>
      <c r="DN462" t="s">
        <v>64</v>
      </c>
      <c r="DO462" t="s">
        <v>728</v>
      </c>
      <c r="DP462" t="s">
        <v>64</v>
      </c>
      <c r="DQ462" t="s">
        <v>139</v>
      </c>
      <c r="DY462">
        <v>40.700000000000003</v>
      </c>
      <c r="EB462">
        <v>7</v>
      </c>
      <c r="EC462">
        <v>7</v>
      </c>
      <c r="EE462" t="s">
        <v>1661</v>
      </c>
      <c r="EF462">
        <v>7</v>
      </c>
      <c r="EH462" t="s">
        <v>80</v>
      </c>
      <c r="EL462" t="s">
        <v>80</v>
      </c>
      <c r="EP462" t="s">
        <v>80</v>
      </c>
      <c r="ET462" t="s">
        <v>80</v>
      </c>
      <c r="EU462">
        <v>750</v>
      </c>
      <c r="EW462">
        <v>335</v>
      </c>
      <c r="EX462">
        <v>251</v>
      </c>
      <c r="EY462">
        <v>297</v>
      </c>
    </row>
    <row r="463" spans="1:155" x14ac:dyDescent="0.25">
      <c r="A463">
        <v>2020</v>
      </c>
      <c r="B463" t="s">
        <v>724</v>
      </c>
      <c r="C463" s="20" t="s">
        <v>724</v>
      </c>
      <c r="D463" t="s">
        <v>1671</v>
      </c>
      <c r="E463" t="s">
        <v>726</v>
      </c>
      <c r="F463">
        <v>308</v>
      </c>
      <c r="G463" s="1">
        <v>2.5</v>
      </c>
      <c r="H463">
        <v>4</v>
      </c>
      <c r="I463" t="s">
        <v>84</v>
      </c>
      <c r="J463">
        <v>25</v>
      </c>
      <c r="K463">
        <v>35</v>
      </c>
      <c r="L463">
        <v>29</v>
      </c>
      <c r="M463">
        <v>33</v>
      </c>
      <c r="N463">
        <v>51.8</v>
      </c>
      <c r="O463">
        <v>39.441600000000001</v>
      </c>
      <c r="P463">
        <v>25.480599999999999</v>
      </c>
      <c r="Q463">
        <v>35.484499999999997</v>
      </c>
      <c r="R463">
        <v>29.1829</v>
      </c>
      <c r="T463" t="s">
        <v>142</v>
      </c>
      <c r="U463" t="s">
        <v>143</v>
      </c>
      <c r="V463" t="s">
        <v>82</v>
      </c>
      <c r="W463" t="s">
        <v>83</v>
      </c>
      <c r="Y463">
        <v>6</v>
      </c>
      <c r="Z463" t="s">
        <v>64</v>
      </c>
      <c r="AA463" t="s">
        <v>64</v>
      </c>
      <c r="AB463" t="s">
        <v>150</v>
      </c>
      <c r="AC463" t="s">
        <v>178</v>
      </c>
      <c r="AD463">
        <v>10</v>
      </c>
      <c r="AG463" t="s">
        <v>243</v>
      </c>
      <c r="AH463" t="s">
        <v>244</v>
      </c>
      <c r="AI463" t="s">
        <v>68</v>
      </c>
      <c r="AJ463" t="s">
        <v>69</v>
      </c>
      <c r="AK463" t="s">
        <v>64</v>
      </c>
      <c r="AL463" t="s">
        <v>70</v>
      </c>
      <c r="AQ463">
        <v>93</v>
      </c>
      <c r="AR463">
        <v>20</v>
      </c>
      <c r="AS463">
        <v>1400</v>
      </c>
      <c r="AT463">
        <v>1400</v>
      </c>
      <c r="BN463" s="33" t="s">
        <v>2125</v>
      </c>
      <c r="BO463">
        <v>2</v>
      </c>
      <c r="BP463">
        <v>2</v>
      </c>
      <c r="BQ463">
        <v>5</v>
      </c>
      <c r="BR463" t="s">
        <v>126</v>
      </c>
      <c r="BS463" t="s">
        <v>2123</v>
      </c>
      <c r="BT463" t="s">
        <v>73</v>
      </c>
      <c r="BU463" s="23">
        <v>43678</v>
      </c>
      <c r="BV463">
        <v>25731</v>
      </c>
      <c r="BX463" t="s">
        <v>64</v>
      </c>
      <c r="BY463" t="s">
        <v>64</v>
      </c>
      <c r="CB463" t="s">
        <v>64</v>
      </c>
      <c r="CC463" t="s">
        <v>64</v>
      </c>
      <c r="CD463" t="s">
        <v>1664</v>
      </c>
      <c r="CE463" t="s">
        <v>63</v>
      </c>
      <c r="CF463" t="s">
        <v>731</v>
      </c>
      <c r="CG463" t="s">
        <v>63</v>
      </c>
      <c r="CH463" t="s">
        <v>727</v>
      </c>
      <c r="CI463" t="s">
        <v>64</v>
      </c>
      <c r="DJ463" t="s">
        <v>76</v>
      </c>
      <c r="DK463" t="s">
        <v>2124</v>
      </c>
      <c r="DN463" t="s">
        <v>64</v>
      </c>
      <c r="DO463" t="s">
        <v>728</v>
      </c>
      <c r="DP463" t="s">
        <v>64</v>
      </c>
      <c r="DQ463" t="s">
        <v>139</v>
      </c>
      <c r="DY463">
        <v>39.700000000000003</v>
      </c>
      <c r="EB463">
        <v>6</v>
      </c>
      <c r="EC463">
        <v>6</v>
      </c>
      <c r="EE463" t="s">
        <v>1661</v>
      </c>
      <c r="EF463">
        <v>7</v>
      </c>
      <c r="EH463" t="s">
        <v>80</v>
      </c>
      <c r="EL463" t="s">
        <v>80</v>
      </c>
      <c r="EP463" t="s">
        <v>80</v>
      </c>
      <c r="ET463" t="s">
        <v>80</v>
      </c>
      <c r="EU463">
        <v>500</v>
      </c>
      <c r="EW463">
        <v>347</v>
      </c>
      <c r="EX463">
        <v>250</v>
      </c>
      <c r="EY463">
        <v>303</v>
      </c>
    </row>
    <row r="464" spans="1:155" x14ac:dyDescent="0.25">
      <c r="A464">
        <v>2020</v>
      </c>
      <c r="B464" t="s">
        <v>724</v>
      </c>
      <c r="C464" s="20" t="s">
        <v>724</v>
      </c>
      <c r="D464" t="s">
        <v>1672</v>
      </c>
      <c r="E464" t="s">
        <v>726</v>
      </c>
      <c r="F464">
        <v>310</v>
      </c>
      <c r="G464" s="1">
        <v>2.5</v>
      </c>
      <c r="H464">
        <v>4</v>
      </c>
      <c r="I464" t="s">
        <v>201</v>
      </c>
      <c r="J464">
        <v>24</v>
      </c>
      <c r="K464">
        <v>32</v>
      </c>
      <c r="L464">
        <v>27</v>
      </c>
      <c r="M464">
        <v>32.220399999999998</v>
      </c>
      <c r="N464">
        <v>45.774000000000001</v>
      </c>
      <c r="O464">
        <v>37.1736</v>
      </c>
      <c r="P464">
        <v>24</v>
      </c>
      <c r="Q464">
        <v>31.774999999999999</v>
      </c>
      <c r="R464">
        <v>27</v>
      </c>
      <c r="T464" t="s">
        <v>142</v>
      </c>
      <c r="U464" t="s">
        <v>143</v>
      </c>
      <c r="V464" t="s">
        <v>61</v>
      </c>
      <c r="W464" t="s">
        <v>62</v>
      </c>
      <c r="Y464">
        <v>6</v>
      </c>
      <c r="Z464" t="s">
        <v>63</v>
      </c>
      <c r="AA464" t="s">
        <v>64</v>
      </c>
      <c r="AB464">
        <v>4</v>
      </c>
      <c r="AC464" t="s">
        <v>294</v>
      </c>
      <c r="AD464">
        <v>10</v>
      </c>
      <c r="AG464" t="s">
        <v>243</v>
      </c>
      <c r="AH464" t="s">
        <v>244</v>
      </c>
      <c r="AI464" t="s">
        <v>68</v>
      </c>
      <c r="AJ464" t="s">
        <v>69</v>
      </c>
      <c r="AK464" t="s">
        <v>64</v>
      </c>
      <c r="AL464" t="s">
        <v>70</v>
      </c>
      <c r="AQ464">
        <v>93</v>
      </c>
      <c r="AR464">
        <v>20</v>
      </c>
      <c r="AS464">
        <v>1500</v>
      </c>
      <c r="AT464">
        <v>1500</v>
      </c>
      <c r="BN464" s="33" t="s">
        <v>2125</v>
      </c>
      <c r="BO464">
        <v>2</v>
      </c>
      <c r="BP464">
        <v>2</v>
      </c>
      <c r="BQ464">
        <v>5</v>
      </c>
      <c r="BR464" t="s">
        <v>126</v>
      </c>
      <c r="BS464" t="s">
        <v>2123</v>
      </c>
      <c r="BT464" t="s">
        <v>73</v>
      </c>
      <c r="BU464" s="23">
        <v>43678</v>
      </c>
      <c r="BV464">
        <v>25733</v>
      </c>
      <c r="BX464" t="s">
        <v>63</v>
      </c>
      <c r="BY464" t="s">
        <v>64</v>
      </c>
      <c r="CB464" t="s">
        <v>64</v>
      </c>
      <c r="CC464" t="s">
        <v>64</v>
      </c>
      <c r="CD464" t="s">
        <v>1664</v>
      </c>
      <c r="CE464" t="s">
        <v>63</v>
      </c>
      <c r="CF464" t="s">
        <v>731</v>
      </c>
      <c r="CG464" t="s">
        <v>63</v>
      </c>
      <c r="CH464" t="s">
        <v>727</v>
      </c>
      <c r="CI464" t="s">
        <v>64</v>
      </c>
      <c r="DJ464" t="s">
        <v>76</v>
      </c>
      <c r="DK464" t="s">
        <v>2124</v>
      </c>
      <c r="DN464" t="s">
        <v>64</v>
      </c>
      <c r="DO464" t="s">
        <v>728</v>
      </c>
      <c r="DP464" t="s">
        <v>64</v>
      </c>
      <c r="DQ464" t="s">
        <v>139</v>
      </c>
      <c r="DY464">
        <v>37.4</v>
      </c>
      <c r="EB464">
        <v>6</v>
      </c>
      <c r="EC464">
        <v>6</v>
      </c>
      <c r="EE464" t="s">
        <v>1661</v>
      </c>
      <c r="EF464">
        <v>7</v>
      </c>
      <c r="EH464" t="s">
        <v>80</v>
      </c>
      <c r="EL464" t="s">
        <v>80</v>
      </c>
      <c r="EP464" t="s">
        <v>80</v>
      </c>
      <c r="ET464" t="s">
        <v>80</v>
      </c>
      <c r="EU464">
        <v>0</v>
      </c>
      <c r="EW464">
        <v>369</v>
      </c>
      <c r="EX464">
        <v>279</v>
      </c>
      <c r="EY464">
        <v>328</v>
      </c>
    </row>
    <row r="465" spans="1:155" x14ac:dyDescent="0.25">
      <c r="A465">
        <v>2020</v>
      </c>
      <c r="B465" t="s">
        <v>724</v>
      </c>
      <c r="C465" s="20" t="s">
        <v>724</v>
      </c>
      <c r="D465" t="s">
        <v>738</v>
      </c>
      <c r="E465" t="s">
        <v>726</v>
      </c>
      <c r="F465">
        <v>603</v>
      </c>
      <c r="G465" s="1">
        <v>2.5</v>
      </c>
      <c r="H465">
        <v>4</v>
      </c>
      <c r="I465" t="s">
        <v>201</v>
      </c>
      <c r="J465">
        <v>26</v>
      </c>
      <c r="K465">
        <v>35</v>
      </c>
      <c r="L465">
        <v>29</v>
      </c>
      <c r="M465">
        <v>33.7729</v>
      </c>
      <c r="N465">
        <v>50.872900000000001</v>
      </c>
      <c r="O465">
        <v>39.791800000000002</v>
      </c>
      <c r="P465">
        <v>26.0139</v>
      </c>
      <c r="Q465">
        <v>34.920099999999998</v>
      </c>
      <c r="R465">
        <v>29.386600000000001</v>
      </c>
      <c r="T465" t="s">
        <v>142</v>
      </c>
      <c r="U465" t="s">
        <v>143</v>
      </c>
      <c r="V465" t="s">
        <v>61</v>
      </c>
      <c r="W465" t="s">
        <v>62</v>
      </c>
      <c r="Y465">
        <v>6</v>
      </c>
      <c r="Z465" t="s">
        <v>63</v>
      </c>
      <c r="AA465" t="s">
        <v>64</v>
      </c>
      <c r="AB465" t="s">
        <v>150</v>
      </c>
      <c r="AC465" t="s">
        <v>178</v>
      </c>
      <c r="AD465">
        <v>10</v>
      </c>
      <c r="AG465" t="s">
        <v>243</v>
      </c>
      <c r="AH465" t="s">
        <v>244</v>
      </c>
      <c r="AI465" t="s">
        <v>68</v>
      </c>
      <c r="AJ465" t="s">
        <v>69</v>
      </c>
      <c r="AK465" t="s">
        <v>64</v>
      </c>
      <c r="AL465" t="s">
        <v>70</v>
      </c>
      <c r="AO465">
        <v>100</v>
      </c>
      <c r="AP465">
        <v>14</v>
      </c>
      <c r="AS465">
        <v>1400</v>
      </c>
      <c r="AT465">
        <v>1400</v>
      </c>
      <c r="BN465" s="33" t="s">
        <v>2125</v>
      </c>
      <c r="BO465">
        <v>2</v>
      </c>
      <c r="BP465">
        <v>2</v>
      </c>
      <c r="BQ465">
        <v>5</v>
      </c>
      <c r="BR465" t="s">
        <v>126</v>
      </c>
      <c r="BS465" t="s">
        <v>2123</v>
      </c>
      <c r="BT465" t="s">
        <v>73</v>
      </c>
      <c r="BU465" s="23">
        <v>43784</v>
      </c>
      <c r="BV465">
        <v>26545</v>
      </c>
      <c r="BX465" t="s">
        <v>63</v>
      </c>
      <c r="BY465" t="s">
        <v>64</v>
      </c>
      <c r="CB465" t="s">
        <v>64</v>
      </c>
      <c r="CC465" t="s">
        <v>64</v>
      </c>
      <c r="CD465" t="s">
        <v>1673</v>
      </c>
      <c r="CE465" t="s">
        <v>63</v>
      </c>
      <c r="CF465" t="s">
        <v>731</v>
      </c>
      <c r="CG465" t="s">
        <v>63</v>
      </c>
      <c r="CH465" t="s">
        <v>727</v>
      </c>
      <c r="CI465" t="s">
        <v>64</v>
      </c>
      <c r="DJ465" t="s">
        <v>76</v>
      </c>
      <c r="DK465" t="s">
        <v>2124</v>
      </c>
      <c r="DN465" t="s">
        <v>64</v>
      </c>
      <c r="DO465" t="s">
        <v>728</v>
      </c>
      <c r="DP465" t="s">
        <v>64</v>
      </c>
      <c r="DQ465" t="s">
        <v>139</v>
      </c>
      <c r="DY465">
        <v>40.1</v>
      </c>
      <c r="EB465">
        <v>6</v>
      </c>
      <c r="EC465">
        <v>6</v>
      </c>
      <c r="EE465" t="s">
        <v>1661</v>
      </c>
      <c r="EF465">
        <v>7</v>
      </c>
      <c r="EH465" t="s">
        <v>80</v>
      </c>
      <c r="EL465" t="s">
        <v>80</v>
      </c>
      <c r="EP465" t="s">
        <v>80</v>
      </c>
      <c r="ET465" t="s">
        <v>80</v>
      </c>
      <c r="EU465">
        <v>500</v>
      </c>
      <c r="EW465">
        <v>341</v>
      </c>
      <c r="EX465">
        <v>255</v>
      </c>
      <c r="EY465">
        <v>302</v>
      </c>
    </row>
    <row r="466" spans="1:155" x14ac:dyDescent="0.25">
      <c r="A466">
        <v>2020</v>
      </c>
      <c r="B466" t="s">
        <v>724</v>
      </c>
      <c r="C466" s="20" t="s">
        <v>724</v>
      </c>
      <c r="D466" t="s">
        <v>738</v>
      </c>
      <c r="E466" t="s">
        <v>726</v>
      </c>
      <c r="F466">
        <v>604</v>
      </c>
      <c r="G466" s="1">
        <v>2.5</v>
      </c>
      <c r="H466">
        <v>4</v>
      </c>
      <c r="I466" t="s">
        <v>201</v>
      </c>
      <c r="J466">
        <v>23</v>
      </c>
      <c r="K466">
        <v>31</v>
      </c>
      <c r="L466">
        <v>26</v>
      </c>
      <c r="M466">
        <v>30.1</v>
      </c>
      <c r="N466">
        <v>44.9</v>
      </c>
      <c r="O466">
        <v>35.342300000000002</v>
      </c>
      <c r="P466">
        <v>23.456299999999999</v>
      </c>
      <c r="Q466">
        <v>31.2288</v>
      </c>
      <c r="R466">
        <v>26.4147</v>
      </c>
      <c r="T466" t="s">
        <v>60</v>
      </c>
      <c r="U466" t="s">
        <v>71</v>
      </c>
      <c r="V466" t="s">
        <v>61</v>
      </c>
      <c r="W466" t="s">
        <v>62</v>
      </c>
      <c r="Y466">
        <v>6</v>
      </c>
      <c r="Z466" t="s">
        <v>63</v>
      </c>
      <c r="AA466" t="s">
        <v>64</v>
      </c>
      <c r="AB466" t="s">
        <v>150</v>
      </c>
      <c r="AC466" t="s">
        <v>178</v>
      </c>
      <c r="AD466">
        <v>10</v>
      </c>
      <c r="AG466" t="s">
        <v>243</v>
      </c>
      <c r="AH466" t="s">
        <v>244</v>
      </c>
      <c r="AI466" t="s">
        <v>68</v>
      </c>
      <c r="AJ466" t="s">
        <v>69</v>
      </c>
      <c r="AK466" t="s">
        <v>64</v>
      </c>
      <c r="AL466" t="s">
        <v>70</v>
      </c>
      <c r="AO466">
        <v>100</v>
      </c>
      <c r="AP466">
        <v>14</v>
      </c>
      <c r="AS466">
        <v>1550</v>
      </c>
      <c r="AT466">
        <v>1550</v>
      </c>
      <c r="BN466" s="33" t="s">
        <v>2125</v>
      </c>
      <c r="BO466">
        <v>2</v>
      </c>
      <c r="BP466">
        <v>2</v>
      </c>
      <c r="BQ466">
        <v>5</v>
      </c>
      <c r="BR466" t="s">
        <v>126</v>
      </c>
      <c r="BS466" t="s">
        <v>2123</v>
      </c>
      <c r="BT466" t="s">
        <v>73</v>
      </c>
      <c r="BU466" s="23">
        <v>43784</v>
      </c>
      <c r="BV466">
        <v>26281</v>
      </c>
      <c r="BX466" t="s">
        <v>64</v>
      </c>
      <c r="BY466" t="s">
        <v>64</v>
      </c>
      <c r="CB466" t="s">
        <v>64</v>
      </c>
      <c r="CC466" t="s">
        <v>64</v>
      </c>
      <c r="CE466" t="s">
        <v>64</v>
      </c>
      <c r="CG466" t="s">
        <v>63</v>
      </c>
      <c r="CH466" t="s">
        <v>727</v>
      </c>
      <c r="CI466" t="s">
        <v>64</v>
      </c>
      <c r="DJ466" t="s">
        <v>76</v>
      </c>
      <c r="DK466" t="s">
        <v>2124</v>
      </c>
      <c r="DN466" t="s">
        <v>64</v>
      </c>
      <c r="DO466" t="s">
        <v>732</v>
      </c>
      <c r="DP466" t="s">
        <v>64</v>
      </c>
      <c r="DQ466" t="s">
        <v>139</v>
      </c>
      <c r="DY466">
        <v>35.6</v>
      </c>
      <c r="EB466">
        <v>5</v>
      </c>
      <c r="EC466">
        <v>5</v>
      </c>
      <c r="EE466" t="s">
        <v>1674</v>
      </c>
      <c r="EF466">
        <v>3</v>
      </c>
      <c r="EH466" t="s">
        <v>80</v>
      </c>
      <c r="EL466" t="s">
        <v>80</v>
      </c>
      <c r="EP466" t="s">
        <v>80</v>
      </c>
      <c r="ET466" t="s">
        <v>80</v>
      </c>
      <c r="EV466">
        <v>250</v>
      </c>
      <c r="EW466">
        <v>377</v>
      </c>
      <c r="EX466">
        <v>283</v>
      </c>
      <c r="EY466">
        <v>335</v>
      </c>
    </row>
    <row r="467" spans="1:155" x14ac:dyDescent="0.25">
      <c r="A467">
        <v>2020</v>
      </c>
      <c r="B467" t="s">
        <v>757</v>
      </c>
      <c r="C467" s="20" t="s">
        <v>757</v>
      </c>
      <c r="D467" t="s">
        <v>1713</v>
      </c>
      <c r="E467" t="s">
        <v>759</v>
      </c>
      <c r="F467">
        <v>317</v>
      </c>
      <c r="G467" s="1">
        <v>3</v>
      </c>
      <c r="H467">
        <v>6</v>
      </c>
      <c r="I467" t="s">
        <v>256</v>
      </c>
      <c r="J467">
        <v>21</v>
      </c>
      <c r="K467">
        <v>28</v>
      </c>
      <c r="L467">
        <v>24</v>
      </c>
      <c r="M467">
        <v>27.1</v>
      </c>
      <c r="N467">
        <v>40.4</v>
      </c>
      <c r="O467">
        <v>31.812899999999999</v>
      </c>
      <c r="P467">
        <v>21.322399999999998</v>
      </c>
      <c r="Q467">
        <v>28.382400000000001</v>
      </c>
      <c r="R467">
        <v>24.01</v>
      </c>
      <c r="T467" t="s">
        <v>475</v>
      </c>
      <c r="U467" t="s">
        <v>476</v>
      </c>
      <c r="V467" t="s">
        <v>86</v>
      </c>
      <c r="W467" t="s">
        <v>136</v>
      </c>
      <c r="Y467">
        <v>9</v>
      </c>
      <c r="Z467" t="s">
        <v>63</v>
      </c>
      <c r="AA467" t="s">
        <v>64</v>
      </c>
      <c r="AB467">
        <v>4</v>
      </c>
      <c r="AC467" t="s">
        <v>294</v>
      </c>
      <c r="AD467">
        <v>10</v>
      </c>
      <c r="AG467" t="s">
        <v>155</v>
      </c>
      <c r="AH467" t="s">
        <v>156</v>
      </c>
      <c r="AI467" t="s">
        <v>68</v>
      </c>
      <c r="AJ467" t="s">
        <v>69</v>
      </c>
      <c r="AK467" t="s">
        <v>64</v>
      </c>
      <c r="AL467" t="s">
        <v>70</v>
      </c>
      <c r="AO467">
        <v>97</v>
      </c>
      <c r="AP467">
        <v>13</v>
      </c>
      <c r="AS467">
        <v>2050</v>
      </c>
      <c r="AT467">
        <v>2050</v>
      </c>
      <c r="BN467" s="33" t="s">
        <v>2128</v>
      </c>
      <c r="BO467">
        <v>2</v>
      </c>
      <c r="BP467">
        <v>2</v>
      </c>
      <c r="BQ467">
        <v>5</v>
      </c>
      <c r="BR467" t="s">
        <v>126</v>
      </c>
      <c r="BS467" t="s">
        <v>2123</v>
      </c>
      <c r="BT467" t="s">
        <v>73</v>
      </c>
      <c r="BU467" s="23">
        <v>43675</v>
      </c>
      <c r="BV467">
        <v>26175</v>
      </c>
      <c r="BY467" t="s">
        <v>64</v>
      </c>
      <c r="CB467" t="s">
        <v>64</v>
      </c>
      <c r="CC467" t="s">
        <v>64</v>
      </c>
      <c r="CD467" t="s">
        <v>776</v>
      </c>
      <c r="CE467" t="s">
        <v>64</v>
      </c>
      <c r="CG467" t="s">
        <v>63</v>
      </c>
      <c r="CH467" t="s">
        <v>761</v>
      </c>
      <c r="CI467" t="s">
        <v>63</v>
      </c>
      <c r="CJ467" t="s">
        <v>777</v>
      </c>
      <c r="CK467" t="s">
        <v>112</v>
      </c>
      <c r="CM467">
        <v>1</v>
      </c>
      <c r="CN467" t="s">
        <v>113</v>
      </c>
      <c r="CP467">
        <v>48</v>
      </c>
      <c r="CQ467">
        <v>20</v>
      </c>
      <c r="CR467">
        <v>80</v>
      </c>
      <c r="CS467" t="s">
        <v>114</v>
      </c>
      <c r="CV467" t="s">
        <v>115</v>
      </c>
      <c r="CX467" t="s">
        <v>116</v>
      </c>
      <c r="CY467" t="s">
        <v>64</v>
      </c>
      <c r="DD467">
        <v>1</v>
      </c>
      <c r="DE467" t="s">
        <v>476</v>
      </c>
      <c r="DF467" t="s">
        <v>778</v>
      </c>
      <c r="DG467">
        <v>16</v>
      </c>
      <c r="DJ467" t="s">
        <v>76</v>
      </c>
      <c r="DK467" t="s">
        <v>2124</v>
      </c>
      <c r="DL467" t="s">
        <v>64</v>
      </c>
      <c r="DM467" t="s">
        <v>64</v>
      </c>
      <c r="DN467" t="s">
        <v>64</v>
      </c>
      <c r="DO467" t="s">
        <v>77</v>
      </c>
      <c r="DP467" t="s">
        <v>63</v>
      </c>
      <c r="DQ467" t="s">
        <v>78</v>
      </c>
      <c r="DY467">
        <v>32</v>
      </c>
      <c r="EB467">
        <v>5</v>
      </c>
      <c r="EC467">
        <v>5</v>
      </c>
      <c r="EE467" t="s">
        <v>1712</v>
      </c>
      <c r="EF467">
        <v>6</v>
      </c>
      <c r="EH467" t="s">
        <v>80</v>
      </c>
      <c r="EL467" t="s">
        <v>80</v>
      </c>
      <c r="EP467" t="s">
        <v>80</v>
      </c>
      <c r="ET467" t="s">
        <v>80</v>
      </c>
      <c r="EV467">
        <v>2750</v>
      </c>
      <c r="EW467">
        <v>417</v>
      </c>
      <c r="EX467">
        <v>313</v>
      </c>
      <c r="EY467">
        <v>370</v>
      </c>
    </row>
    <row r="468" spans="1:155" x14ac:dyDescent="0.25">
      <c r="A468">
        <v>2020</v>
      </c>
      <c r="B468" t="s">
        <v>757</v>
      </c>
      <c r="C468" s="20" t="s">
        <v>757</v>
      </c>
      <c r="D468" t="s">
        <v>1716</v>
      </c>
      <c r="E468" t="s">
        <v>759</v>
      </c>
      <c r="F468">
        <v>360</v>
      </c>
      <c r="G468" s="1">
        <v>4</v>
      </c>
      <c r="H468">
        <v>8</v>
      </c>
      <c r="I468" t="s">
        <v>256</v>
      </c>
      <c r="J468">
        <v>15</v>
      </c>
      <c r="K468">
        <v>23</v>
      </c>
      <c r="L468">
        <v>18</v>
      </c>
      <c r="M468">
        <v>18.2</v>
      </c>
      <c r="N468">
        <v>31.7</v>
      </c>
      <c r="O468">
        <v>22.514700000000001</v>
      </c>
      <c r="P468">
        <v>14.742100000000001</v>
      </c>
      <c r="Q468">
        <v>22.7134</v>
      </c>
      <c r="R468">
        <v>17.506900000000002</v>
      </c>
      <c r="T468" t="s">
        <v>60</v>
      </c>
      <c r="U468" t="s">
        <v>71</v>
      </c>
      <c r="V468" t="s">
        <v>86</v>
      </c>
      <c r="W468" t="s">
        <v>136</v>
      </c>
      <c r="Y468">
        <v>9</v>
      </c>
      <c r="Z468" t="s">
        <v>63</v>
      </c>
      <c r="AA468" t="s">
        <v>64</v>
      </c>
      <c r="AB468">
        <v>4</v>
      </c>
      <c r="AC468" t="s">
        <v>294</v>
      </c>
      <c r="AD468">
        <v>10</v>
      </c>
      <c r="AG468" t="s">
        <v>155</v>
      </c>
      <c r="AH468" t="s">
        <v>156</v>
      </c>
      <c r="AI468" t="s">
        <v>68</v>
      </c>
      <c r="AJ468" t="s">
        <v>69</v>
      </c>
      <c r="AK468" t="s">
        <v>64</v>
      </c>
      <c r="AL468" t="s">
        <v>70</v>
      </c>
      <c r="AO468">
        <v>98</v>
      </c>
      <c r="AP468">
        <v>13</v>
      </c>
      <c r="AS468">
        <v>2700</v>
      </c>
      <c r="AT468">
        <v>2700</v>
      </c>
      <c r="BN468" s="33" t="s">
        <v>2125</v>
      </c>
      <c r="BO468">
        <v>2</v>
      </c>
      <c r="BP468">
        <v>2</v>
      </c>
      <c r="BQ468">
        <v>5</v>
      </c>
      <c r="BR468" t="s">
        <v>126</v>
      </c>
      <c r="BS468" t="s">
        <v>2123</v>
      </c>
      <c r="BT468" t="s">
        <v>73</v>
      </c>
      <c r="BU468" s="23">
        <v>43766</v>
      </c>
      <c r="BV468">
        <v>26745</v>
      </c>
      <c r="BY468" t="s">
        <v>64</v>
      </c>
      <c r="CB468" t="s">
        <v>64</v>
      </c>
      <c r="CC468" t="s">
        <v>64</v>
      </c>
      <c r="CD468" t="s">
        <v>1717</v>
      </c>
      <c r="CE468" t="s">
        <v>64</v>
      </c>
      <c r="CG468" t="s">
        <v>63</v>
      </c>
      <c r="CH468" t="s">
        <v>770</v>
      </c>
      <c r="CI468" t="s">
        <v>64</v>
      </c>
      <c r="DJ468" t="s">
        <v>76</v>
      </c>
      <c r="DK468" t="s">
        <v>2124</v>
      </c>
      <c r="DN468" t="s">
        <v>64</v>
      </c>
      <c r="DO468" t="s">
        <v>435</v>
      </c>
      <c r="DP468" t="s">
        <v>63</v>
      </c>
      <c r="DQ468" t="s">
        <v>78</v>
      </c>
      <c r="DR468" t="s">
        <v>779</v>
      </c>
      <c r="DY468">
        <v>22.7</v>
      </c>
      <c r="EB468">
        <v>3</v>
      </c>
      <c r="EC468">
        <v>3</v>
      </c>
      <c r="EE468" t="s">
        <v>1703</v>
      </c>
      <c r="EF468">
        <v>3</v>
      </c>
      <c r="EH468" t="s">
        <v>80</v>
      </c>
      <c r="EL468" t="s">
        <v>80</v>
      </c>
      <c r="EP468" t="s">
        <v>80</v>
      </c>
      <c r="ET468" t="s">
        <v>80</v>
      </c>
      <c r="EV468">
        <v>6000</v>
      </c>
      <c r="EW468">
        <v>605</v>
      </c>
      <c r="EX468">
        <v>392</v>
      </c>
      <c r="EY468">
        <v>509</v>
      </c>
    </row>
    <row r="469" spans="1:155" x14ac:dyDescent="0.25">
      <c r="A469">
        <v>2020</v>
      </c>
      <c r="B469" t="s">
        <v>757</v>
      </c>
      <c r="C469" s="20" t="s">
        <v>757</v>
      </c>
      <c r="D469" t="s">
        <v>1739</v>
      </c>
      <c r="E469" t="s">
        <v>759</v>
      </c>
      <c r="F469">
        <v>301</v>
      </c>
      <c r="G469" s="1">
        <v>2</v>
      </c>
      <c r="H469">
        <v>4</v>
      </c>
      <c r="I469" t="s">
        <v>256</v>
      </c>
      <c r="J469">
        <v>23</v>
      </c>
      <c r="K469">
        <v>32</v>
      </c>
      <c r="L469">
        <v>26</v>
      </c>
      <c r="M469">
        <v>29.3</v>
      </c>
      <c r="N469">
        <v>46.2</v>
      </c>
      <c r="O469">
        <v>35.073500000000003</v>
      </c>
      <c r="P469">
        <v>22.891200000000001</v>
      </c>
      <c r="Q469">
        <v>32.040500000000002</v>
      </c>
      <c r="R469">
        <v>26.266400000000001</v>
      </c>
      <c r="T469" t="s">
        <v>60</v>
      </c>
      <c r="U469" t="s">
        <v>71</v>
      </c>
      <c r="V469" t="s">
        <v>86</v>
      </c>
      <c r="W469" t="s">
        <v>136</v>
      </c>
      <c r="Y469">
        <v>9</v>
      </c>
      <c r="Z469" t="s">
        <v>63</v>
      </c>
      <c r="AA469" t="s">
        <v>64</v>
      </c>
      <c r="AB469" t="s">
        <v>65</v>
      </c>
      <c r="AC469" t="s">
        <v>66</v>
      </c>
      <c r="AD469">
        <v>10</v>
      </c>
      <c r="AG469" t="s">
        <v>155</v>
      </c>
      <c r="AH469" t="s">
        <v>156</v>
      </c>
      <c r="AI469" t="s">
        <v>68</v>
      </c>
      <c r="AJ469" t="s">
        <v>69</v>
      </c>
      <c r="AK469" t="s">
        <v>64</v>
      </c>
      <c r="AL469" t="s">
        <v>70</v>
      </c>
      <c r="AO469">
        <v>98</v>
      </c>
      <c r="AP469">
        <v>13</v>
      </c>
      <c r="AS469">
        <v>1900</v>
      </c>
      <c r="AT469">
        <v>1900</v>
      </c>
      <c r="BN469" s="33" t="s">
        <v>2125</v>
      </c>
      <c r="BO469">
        <v>2</v>
      </c>
      <c r="BP469">
        <v>2</v>
      </c>
      <c r="BQ469">
        <v>5</v>
      </c>
      <c r="BR469" t="s">
        <v>126</v>
      </c>
      <c r="BS469" t="s">
        <v>2123</v>
      </c>
      <c r="BT469" t="s">
        <v>73</v>
      </c>
      <c r="BU469" s="23">
        <v>43704</v>
      </c>
      <c r="BV469">
        <v>26489</v>
      </c>
      <c r="BY469" t="s">
        <v>64</v>
      </c>
      <c r="CB469" t="s">
        <v>64</v>
      </c>
      <c r="CC469" t="s">
        <v>64</v>
      </c>
      <c r="CD469" t="s">
        <v>1735</v>
      </c>
      <c r="CE469" t="s">
        <v>64</v>
      </c>
      <c r="CG469" t="s">
        <v>63</v>
      </c>
      <c r="CH469" t="s">
        <v>761</v>
      </c>
      <c r="CI469" t="s">
        <v>64</v>
      </c>
      <c r="DJ469" t="s">
        <v>76</v>
      </c>
      <c r="DK469" t="s">
        <v>2124</v>
      </c>
      <c r="DN469" t="s">
        <v>64</v>
      </c>
      <c r="DO469" t="s">
        <v>821</v>
      </c>
      <c r="DP469" t="s">
        <v>63</v>
      </c>
      <c r="DQ469" t="s">
        <v>78</v>
      </c>
      <c r="DR469" t="s">
        <v>1739</v>
      </c>
      <c r="DY469">
        <v>35.299999999999997</v>
      </c>
      <c r="EB469">
        <v>5</v>
      </c>
      <c r="EC469">
        <v>5</v>
      </c>
      <c r="EE469" t="s">
        <v>1734</v>
      </c>
      <c r="EF469">
        <v>6</v>
      </c>
      <c r="EH469" t="s">
        <v>80</v>
      </c>
      <c r="EL469" t="s">
        <v>80</v>
      </c>
      <c r="EP469" t="s">
        <v>80</v>
      </c>
      <c r="ET469" t="s">
        <v>80</v>
      </c>
      <c r="EV469">
        <v>2000</v>
      </c>
      <c r="EW469">
        <v>386</v>
      </c>
      <c r="EX469">
        <v>276</v>
      </c>
      <c r="EY469">
        <v>336</v>
      </c>
    </row>
    <row r="470" spans="1:155" x14ac:dyDescent="0.25">
      <c r="A470">
        <v>2020</v>
      </c>
      <c r="B470" t="s">
        <v>757</v>
      </c>
      <c r="C470" s="20" t="s">
        <v>757</v>
      </c>
      <c r="D470" t="s">
        <v>1740</v>
      </c>
      <c r="E470" t="s">
        <v>759</v>
      </c>
      <c r="F470">
        <v>306</v>
      </c>
      <c r="G470" s="1">
        <v>2</v>
      </c>
      <c r="H470">
        <v>4</v>
      </c>
      <c r="I470" t="s">
        <v>256</v>
      </c>
      <c r="J470">
        <v>22</v>
      </c>
      <c r="K470">
        <v>30</v>
      </c>
      <c r="L470">
        <v>25</v>
      </c>
      <c r="M470">
        <v>27.7</v>
      </c>
      <c r="N470">
        <v>43.5</v>
      </c>
      <c r="O470">
        <v>33.112099999999998</v>
      </c>
      <c r="P470">
        <v>21.752400000000002</v>
      </c>
      <c r="Q470">
        <v>30.349399999999999</v>
      </c>
      <c r="R470">
        <v>24.930299999999999</v>
      </c>
      <c r="T470" t="s">
        <v>60</v>
      </c>
      <c r="U470" t="s">
        <v>71</v>
      </c>
      <c r="V470" t="s">
        <v>86</v>
      </c>
      <c r="W470" t="s">
        <v>136</v>
      </c>
      <c r="Y470">
        <v>9</v>
      </c>
      <c r="Z470" t="s">
        <v>63</v>
      </c>
      <c r="AA470" t="s">
        <v>64</v>
      </c>
      <c r="AB470">
        <v>4</v>
      </c>
      <c r="AC470" t="s">
        <v>294</v>
      </c>
      <c r="AD470">
        <v>10</v>
      </c>
      <c r="AG470" t="s">
        <v>155</v>
      </c>
      <c r="AH470" t="s">
        <v>156</v>
      </c>
      <c r="AI470" t="s">
        <v>68</v>
      </c>
      <c r="AJ470" t="s">
        <v>69</v>
      </c>
      <c r="AK470" t="s">
        <v>64</v>
      </c>
      <c r="AL470" t="s">
        <v>70</v>
      </c>
      <c r="AO470">
        <v>98</v>
      </c>
      <c r="AP470">
        <v>13</v>
      </c>
      <c r="AS470">
        <v>1950</v>
      </c>
      <c r="AT470">
        <v>1950</v>
      </c>
      <c r="BN470" s="33" t="s">
        <v>2125</v>
      </c>
      <c r="BO470">
        <v>2</v>
      </c>
      <c r="BP470">
        <v>2</v>
      </c>
      <c r="BQ470">
        <v>5</v>
      </c>
      <c r="BR470" t="s">
        <v>126</v>
      </c>
      <c r="BS470" t="s">
        <v>2123</v>
      </c>
      <c r="BT470" t="s">
        <v>73</v>
      </c>
      <c r="BU470" s="23">
        <v>43704</v>
      </c>
      <c r="BV470">
        <v>26503</v>
      </c>
      <c r="BY470" t="s">
        <v>64</v>
      </c>
      <c r="CB470" t="s">
        <v>64</v>
      </c>
      <c r="CC470" t="s">
        <v>64</v>
      </c>
      <c r="CD470" t="s">
        <v>1735</v>
      </c>
      <c r="CE470" t="s">
        <v>64</v>
      </c>
      <c r="CG470" t="s">
        <v>63</v>
      </c>
      <c r="CH470" t="s">
        <v>761</v>
      </c>
      <c r="CI470" t="s">
        <v>64</v>
      </c>
      <c r="DJ470" t="s">
        <v>76</v>
      </c>
      <c r="DK470" t="s">
        <v>2124</v>
      </c>
      <c r="DN470" t="s">
        <v>64</v>
      </c>
      <c r="DO470" t="s">
        <v>821</v>
      </c>
      <c r="DP470" t="s">
        <v>63</v>
      </c>
      <c r="DQ470" t="s">
        <v>78</v>
      </c>
      <c r="DR470" t="s">
        <v>1740</v>
      </c>
      <c r="DY470">
        <v>33.299999999999997</v>
      </c>
      <c r="EB470">
        <v>5</v>
      </c>
      <c r="EC470">
        <v>5</v>
      </c>
      <c r="EE470" t="s">
        <v>1734</v>
      </c>
      <c r="EF470">
        <v>6</v>
      </c>
      <c r="EH470" t="s">
        <v>80</v>
      </c>
      <c r="EL470" t="s">
        <v>80</v>
      </c>
      <c r="EP470" t="s">
        <v>80</v>
      </c>
      <c r="ET470" t="s">
        <v>80</v>
      </c>
      <c r="EV470">
        <v>2250</v>
      </c>
      <c r="EW470">
        <v>405</v>
      </c>
      <c r="EX470">
        <v>291</v>
      </c>
      <c r="EY470">
        <v>354</v>
      </c>
    </row>
    <row r="471" spans="1:155" x14ac:dyDescent="0.25">
      <c r="A471">
        <v>2020</v>
      </c>
      <c r="B471" t="s">
        <v>757</v>
      </c>
      <c r="C471" s="20" t="s">
        <v>757</v>
      </c>
      <c r="D471" t="s">
        <v>825</v>
      </c>
      <c r="E471" t="s">
        <v>759</v>
      </c>
      <c r="F471">
        <v>302</v>
      </c>
      <c r="G471" s="1">
        <v>3</v>
      </c>
      <c r="H471">
        <v>6</v>
      </c>
      <c r="I471" t="s">
        <v>256</v>
      </c>
      <c r="J471">
        <v>20</v>
      </c>
      <c r="K471">
        <v>28</v>
      </c>
      <c r="L471">
        <v>23</v>
      </c>
      <c r="M471">
        <v>25</v>
      </c>
      <c r="N471">
        <v>39.299999999999997</v>
      </c>
      <c r="O471">
        <v>29.895</v>
      </c>
      <c r="P471">
        <v>19.803899999999999</v>
      </c>
      <c r="Q471">
        <v>27.677900000000001</v>
      </c>
      <c r="R471">
        <v>22.711400000000001</v>
      </c>
      <c r="T471" t="s">
        <v>60</v>
      </c>
      <c r="U471" t="s">
        <v>71</v>
      </c>
      <c r="V471" t="s">
        <v>86</v>
      </c>
      <c r="W471" t="s">
        <v>136</v>
      </c>
      <c r="Y471">
        <v>9</v>
      </c>
      <c r="Z471" t="s">
        <v>63</v>
      </c>
      <c r="AA471" t="s">
        <v>64</v>
      </c>
      <c r="AB471">
        <v>4</v>
      </c>
      <c r="AC471" t="s">
        <v>294</v>
      </c>
      <c r="AD471">
        <v>10</v>
      </c>
      <c r="AG471" t="s">
        <v>155</v>
      </c>
      <c r="AH471" t="s">
        <v>156</v>
      </c>
      <c r="AI471" t="s">
        <v>68</v>
      </c>
      <c r="AJ471" t="s">
        <v>69</v>
      </c>
      <c r="AK471" t="s">
        <v>64</v>
      </c>
      <c r="AL471" t="s">
        <v>70</v>
      </c>
      <c r="AO471">
        <v>98</v>
      </c>
      <c r="AP471">
        <v>13</v>
      </c>
      <c r="AS471">
        <v>2100</v>
      </c>
      <c r="AT471">
        <v>2100</v>
      </c>
      <c r="BN471" s="33" t="s">
        <v>2125</v>
      </c>
      <c r="BO471">
        <v>2</v>
      </c>
      <c r="BP471">
        <v>2</v>
      </c>
      <c r="BQ471">
        <v>5</v>
      </c>
      <c r="BR471" t="s">
        <v>126</v>
      </c>
      <c r="BS471" t="s">
        <v>2123</v>
      </c>
      <c r="BT471" t="s">
        <v>73</v>
      </c>
      <c r="BU471" s="23">
        <v>43683</v>
      </c>
      <c r="BV471">
        <v>26212</v>
      </c>
      <c r="BY471" t="s">
        <v>64</v>
      </c>
      <c r="CB471" t="s">
        <v>64</v>
      </c>
      <c r="CC471" t="s">
        <v>64</v>
      </c>
      <c r="CD471" t="s">
        <v>823</v>
      </c>
      <c r="CE471" t="s">
        <v>64</v>
      </c>
      <c r="CG471" t="s">
        <v>63</v>
      </c>
      <c r="CH471" t="s">
        <v>761</v>
      </c>
      <c r="CI471" t="s">
        <v>64</v>
      </c>
      <c r="DJ471" t="s">
        <v>76</v>
      </c>
      <c r="DK471" t="s">
        <v>2124</v>
      </c>
      <c r="DN471" t="s">
        <v>64</v>
      </c>
      <c r="DO471" t="s">
        <v>132</v>
      </c>
      <c r="DP471" t="s">
        <v>63</v>
      </c>
      <c r="DQ471" t="s">
        <v>78</v>
      </c>
      <c r="DY471">
        <v>30.1</v>
      </c>
      <c r="EB471">
        <v>5</v>
      </c>
      <c r="EC471">
        <v>5</v>
      </c>
      <c r="EE471" t="s">
        <v>1701</v>
      </c>
      <c r="EF471">
        <v>5</v>
      </c>
      <c r="EH471" t="s">
        <v>80</v>
      </c>
      <c r="EL471" t="s">
        <v>80</v>
      </c>
      <c r="EP471" t="s">
        <v>80</v>
      </c>
      <c r="ET471" t="s">
        <v>80</v>
      </c>
      <c r="EV471">
        <v>3000</v>
      </c>
      <c r="EW471">
        <v>449</v>
      </c>
      <c r="EX471">
        <v>322</v>
      </c>
      <c r="EY471">
        <v>392</v>
      </c>
    </row>
    <row r="472" spans="1:155" x14ac:dyDescent="0.25">
      <c r="A472">
        <v>2020</v>
      </c>
      <c r="B472" t="s">
        <v>56</v>
      </c>
      <c r="C472" s="20" t="s">
        <v>200</v>
      </c>
      <c r="D472" t="s">
        <v>204</v>
      </c>
      <c r="E472" t="s">
        <v>58</v>
      </c>
      <c r="F472">
        <v>38</v>
      </c>
      <c r="G472" s="1">
        <v>1.5</v>
      </c>
      <c r="H472">
        <v>3</v>
      </c>
      <c r="I472" t="s">
        <v>159</v>
      </c>
      <c r="J472">
        <v>26</v>
      </c>
      <c r="K472">
        <v>33</v>
      </c>
      <c r="L472">
        <v>29</v>
      </c>
      <c r="M472">
        <v>33.826799999999999</v>
      </c>
      <c r="N472">
        <v>47.715299999999999</v>
      </c>
      <c r="O472">
        <v>38.9253</v>
      </c>
      <c r="P472">
        <v>26.050999999999998</v>
      </c>
      <c r="Q472">
        <v>32.980800000000002</v>
      </c>
      <c r="R472">
        <v>28.7714</v>
      </c>
      <c r="T472" t="s">
        <v>60</v>
      </c>
      <c r="U472" t="s">
        <v>71</v>
      </c>
      <c r="V472" t="s">
        <v>157</v>
      </c>
      <c r="W472" t="s">
        <v>158</v>
      </c>
      <c r="Y472">
        <v>7</v>
      </c>
      <c r="Z472" t="s">
        <v>64</v>
      </c>
      <c r="AA472" t="s">
        <v>64</v>
      </c>
      <c r="AB472" t="s">
        <v>150</v>
      </c>
      <c r="AC472" t="s">
        <v>178</v>
      </c>
      <c r="AD472">
        <v>10</v>
      </c>
      <c r="AG472" t="s">
        <v>59</v>
      </c>
      <c r="AH472" t="s">
        <v>67</v>
      </c>
      <c r="AI472" t="s">
        <v>68</v>
      </c>
      <c r="AJ472" t="s">
        <v>69</v>
      </c>
      <c r="AK472" t="s">
        <v>64</v>
      </c>
      <c r="AL472" t="s">
        <v>70</v>
      </c>
      <c r="AQ472">
        <v>97</v>
      </c>
      <c r="AR472">
        <v>18</v>
      </c>
      <c r="AS472">
        <v>1700</v>
      </c>
      <c r="AT472">
        <v>1700</v>
      </c>
      <c r="BN472" s="33" t="s">
        <v>2125</v>
      </c>
      <c r="BO472">
        <v>2</v>
      </c>
      <c r="BP472">
        <v>2</v>
      </c>
      <c r="BQ472">
        <v>5</v>
      </c>
      <c r="BR472" t="s">
        <v>126</v>
      </c>
      <c r="BS472" t="s">
        <v>2123</v>
      </c>
      <c r="BT472" t="s">
        <v>73</v>
      </c>
      <c r="BU472" s="23">
        <v>43677</v>
      </c>
      <c r="BV472">
        <v>25958</v>
      </c>
      <c r="BX472" t="s">
        <v>64</v>
      </c>
      <c r="BY472" t="s">
        <v>64</v>
      </c>
      <c r="CB472" t="s">
        <v>64</v>
      </c>
      <c r="CC472" t="s">
        <v>64</v>
      </c>
      <c r="CE472" t="s">
        <v>64</v>
      </c>
      <c r="CG472" t="s">
        <v>63</v>
      </c>
      <c r="CH472" t="s">
        <v>74</v>
      </c>
      <c r="CI472" t="s">
        <v>63</v>
      </c>
      <c r="CJ472" t="s">
        <v>75</v>
      </c>
      <c r="DJ472" t="s">
        <v>76</v>
      </c>
      <c r="DK472" t="s">
        <v>2124</v>
      </c>
      <c r="DN472" t="s">
        <v>64</v>
      </c>
      <c r="DO472" t="s">
        <v>77</v>
      </c>
      <c r="DP472" t="s">
        <v>63</v>
      </c>
      <c r="DQ472" t="s">
        <v>78</v>
      </c>
      <c r="DY472">
        <v>39.200000000000003</v>
      </c>
      <c r="EB472">
        <v>6</v>
      </c>
      <c r="EC472">
        <v>6</v>
      </c>
      <c r="EE472" t="s">
        <v>1302</v>
      </c>
      <c r="EF472">
        <v>7</v>
      </c>
      <c r="EH472" t="s">
        <v>80</v>
      </c>
      <c r="EL472" t="s">
        <v>80</v>
      </c>
      <c r="EP472" t="s">
        <v>80</v>
      </c>
      <c r="ET472" t="s">
        <v>80</v>
      </c>
      <c r="EV472">
        <v>1000</v>
      </c>
      <c r="EW472">
        <v>339</v>
      </c>
      <c r="EX472">
        <v>268</v>
      </c>
      <c r="EY472">
        <v>307</v>
      </c>
    </row>
    <row r="473" spans="1:155" x14ac:dyDescent="0.25">
      <c r="A473">
        <v>2020</v>
      </c>
      <c r="B473" t="s">
        <v>56</v>
      </c>
      <c r="C473" s="20" t="s">
        <v>200</v>
      </c>
      <c r="D473" t="s">
        <v>205</v>
      </c>
      <c r="E473" t="s">
        <v>58</v>
      </c>
      <c r="F473">
        <v>48</v>
      </c>
      <c r="G473" s="1">
        <v>1.5</v>
      </c>
      <c r="H473">
        <v>3</v>
      </c>
      <c r="I473" t="s">
        <v>79</v>
      </c>
      <c r="J473">
        <v>24</v>
      </c>
      <c r="K473">
        <v>33</v>
      </c>
      <c r="L473">
        <v>27</v>
      </c>
      <c r="M473">
        <v>30.959800000000001</v>
      </c>
      <c r="N473">
        <v>47.619</v>
      </c>
      <c r="O473">
        <v>36.744500000000002</v>
      </c>
      <c r="P473">
        <v>24.060300000000002</v>
      </c>
      <c r="Q473">
        <v>32.921199999999999</v>
      </c>
      <c r="R473">
        <v>27.376100000000001</v>
      </c>
      <c r="T473" t="s">
        <v>60</v>
      </c>
      <c r="U473" t="s">
        <v>71</v>
      </c>
      <c r="V473" t="s">
        <v>61</v>
      </c>
      <c r="W473" t="s">
        <v>62</v>
      </c>
      <c r="Y473">
        <v>8</v>
      </c>
      <c r="Z473" t="s">
        <v>63</v>
      </c>
      <c r="AA473" t="s">
        <v>64</v>
      </c>
      <c r="AB473" t="s">
        <v>86</v>
      </c>
      <c r="AC473" t="s">
        <v>87</v>
      </c>
      <c r="AD473">
        <v>10</v>
      </c>
      <c r="AG473" t="s">
        <v>59</v>
      </c>
      <c r="AH473" t="s">
        <v>67</v>
      </c>
      <c r="AI473" t="s">
        <v>68</v>
      </c>
      <c r="AJ473" t="s">
        <v>69</v>
      </c>
      <c r="AK473" t="s">
        <v>64</v>
      </c>
      <c r="AL473" t="s">
        <v>70</v>
      </c>
      <c r="AQ473">
        <v>97</v>
      </c>
      <c r="AR473">
        <v>18</v>
      </c>
      <c r="AS473">
        <v>1800</v>
      </c>
      <c r="AT473">
        <v>1800</v>
      </c>
      <c r="BN473" s="33" t="s">
        <v>2125</v>
      </c>
      <c r="BO473">
        <v>2</v>
      </c>
      <c r="BP473">
        <v>2</v>
      </c>
      <c r="BQ473">
        <v>5</v>
      </c>
      <c r="BR473" t="s">
        <v>126</v>
      </c>
      <c r="BS473" t="s">
        <v>2123</v>
      </c>
      <c r="BT473" t="s">
        <v>73</v>
      </c>
      <c r="BU473" s="23">
        <v>43677</v>
      </c>
      <c r="BV473">
        <v>25965</v>
      </c>
      <c r="BX473" t="s">
        <v>64</v>
      </c>
      <c r="BY473" t="s">
        <v>64</v>
      </c>
      <c r="CB473" t="s">
        <v>64</v>
      </c>
      <c r="CC473" t="s">
        <v>64</v>
      </c>
      <c r="CE473" t="s">
        <v>64</v>
      </c>
      <c r="CG473" t="s">
        <v>63</v>
      </c>
      <c r="CH473" t="s">
        <v>74</v>
      </c>
      <c r="CI473" t="s">
        <v>63</v>
      </c>
      <c r="CJ473" t="s">
        <v>75</v>
      </c>
      <c r="DJ473" t="s">
        <v>76</v>
      </c>
      <c r="DK473" t="s">
        <v>2124</v>
      </c>
      <c r="DN473" t="s">
        <v>64</v>
      </c>
      <c r="DO473" t="s">
        <v>77</v>
      </c>
      <c r="DP473" t="s">
        <v>64</v>
      </c>
      <c r="DQ473" t="s">
        <v>139</v>
      </c>
      <c r="DY473">
        <v>37</v>
      </c>
      <c r="EB473">
        <v>6</v>
      </c>
      <c r="EC473">
        <v>6</v>
      </c>
      <c r="EE473" t="s">
        <v>1302</v>
      </c>
      <c r="EF473">
        <v>7</v>
      </c>
      <c r="EH473" t="s">
        <v>80</v>
      </c>
      <c r="EL473" t="s">
        <v>80</v>
      </c>
      <c r="EP473" t="s">
        <v>80</v>
      </c>
      <c r="ET473" t="s">
        <v>80</v>
      </c>
      <c r="EV473">
        <v>1500</v>
      </c>
      <c r="EW473">
        <v>367</v>
      </c>
      <c r="EX473">
        <v>268</v>
      </c>
      <c r="EY473">
        <v>322</v>
      </c>
    </row>
    <row r="474" spans="1:155" x14ac:dyDescent="0.25">
      <c r="A474">
        <v>2020</v>
      </c>
      <c r="B474" t="s">
        <v>56</v>
      </c>
      <c r="C474" s="20" t="s">
        <v>200</v>
      </c>
      <c r="D474" t="s">
        <v>208</v>
      </c>
      <c r="E474" t="s">
        <v>58</v>
      </c>
      <c r="F474">
        <v>50</v>
      </c>
      <c r="G474" s="1">
        <v>2</v>
      </c>
      <c r="H474">
        <v>4</v>
      </c>
      <c r="I474" t="s">
        <v>159</v>
      </c>
      <c r="J474">
        <v>26</v>
      </c>
      <c r="K474">
        <v>34</v>
      </c>
      <c r="L474">
        <v>29</v>
      </c>
      <c r="M474">
        <v>33.557600000000001</v>
      </c>
      <c r="N474">
        <v>49.594200000000001</v>
      </c>
      <c r="O474">
        <v>39.272100000000002</v>
      </c>
      <c r="P474">
        <v>25.865600000000001</v>
      </c>
      <c r="Q474">
        <v>34.137999999999998</v>
      </c>
      <c r="R474">
        <v>29.031300000000002</v>
      </c>
      <c r="T474" t="s">
        <v>60</v>
      </c>
      <c r="U474" t="s">
        <v>71</v>
      </c>
      <c r="V474" t="s">
        <v>157</v>
      </c>
      <c r="W474" t="s">
        <v>158</v>
      </c>
      <c r="Y474">
        <v>7</v>
      </c>
      <c r="Z474" t="s">
        <v>64</v>
      </c>
      <c r="AA474" t="s">
        <v>64</v>
      </c>
      <c r="AB474" t="s">
        <v>150</v>
      </c>
      <c r="AC474" t="s">
        <v>178</v>
      </c>
      <c r="AD474">
        <v>10</v>
      </c>
      <c r="AG474" t="s">
        <v>59</v>
      </c>
      <c r="AH474" t="s">
        <v>67</v>
      </c>
      <c r="AI474" t="s">
        <v>68</v>
      </c>
      <c r="AJ474" t="s">
        <v>69</v>
      </c>
      <c r="AK474" t="s">
        <v>64</v>
      </c>
      <c r="AL474" t="s">
        <v>70</v>
      </c>
      <c r="AQ474">
        <v>92</v>
      </c>
      <c r="AR474">
        <v>18</v>
      </c>
      <c r="AS474">
        <v>1700</v>
      </c>
      <c r="AT474">
        <v>1700</v>
      </c>
      <c r="BN474" s="33" t="s">
        <v>2125</v>
      </c>
      <c r="BO474">
        <v>2</v>
      </c>
      <c r="BP474">
        <v>2</v>
      </c>
      <c r="BQ474">
        <v>5</v>
      </c>
      <c r="BR474" t="s">
        <v>126</v>
      </c>
      <c r="BS474" t="s">
        <v>2123</v>
      </c>
      <c r="BT474" t="s">
        <v>73</v>
      </c>
      <c r="BU474" s="23">
        <v>43677</v>
      </c>
      <c r="BV474">
        <v>25973</v>
      </c>
      <c r="BX474" t="s">
        <v>64</v>
      </c>
      <c r="BY474" t="s">
        <v>64</v>
      </c>
      <c r="CB474" t="s">
        <v>64</v>
      </c>
      <c r="CC474" t="s">
        <v>64</v>
      </c>
      <c r="CE474" t="s">
        <v>64</v>
      </c>
      <c r="CG474" t="s">
        <v>63</v>
      </c>
      <c r="CH474" t="s">
        <v>74</v>
      </c>
      <c r="CI474" t="s">
        <v>63</v>
      </c>
      <c r="CJ474" t="s">
        <v>75</v>
      </c>
      <c r="DJ474" t="s">
        <v>76</v>
      </c>
      <c r="DK474" t="s">
        <v>2124</v>
      </c>
      <c r="DN474" t="s">
        <v>64</v>
      </c>
      <c r="DO474" t="s">
        <v>77</v>
      </c>
      <c r="DP474" t="s">
        <v>64</v>
      </c>
      <c r="DQ474" t="s">
        <v>139</v>
      </c>
      <c r="DY474">
        <v>39.5</v>
      </c>
      <c r="EB474">
        <v>6</v>
      </c>
      <c r="EC474">
        <v>6</v>
      </c>
      <c r="EE474" t="s">
        <v>1253</v>
      </c>
      <c r="EF474">
        <v>7</v>
      </c>
      <c r="EH474" t="s">
        <v>80</v>
      </c>
      <c r="EL474" t="s">
        <v>80</v>
      </c>
      <c r="EP474" t="s">
        <v>80</v>
      </c>
      <c r="ET474" t="s">
        <v>80</v>
      </c>
      <c r="EV474">
        <v>1000</v>
      </c>
      <c r="EW474">
        <v>342</v>
      </c>
      <c r="EX474">
        <v>259</v>
      </c>
      <c r="EY474">
        <v>304</v>
      </c>
    </row>
    <row r="475" spans="1:155" x14ac:dyDescent="0.25">
      <c r="A475">
        <v>2020</v>
      </c>
      <c r="B475" t="s">
        <v>56</v>
      </c>
      <c r="C475" s="20" t="s">
        <v>200</v>
      </c>
      <c r="D475" t="s">
        <v>209</v>
      </c>
      <c r="E475" t="s">
        <v>58</v>
      </c>
      <c r="F475">
        <v>70</v>
      </c>
      <c r="G475" s="1">
        <v>2</v>
      </c>
      <c r="H475">
        <v>4</v>
      </c>
      <c r="I475" t="s">
        <v>79</v>
      </c>
      <c r="J475">
        <v>23</v>
      </c>
      <c r="K475">
        <v>32</v>
      </c>
      <c r="L475">
        <v>26</v>
      </c>
      <c r="M475">
        <v>29.649699999999999</v>
      </c>
      <c r="N475">
        <v>45.915399999999998</v>
      </c>
      <c r="O475">
        <v>35.2727</v>
      </c>
      <c r="P475">
        <v>23.1386</v>
      </c>
      <c r="Q475">
        <v>31.863199999999999</v>
      </c>
      <c r="R475">
        <v>26.3903</v>
      </c>
      <c r="T475" t="s">
        <v>60</v>
      </c>
      <c r="U475" t="s">
        <v>71</v>
      </c>
      <c r="V475" t="s">
        <v>61</v>
      </c>
      <c r="W475" t="s">
        <v>62</v>
      </c>
      <c r="Y475">
        <v>8</v>
      </c>
      <c r="Z475" t="s">
        <v>63</v>
      </c>
      <c r="AA475" t="s">
        <v>64</v>
      </c>
      <c r="AB475" t="s">
        <v>86</v>
      </c>
      <c r="AC475" t="s">
        <v>87</v>
      </c>
      <c r="AD475">
        <v>10</v>
      </c>
      <c r="AG475" t="s">
        <v>59</v>
      </c>
      <c r="AH475" t="s">
        <v>67</v>
      </c>
      <c r="AI475" t="s">
        <v>68</v>
      </c>
      <c r="AJ475" t="s">
        <v>69</v>
      </c>
      <c r="AK475" t="s">
        <v>64</v>
      </c>
      <c r="AL475" t="s">
        <v>70</v>
      </c>
      <c r="AQ475">
        <v>92</v>
      </c>
      <c r="AR475">
        <v>18</v>
      </c>
      <c r="AS475">
        <v>1900</v>
      </c>
      <c r="AT475">
        <v>1900</v>
      </c>
      <c r="BN475" s="33" t="s">
        <v>2125</v>
      </c>
      <c r="BO475">
        <v>2</v>
      </c>
      <c r="BP475">
        <v>2</v>
      </c>
      <c r="BQ475">
        <v>5</v>
      </c>
      <c r="BR475" t="s">
        <v>126</v>
      </c>
      <c r="BS475" t="s">
        <v>2123</v>
      </c>
      <c r="BT475" t="s">
        <v>73</v>
      </c>
      <c r="BU475" s="23">
        <v>43677</v>
      </c>
      <c r="BV475">
        <v>26354</v>
      </c>
      <c r="BX475" t="s">
        <v>63</v>
      </c>
      <c r="BY475" t="s">
        <v>64</v>
      </c>
      <c r="CB475" t="s">
        <v>64</v>
      </c>
      <c r="CC475" t="s">
        <v>64</v>
      </c>
      <c r="CE475" t="s">
        <v>64</v>
      </c>
      <c r="CG475" t="s">
        <v>63</v>
      </c>
      <c r="CH475" t="s">
        <v>74</v>
      </c>
      <c r="CI475" t="s">
        <v>63</v>
      </c>
      <c r="CJ475" t="s">
        <v>75</v>
      </c>
      <c r="DJ475" t="s">
        <v>76</v>
      </c>
      <c r="DK475" t="s">
        <v>2124</v>
      </c>
      <c r="DN475" t="s">
        <v>64</v>
      </c>
      <c r="DO475" t="s">
        <v>77</v>
      </c>
      <c r="DP475" t="s">
        <v>63</v>
      </c>
      <c r="DQ475" t="s">
        <v>78</v>
      </c>
      <c r="DY475">
        <v>35.5</v>
      </c>
      <c r="EB475">
        <v>5</v>
      </c>
      <c r="EC475">
        <v>5</v>
      </c>
      <c r="EE475" t="s">
        <v>1253</v>
      </c>
      <c r="EF475">
        <v>7</v>
      </c>
      <c r="EH475" t="s">
        <v>80</v>
      </c>
      <c r="EL475" t="s">
        <v>80</v>
      </c>
      <c r="EP475" t="s">
        <v>80</v>
      </c>
      <c r="ET475" t="s">
        <v>80</v>
      </c>
      <c r="EV475">
        <v>2000</v>
      </c>
      <c r="EW475">
        <v>380</v>
      </c>
      <c r="EX475">
        <v>276</v>
      </c>
      <c r="EY475">
        <v>333</v>
      </c>
    </row>
    <row r="476" spans="1:155" x14ac:dyDescent="0.25">
      <c r="A476">
        <v>2020</v>
      </c>
      <c r="B476" t="s">
        <v>56</v>
      </c>
      <c r="C476" s="20" t="s">
        <v>200</v>
      </c>
      <c r="D476" t="s">
        <v>211</v>
      </c>
      <c r="E476" t="s">
        <v>58</v>
      </c>
      <c r="F476">
        <v>60</v>
      </c>
      <c r="G476" s="1">
        <v>2</v>
      </c>
      <c r="H476">
        <v>4</v>
      </c>
      <c r="I476" t="s">
        <v>159</v>
      </c>
      <c r="J476">
        <v>24</v>
      </c>
      <c r="K476">
        <v>33</v>
      </c>
      <c r="L476">
        <v>28</v>
      </c>
      <c r="M476">
        <v>31.4</v>
      </c>
      <c r="N476">
        <v>47.2</v>
      </c>
      <c r="O476">
        <v>36.968800000000002</v>
      </c>
      <c r="P476">
        <v>24.368300000000001</v>
      </c>
      <c r="Q476">
        <v>32.661799999999999</v>
      </c>
      <c r="R476">
        <v>27.511900000000001</v>
      </c>
      <c r="T476" t="s">
        <v>60</v>
      </c>
      <c r="U476" t="s">
        <v>71</v>
      </c>
      <c r="V476" t="s">
        <v>157</v>
      </c>
      <c r="W476" t="s">
        <v>158</v>
      </c>
      <c r="Y476">
        <v>7</v>
      </c>
      <c r="Z476" t="s">
        <v>64</v>
      </c>
      <c r="AA476" t="s">
        <v>64</v>
      </c>
      <c r="AB476" t="s">
        <v>150</v>
      </c>
      <c r="AC476" t="s">
        <v>178</v>
      </c>
      <c r="AD476">
        <v>10</v>
      </c>
      <c r="AG476" t="s">
        <v>59</v>
      </c>
      <c r="AH476" t="s">
        <v>67</v>
      </c>
      <c r="AI476" t="s">
        <v>68</v>
      </c>
      <c r="AJ476" t="s">
        <v>69</v>
      </c>
      <c r="AK476" t="s">
        <v>64</v>
      </c>
      <c r="AL476" t="s">
        <v>70</v>
      </c>
      <c r="AQ476">
        <v>97</v>
      </c>
      <c r="AR476">
        <v>18</v>
      </c>
      <c r="AS476">
        <v>1750</v>
      </c>
      <c r="AT476">
        <v>1750</v>
      </c>
      <c r="BN476" s="33" t="s">
        <v>2125</v>
      </c>
      <c r="BO476">
        <v>2</v>
      </c>
      <c r="BP476">
        <v>2</v>
      </c>
      <c r="BQ476">
        <v>5</v>
      </c>
      <c r="BR476" t="s">
        <v>126</v>
      </c>
      <c r="BS476" t="s">
        <v>2123</v>
      </c>
      <c r="BT476" t="s">
        <v>73</v>
      </c>
      <c r="BU476" s="23">
        <v>43677</v>
      </c>
      <c r="BV476">
        <v>26211</v>
      </c>
      <c r="BX476" t="s">
        <v>64</v>
      </c>
      <c r="BY476" t="s">
        <v>64</v>
      </c>
      <c r="CB476" t="s">
        <v>64</v>
      </c>
      <c r="CC476" t="s">
        <v>64</v>
      </c>
      <c r="CE476" t="s">
        <v>64</v>
      </c>
      <c r="CG476" t="s">
        <v>63</v>
      </c>
      <c r="CH476" t="s">
        <v>74</v>
      </c>
      <c r="CI476" t="s">
        <v>63</v>
      </c>
      <c r="CJ476" t="s">
        <v>75</v>
      </c>
      <c r="DJ476" t="s">
        <v>76</v>
      </c>
      <c r="DK476" t="s">
        <v>2124</v>
      </c>
      <c r="DN476" t="s">
        <v>64</v>
      </c>
      <c r="DO476" t="s">
        <v>77</v>
      </c>
      <c r="DP476" t="s">
        <v>64</v>
      </c>
      <c r="DQ476" t="s">
        <v>139</v>
      </c>
      <c r="DY476">
        <v>37.200000000000003</v>
      </c>
      <c r="EB476">
        <v>6</v>
      </c>
      <c r="EC476">
        <v>6</v>
      </c>
      <c r="EE476" t="s">
        <v>1253</v>
      </c>
      <c r="EF476">
        <v>7</v>
      </c>
      <c r="EH476" t="s">
        <v>80</v>
      </c>
      <c r="EL476" t="s">
        <v>80</v>
      </c>
      <c r="EP476" t="s">
        <v>80</v>
      </c>
      <c r="ET476" t="s">
        <v>80</v>
      </c>
      <c r="EV476">
        <v>1250</v>
      </c>
      <c r="EW476">
        <v>362</v>
      </c>
      <c r="EX476">
        <v>271</v>
      </c>
      <c r="EY476">
        <v>321</v>
      </c>
    </row>
    <row r="477" spans="1:155" x14ac:dyDescent="0.25">
      <c r="A477">
        <v>2020</v>
      </c>
      <c r="B477" t="s">
        <v>56</v>
      </c>
      <c r="C477" s="20" t="s">
        <v>200</v>
      </c>
      <c r="D477" t="s">
        <v>212</v>
      </c>
      <c r="E477" t="s">
        <v>58</v>
      </c>
      <c r="F477">
        <v>62</v>
      </c>
      <c r="G477" s="1">
        <v>2</v>
      </c>
      <c r="H477">
        <v>4</v>
      </c>
      <c r="I477" t="s">
        <v>79</v>
      </c>
      <c r="J477">
        <v>23</v>
      </c>
      <c r="K477">
        <v>31</v>
      </c>
      <c r="L477">
        <v>26</v>
      </c>
      <c r="M477">
        <v>29</v>
      </c>
      <c r="N477">
        <v>44.8</v>
      </c>
      <c r="O477">
        <v>34.470700000000001</v>
      </c>
      <c r="P477">
        <v>22.678599999999999</v>
      </c>
      <c r="Q477">
        <v>31.1662</v>
      </c>
      <c r="R477">
        <v>25.846</v>
      </c>
      <c r="T477" t="s">
        <v>60</v>
      </c>
      <c r="U477" t="s">
        <v>71</v>
      </c>
      <c r="V477" t="s">
        <v>61</v>
      </c>
      <c r="W477" t="s">
        <v>62</v>
      </c>
      <c r="Y477">
        <v>8</v>
      </c>
      <c r="Z477" t="s">
        <v>63</v>
      </c>
      <c r="AA477" t="s">
        <v>64</v>
      </c>
      <c r="AB477" t="s">
        <v>86</v>
      </c>
      <c r="AC477" t="s">
        <v>87</v>
      </c>
      <c r="AD477">
        <v>10</v>
      </c>
      <c r="AG477" t="s">
        <v>59</v>
      </c>
      <c r="AH477" t="s">
        <v>67</v>
      </c>
      <c r="AI477" t="s">
        <v>68</v>
      </c>
      <c r="AJ477" t="s">
        <v>69</v>
      </c>
      <c r="AK477" t="s">
        <v>64</v>
      </c>
      <c r="AL477" t="s">
        <v>70</v>
      </c>
      <c r="AQ477">
        <v>97</v>
      </c>
      <c r="AR477">
        <v>18</v>
      </c>
      <c r="AS477">
        <v>1900</v>
      </c>
      <c r="AT477">
        <v>1900</v>
      </c>
      <c r="BN477" s="33" t="s">
        <v>2125</v>
      </c>
      <c r="BO477">
        <v>2</v>
      </c>
      <c r="BP477">
        <v>2</v>
      </c>
      <c r="BQ477">
        <v>5</v>
      </c>
      <c r="BR477" t="s">
        <v>126</v>
      </c>
      <c r="BS477" t="s">
        <v>2123</v>
      </c>
      <c r="BT477" t="s">
        <v>73</v>
      </c>
      <c r="BU477" s="23">
        <v>43677</v>
      </c>
      <c r="BV477">
        <v>25937</v>
      </c>
      <c r="BX477" t="s">
        <v>63</v>
      </c>
      <c r="BY477" t="s">
        <v>64</v>
      </c>
      <c r="CB477" t="s">
        <v>64</v>
      </c>
      <c r="CC477" t="s">
        <v>64</v>
      </c>
      <c r="CE477" t="s">
        <v>64</v>
      </c>
      <c r="CG477" t="s">
        <v>63</v>
      </c>
      <c r="CH477" t="s">
        <v>74</v>
      </c>
      <c r="CI477" t="s">
        <v>63</v>
      </c>
      <c r="CJ477" t="s">
        <v>75</v>
      </c>
      <c r="DJ477" t="s">
        <v>76</v>
      </c>
      <c r="DK477" t="s">
        <v>2124</v>
      </c>
      <c r="DN477" t="s">
        <v>64</v>
      </c>
      <c r="DO477" t="s">
        <v>77</v>
      </c>
      <c r="DP477" t="s">
        <v>63</v>
      </c>
      <c r="DQ477" t="s">
        <v>78</v>
      </c>
      <c r="DY477">
        <v>34.700000000000003</v>
      </c>
      <c r="EB477">
        <v>5</v>
      </c>
      <c r="EC477">
        <v>5</v>
      </c>
      <c r="EE477" t="s">
        <v>1253</v>
      </c>
      <c r="EF477">
        <v>7</v>
      </c>
      <c r="EH477" t="s">
        <v>80</v>
      </c>
      <c r="EL477" t="s">
        <v>80</v>
      </c>
      <c r="EP477" t="s">
        <v>80</v>
      </c>
      <c r="ET477" t="s">
        <v>80</v>
      </c>
      <c r="EV477">
        <v>2000</v>
      </c>
      <c r="EW477">
        <v>389</v>
      </c>
      <c r="EX477">
        <v>283</v>
      </c>
      <c r="EY477">
        <v>341</v>
      </c>
    </row>
    <row r="478" spans="1:155" x14ac:dyDescent="0.25">
      <c r="A478">
        <v>2020</v>
      </c>
      <c r="B478" t="s">
        <v>56</v>
      </c>
      <c r="C478" s="20" t="s">
        <v>200</v>
      </c>
      <c r="D478" t="s">
        <v>215</v>
      </c>
      <c r="E478" t="s">
        <v>58</v>
      </c>
      <c r="F478">
        <v>86</v>
      </c>
      <c r="G478" s="1">
        <v>2</v>
      </c>
      <c r="H478">
        <v>4</v>
      </c>
      <c r="I478" t="s">
        <v>79</v>
      </c>
      <c r="J478">
        <v>23</v>
      </c>
      <c r="K478">
        <v>30</v>
      </c>
      <c r="L478">
        <v>26</v>
      </c>
      <c r="M478">
        <v>30.2</v>
      </c>
      <c r="N478">
        <v>43.3</v>
      </c>
      <c r="O478">
        <v>34.959499999999998</v>
      </c>
      <c r="P478">
        <v>23</v>
      </c>
      <c r="Q478">
        <v>30.223299999999998</v>
      </c>
      <c r="R478">
        <v>26.132300000000001</v>
      </c>
      <c r="T478" t="s">
        <v>60</v>
      </c>
      <c r="U478" t="s">
        <v>71</v>
      </c>
      <c r="V478" t="s">
        <v>61</v>
      </c>
      <c r="W478" t="s">
        <v>62</v>
      </c>
      <c r="Y478">
        <v>8</v>
      </c>
      <c r="Z478" t="s">
        <v>63</v>
      </c>
      <c r="AA478" t="s">
        <v>64</v>
      </c>
      <c r="AB478" t="s">
        <v>86</v>
      </c>
      <c r="AC478" t="s">
        <v>87</v>
      </c>
      <c r="AD478">
        <v>10</v>
      </c>
      <c r="AG478" t="s">
        <v>59</v>
      </c>
      <c r="AH478" t="s">
        <v>67</v>
      </c>
      <c r="AI478" t="s">
        <v>68</v>
      </c>
      <c r="AJ478" t="s">
        <v>69</v>
      </c>
      <c r="AK478" t="s">
        <v>64</v>
      </c>
      <c r="AL478" t="s">
        <v>70</v>
      </c>
      <c r="AQ478">
        <v>97</v>
      </c>
      <c r="AR478">
        <v>18</v>
      </c>
      <c r="AS478">
        <v>1900</v>
      </c>
      <c r="AT478">
        <v>1900</v>
      </c>
      <c r="BN478" s="33" t="s">
        <v>2125</v>
      </c>
      <c r="BO478">
        <v>2</v>
      </c>
      <c r="BP478">
        <v>2</v>
      </c>
      <c r="BQ478">
        <v>5</v>
      </c>
      <c r="BR478" t="s">
        <v>126</v>
      </c>
      <c r="BS478" t="s">
        <v>2123</v>
      </c>
      <c r="BT478" t="s">
        <v>73</v>
      </c>
      <c r="BU478" s="23">
        <v>43678</v>
      </c>
      <c r="BV478">
        <v>26151</v>
      </c>
      <c r="BX478" t="s">
        <v>63</v>
      </c>
      <c r="BY478" t="s">
        <v>64</v>
      </c>
      <c r="CB478" t="s">
        <v>64</v>
      </c>
      <c r="CC478" t="s">
        <v>64</v>
      </c>
      <c r="CE478" t="s">
        <v>64</v>
      </c>
      <c r="CG478" t="s">
        <v>63</v>
      </c>
      <c r="CH478" t="s">
        <v>74</v>
      </c>
      <c r="CI478" t="s">
        <v>63</v>
      </c>
      <c r="CJ478" t="s">
        <v>75</v>
      </c>
      <c r="DJ478" t="s">
        <v>76</v>
      </c>
      <c r="DK478" t="s">
        <v>2124</v>
      </c>
      <c r="DN478" t="s">
        <v>64</v>
      </c>
      <c r="DO478" t="s">
        <v>77</v>
      </c>
      <c r="DP478" t="s">
        <v>63</v>
      </c>
      <c r="DQ478" t="s">
        <v>78</v>
      </c>
      <c r="DY478">
        <v>35.200000000000003</v>
      </c>
      <c r="EB478">
        <v>5</v>
      </c>
      <c r="EC478">
        <v>5</v>
      </c>
      <c r="EE478" t="s">
        <v>1274</v>
      </c>
      <c r="EF478">
        <v>3</v>
      </c>
      <c r="EH478" t="s">
        <v>80</v>
      </c>
      <c r="EL478" t="s">
        <v>80</v>
      </c>
      <c r="EP478" t="s">
        <v>80</v>
      </c>
      <c r="ET478" t="s">
        <v>80</v>
      </c>
      <c r="EV478">
        <v>2000</v>
      </c>
      <c r="EW478">
        <v>384</v>
      </c>
      <c r="EX478">
        <v>293</v>
      </c>
      <c r="EY478">
        <v>343</v>
      </c>
    </row>
    <row r="479" spans="1:155" x14ac:dyDescent="0.25">
      <c r="A479">
        <v>2020</v>
      </c>
      <c r="B479" t="s">
        <v>56</v>
      </c>
      <c r="C479" s="20" t="s">
        <v>200</v>
      </c>
      <c r="D479" t="s">
        <v>216</v>
      </c>
      <c r="E479" t="s">
        <v>58</v>
      </c>
      <c r="F479">
        <v>80</v>
      </c>
      <c r="G479" s="1">
        <v>2</v>
      </c>
      <c r="H479">
        <v>4</v>
      </c>
      <c r="I479" t="s">
        <v>79</v>
      </c>
      <c r="J479">
        <v>23</v>
      </c>
      <c r="K479">
        <v>31</v>
      </c>
      <c r="L479">
        <v>26</v>
      </c>
      <c r="M479">
        <v>29.7</v>
      </c>
      <c r="N479">
        <v>44.3</v>
      </c>
      <c r="O479">
        <v>34.871699999999997</v>
      </c>
      <c r="P479">
        <v>23.174099999999999</v>
      </c>
      <c r="Q479">
        <v>30.852599999999999</v>
      </c>
      <c r="R479">
        <v>26.096800000000002</v>
      </c>
      <c r="T479" t="s">
        <v>60</v>
      </c>
      <c r="U479" t="s">
        <v>71</v>
      </c>
      <c r="V479" t="s">
        <v>61</v>
      </c>
      <c r="W479" t="s">
        <v>62</v>
      </c>
      <c r="Y479">
        <v>8</v>
      </c>
      <c r="Z479" t="s">
        <v>63</v>
      </c>
      <c r="AA479" t="s">
        <v>64</v>
      </c>
      <c r="AB479" t="s">
        <v>86</v>
      </c>
      <c r="AC479" t="s">
        <v>87</v>
      </c>
      <c r="AD479">
        <v>10</v>
      </c>
      <c r="AG479" t="s">
        <v>59</v>
      </c>
      <c r="AH479" t="s">
        <v>67</v>
      </c>
      <c r="AI479" t="s">
        <v>68</v>
      </c>
      <c r="AJ479" t="s">
        <v>69</v>
      </c>
      <c r="AK479" t="s">
        <v>64</v>
      </c>
      <c r="AL479" t="s">
        <v>70</v>
      </c>
      <c r="AQ479">
        <v>92</v>
      </c>
      <c r="AR479">
        <v>18</v>
      </c>
      <c r="AS479">
        <v>1900</v>
      </c>
      <c r="AT479">
        <v>1900</v>
      </c>
      <c r="BN479" s="33" t="s">
        <v>2125</v>
      </c>
      <c r="BO479">
        <v>2</v>
      </c>
      <c r="BP479">
        <v>2</v>
      </c>
      <c r="BQ479">
        <v>5</v>
      </c>
      <c r="BR479" t="s">
        <v>126</v>
      </c>
      <c r="BS479" t="s">
        <v>2123</v>
      </c>
      <c r="BT479" t="s">
        <v>73</v>
      </c>
      <c r="BU479" s="23">
        <v>43678</v>
      </c>
      <c r="BV479">
        <v>26184</v>
      </c>
      <c r="BX479" t="s">
        <v>63</v>
      </c>
      <c r="BY479" t="s">
        <v>64</v>
      </c>
      <c r="CB479" t="s">
        <v>64</v>
      </c>
      <c r="CC479" t="s">
        <v>64</v>
      </c>
      <c r="CE479" t="s">
        <v>64</v>
      </c>
      <c r="CG479" t="s">
        <v>63</v>
      </c>
      <c r="CH479" t="s">
        <v>74</v>
      </c>
      <c r="CI479" t="s">
        <v>63</v>
      </c>
      <c r="CJ479" t="s">
        <v>75</v>
      </c>
      <c r="DJ479" t="s">
        <v>76</v>
      </c>
      <c r="DK479" t="s">
        <v>2124</v>
      </c>
      <c r="DN479" t="s">
        <v>64</v>
      </c>
      <c r="DO479" t="s">
        <v>77</v>
      </c>
      <c r="DP479" t="s">
        <v>63</v>
      </c>
      <c r="DQ479" t="s">
        <v>78</v>
      </c>
      <c r="DY479">
        <v>35.1</v>
      </c>
      <c r="EB479">
        <v>5</v>
      </c>
      <c r="EC479">
        <v>5</v>
      </c>
      <c r="EE479" t="s">
        <v>1274</v>
      </c>
      <c r="EF479">
        <v>3</v>
      </c>
      <c r="EH479" t="s">
        <v>80</v>
      </c>
      <c r="EL479" t="s">
        <v>80</v>
      </c>
      <c r="EP479" t="s">
        <v>80</v>
      </c>
      <c r="ET479" t="s">
        <v>80</v>
      </c>
      <c r="EV479">
        <v>2000</v>
      </c>
      <c r="EW479">
        <v>381</v>
      </c>
      <c r="EX479">
        <v>286</v>
      </c>
      <c r="EY479">
        <v>339</v>
      </c>
    </row>
    <row r="480" spans="1:155" x14ac:dyDescent="0.25">
      <c r="A480">
        <v>2020</v>
      </c>
      <c r="B480" t="s">
        <v>877</v>
      </c>
      <c r="C480" s="20" t="s">
        <v>905</v>
      </c>
      <c r="D480" t="s">
        <v>908</v>
      </c>
      <c r="E480" t="s">
        <v>534</v>
      </c>
      <c r="F480">
        <v>211</v>
      </c>
      <c r="G480" s="1">
        <v>2.5</v>
      </c>
      <c r="H480">
        <v>4</v>
      </c>
      <c r="I480" t="s">
        <v>260</v>
      </c>
      <c r="J480">
        <v>28</v>
      </c>
      <c r="K480">
        <v>39</v>
      </c>
      <c r="L480">
        <v>32</v>
      </c>
      <c r="M480">
        <v>38.5</v>
      </c>
      <c r="N480">
        <v>57.1</v>
      </c>
      <c r="O480">
        <v>45.112900000000003</v>
      </c>
      <c r="P480">
        <v>28</v>
      </c>
      <c r="Q480">
        <v>38.667099999999998</v>
      </c>
      <c r="R480">
        <v>32</v>
      </c>
      <c r="T480" t="s">
        <v>142</v>
      </c>
      <c r="U480" t="s">
        <v>143</v>
      </c>
      <c r="V480" t="s">
        <v>258</v>
      </c>
      <c r="W480" t="s">
        <v>259</v>
      </c>
      <c r="Y480">
        <v>1</v>
      </c>
      <c r="Z480" t="s">
        <v>63</v>
      </c>
      <c r="AA480" t="s">
        <v>64</v>
      </c>
      <c r="AB480" t="s">
        <v>150</v>
      </c>
      <c r="AC480" t="s">
        <v>178</v>
      </c>
      <c r="AD480">
        <v>15</v>
      </c>
      <c r="AG480" t="s">
        <v>243</v>
      </c>
      <c r="AH480" t="s">
        <v>244</v>
      </c>
      <c r="AI480" t="s">
        <v>68</v>
      </c>
      <c r="AJ480" t="s">
        <v>69</v>
      </c>
      <c r="AK480" t="s">
        <v>64</v>
      </c>
      <c r="AL480" t="s">
        <v>70</v>
      </c>
      <c r="AO480">
        <v>101</v>
      </c>
      <c r="AP480">
        <v>15</v>
      </c>
      <c r="AS480">
        <v>1250</v>
      </c>
      <c r="AT480">
        <v>1250</v>
      </c>
      <c r="BN480" s="33" t="s">
        <v>2125</v>
      </c>
      <c r="BO480">
        <v>2</v>
      </c>
      <c r="BP480">
        <v>2</v>
      </c>
      <c r="BQ480">
        <v>5</v>
      </c>
      <c r="BR480" t="s">
        <v>126</v>
      </c>
      <c r="BS480" t="s">
        <v>2123</v>
      </c>
      <c r="BT480" t="s">
        <v>73</v>
      </c>
      <c r="BU480" s="23">
        <v>43641</v>
      </c>
      <c r="BV480">
        <v>25578</v>
      </c>
      <c r="BX480" t="s">
        <v>64</v>
      </c>
      <c r="CB480" t="s">
        <v>64</v>
      </c>
      <c r="CC480" t="s">
        <v>64</v>
      </c>
      <c r="CD480" t="s">
        <v>909</v>
      </c>
      <c r="CE480" t="s">
        <v>64</v>
      </c>
      <c r="CF480" t="s">
        <v>880</v>
      </c>
      <c r="CG480" t="s">
        <v>63</v>
      </c>
      <c r="CH480" t="s">
        <v>884</v>
      </c>
      <c r="CI480" t="s">
        <v>64</v>
      </c>
      <c r="CJ480" t="s">
        <v>880</v>
      </c>
      <c r="DJ480" t="s">
        <v>76</v>
      </c>
      <c r="DK480" t="s">
        <v>2124</v>
      </c>
      <c r="DN480" t="s">
        <v>64</v>
      </c>
      <c r="DO480" t="s">
        <v>885</v>
      </c>
      <c r="DP480" t="s">
        <v>64</v>
      </c>
      <c r="DQ480" t="s">
        <v>139</v>
      </c>
      <c r="DY480">
        <v>45.4</v>
      </c>
      <c r="EB480">
        <v>7</v>
      </c>
      <c r="EC480">
        <v>7</v>
      </c>
      <c r="EE480" t="s">
        <v>1793</v>
      </c>
      <c r="EF480">
        <v>7</v>
      </c>
      <c r="EH480" t="s">
        <v>80</v>
      </c>
      <c r="EL480" t="s">
        <v>80</v>
      </c>
      <c r="EP480" t="s">
        <v>80</v>
      </c>
      <c r="ET480" t="s">
        <v>80</v>
      </c>
      <c r="EU480">
        <v>1250</v>
      </c>
      <c r="EW480">
        <v>318</v>
      </c>
      <c r="EX480">
        <v>230</v>
      </c>
      <c r="EY480">
        <v>278</v>
      </c>
    </row>
    <row r="481" spans="1:155" x14ac:dyDescent="0.25">
      <c r="A481">
        <v>2020</v>
      </c>
      <c r="B481" t="s">
        <v>877</v>
      </c>
      <c r="C481" s="20" t="s">
        <v>905</v>
      </c>
      <c r="D481" t="s">
        <v>910</v>
      </c>
      <c r="E481" t="s">
        <v>534</v>
      </c>
      <c r="F481">
        <v>213</v>
      </c>
      <c r="G481" s="1">
        <v>2.5</v>
      </c>
      <c r="H481">
        <v>4</v>
      </c>
      <c r="I481" t="s">
        <v>260</v>
      </c>
      <c r="J481">
        <v>26</v>
      </c>
      <c r="K481">
        <v>36</v>
      </c>
      <c r="L481">
        <v>30</v>
      </c>
      <c r="M481">
        <v>34.814100000000003</v>
      </c>
      <c r="N481">
        <v>52.525799999999997</v>
      </c>
      <c r="O481">
        <v>41.041800000000002</v>
      </c>
      <c r="P481">
        <v>26</v>
      </c>
      <c r="Q481">
        <v>35.924700000000001</v>
      </c>
      <c r="R481">
        <v>30.208100000000002</v>
      </c>
      <c r="T481" t="s">
        <v>142</v>
      </c>
      <c r="U481" t="s">
        <v>143</v>
      </c>
      <c r="V481" t="s">
        <v>258</v>
      </c>
      <c r="W481" t="s">
        <v>259</v>
      </c>
      <c r="Y481">
        <v>1</v>
      </c>
      <c r="Z481" t="s">
        <v>63</v>
      </c>
      <c r="AA481" t="s">
        <v>64</v>
      </c>
      <c r="AB481" t="s">
        <v>86</v>
      </c>
      <c r="AC481" t="s">
        <v>87</v>
      </c>
      <c r="AD481">
        <v>15</v>
      </c>
      <c r="AG481" t="s">
        <v>243</v>
      </c>
      <c r="AH481" t="s">
        <v>244</v>
      </c>
      <c r="AI481" t="s">
        <v>68</v>
      </c>
      <c r="AJ481" t="s">
        <v>69</v>
      </c>
      <c r="AK481" t="s">
        <v>64</v>
      </c>
      <c r="AL481" t="s">
        <v>70</v>
      </c>
      <c r="AO481">
        <v>101</v>
      </c>
      <c r="AP481">
        <v>15</v>
      </c>
      <c r="AS481">
        <v>1350</v>
      </c>
      <c r="AT481">
        <v>1350</v>
      </c>
      <c r="BN481" s="33" t="s">
        <v>2125</v>
      </c>
      <c r="BO481">
        <v>2</v>
      </c>
      <c r="BP481">
        <v>2</v>
      </c>
      <c r="BQ481">
        <v>5</v>
      </c>
      <c r="BR481" t="s">
        <v>126</v>
      </c>
      <c r="BS481" t="s">
        <v>2123</v>
      </c>
      <c r="BT481" t="s">
        <v>73</v>
      </c>
      <c r="BU481" s="23">
        <v>43641</v>
      </c>
      <c r="BV481">
        <v>25579</v>
      </c>
      <c r="BX481" t="s">
        <v>64</v>
      </c>
      <c r="CB481" t="s">
        <v>64</v>
      </c>
      <c r="CC481" t="s">
        <v>64</v>
      </c>
      <c r="CD481" t="s">
        <v>911</v>
      </c>
      <c r="CE481" t="s">
        <v>64</v>
      </c>
      <c r="CF481" t="s">
        <v>880</v>
      </c>
      <c r="CG481" t="s">
        <v>63</v>
      </c>
      <c r="CH481" t="s">
        <v>884</v>
      </c>
      <c r="CI481" t="s">
        <v>64</v>
      </c>
      <c r="CJ481" t="s">
        <v>880</v>
      </c>
      <c r="DJ481" t="s">
        <v>76</v>
      </c>
      <c r="DK481" t="s">
        <v>2124</v>
      </c>
      <c r="DN481" t="s">
        <v>64</v>
      </c>
      <c r="DO481" t="s">
        <v>885</v>
      </c>
      <c r="DP481" t="s">
        <v>64</v>
      </c>
      <c r="DQ481" t="s">
        <v>139</v>
      </c>
      <c r="DY481">
        <v>41.3</v>
      </c>
      <c r="EB481">
        <v>7</v>
      </c>
      <c r="EC481">
        <v>7</v>
      </c>
      <c r="EE481" t="s">
        <v>1793</v>
      </c>
      <c r="EF481">
        <v>7</v>
      </c>
      <c r="EH481" t="s">
        <v>80</v>
      </c>
      <c r="EL481" t="s">
        <v>80</v>
      </c>
      <c r="EP481" t="s">
        <v>80</v>
      </c>
      <c r="ET481" t="s">
        <v>80</v>
      </c>
      <c r="EU481">
        <v>750</v>
      </c>
      <c r="EW481">
        <v>342</v>
      </c>
      <c r="EX481">
        <v>248</v>
      </c>
      <c r="EY481">
        <v>300</v>
      </c>
    </row>
    <row r="482" spans="1:155" x14ac:dyDescent="0.25">
      <c r="A482">
        <v>2020</v>
      </c>
      <c r="B482" t="s">
        <v>877</v>
      </c>
      <c r="C482" s="20" t="s">
        <v>905</v>
      </c>
      <c r="D482" t="s">
        <v>912</v>
      </c>
      <c r="E482" t="s">
        <v>534</v>
      </c>
      <c r="F482">
        <v>214</v>
      </c>
      <c r="G482" s="1">
        <v>2.5</v>
      </c>
      <c r="H482">
        <v>4</v>
      </c>
      <c r="I482" t="s">
        <v>260</v>
      </c>
      <c r="J482">
        <v>25</v>
      </c>
      <c r="K482">
        <v>35</v>
      </c>
      <c r="L482">
        <v>29</v>
      </c>
      <c r="M482">
        <v>34.1</v>
      </c>
      <c r="N482">
        <v>51.2</v>
      </c>
      <c r="O482">
        <v>40.131500000000003</v>
      </c>
      <c r="P482">
        <v>25</v>
      </c>
      <c r="Q482">
        <v>35.119500000000002</v>
      </c>
      <c r="R482">
        <v>29</v>
      </c>
      <c r="T482" t="s">
        <v>142</v>
      </c>
      <c r="U482" t="s">
        <v>143</v>
      </c>
      <c r="V482" t="s">
        <v>258</v>
      </c>
      <c r="W482" t="s">
        <v>259</v>
      </c>
      <c r="Y482">
        <v>1</v>
      </c>
      <c r="Z482" t="s">
        <v>63</v>
      </c>
      <c r="AA482" t="s">
        <v>64</v>
      </c>
      <c r="AB482" t="s">
        <v>86</v>
      </c>
      <c r="AC482" t="s">
        <v>87</v>
      </c>
      <c r="AD482">
        <v>15</v>
      </c>
      <c r="AG482" t="s">
        <v>243</v>
      </c>
      <c r="AH482" t="s">
        <v>244</v>
      </c>
      <c r="AI482" t="s">
        <v>68</v>
      </c>
      <c r="AJ482" t="s">
        <v>69</v>
      </c>
      <c r="AK482" t="s">
        <v>64</v>
      </c>
      <c r="AL482" t="s">
        <v>70</v>
      </c>
      <c r="AO482">
        <v>101</v>
      </c>
      <c r="AP482">
        <v>15</v>
      </c>
      <c r="AS482">
        <v>1400</v>
      </c>
      <c r="AT482">
        <v>1400</v>
      </c>
      <c r="BN482" s="33" t="s">
        <v>2125</v>
      </c>
      <c r="BO482">
        <v>2</v>
      </c>
      <c r="BP482">
        <v>2</v>
      </c>
      <c r="BQ482">
        <v>5</v>
      </c>
      <c r="BR482" t="s">
        <v>126</v>
      </c>
      <c r="BS482" t="s">
        <v>2123</v>
      </c>
      <c r="BT482" t="s">
        <v>73</v>
      </c>
      <c r="BU482" s="23">
        <v>43641</v>
      </c>
      <c r="BV482">
        <v>25581</v>
      </c>
      <c r="BX482" t="s">
        <v>63</v>
      </c>
      <c r="CB482" t="s">
        <v>64</v>
      </c>
      <c r="CC482" t="s">
        <v>64</v>
      </c>
      <c r="CD482" t="s">
        <v>911</v>
      </c>
      <c r="CE482" t="s">
        <v>64</v>
      </c>
      <c r="CF482" t="s">
        <v>880</v>
      </c>
      <c r="CG482" t="s">
        <v>63</v>
      </c>
      <c r="CH482" t="s">
        <v>884</v>
      </c>
      <c r="CI482" t="s">
        <v>64</v>
      </c>
      <c r="CJ482" t="s">
        <v>880</v>
      </c>
      <c r="DJ482" t="s">
        <v>76</v>
      </c>
      <c r="DK482" t="s">
        <v>2124</v>
      </c>
      <c r="DN482" t="s">
        <v>64</v>
      </c>
      <c r="DO482" t="s">
        <v>885</v>
      </c>
      <c r="DP482" t="s">
        <v>64</v>
      </c>
      <c r="DQ482" t="s">
        <v>139</v>
      </c>
      <c r="DY482">
        <v>40.4</v>
      </c>
      <c r="EB482">
        <v>6</v>
      </c>
      <c r="EC482">
        <v>6</v>
      </c>
      <c r="EE482" t="s">
        <v>1793</v>
      </c>
      <c r="EF482">
        <v>7</v>
      </c>
      <c r="EH482" t="s">
        <v>80</v>
      </c>
      <c r="EL482" t="s">
        <v>80</v>
      </c>
      <c r="EP482" t="s">
        <v>80</v>
      </c>
      <c r="ET482" t="s">
        <v>80</v>
      </c>
      <c r="EU482">
        <v>500</v>
      </c>
      <c r="EW482">
        <v>356</v>
      </c>
      <c r="EX482">
        <v>254</v>
      </c>
      <c r="EY482">
        <v>307</v>
      </c>
    </row>
    <row r="483" spans="1:155" x14ac:dyDescent="0.25">
      <c r="A483">
        <v>2020</v>
      </c>
      <c r="B483" t="s">
        <v>877</v>
      </c>
      <c r="C483" s="20" t="s">
        <v>905</v>
      </c>
      <c r="D483" t="s">
        <v>913</v>
      </c>
      <c r="E483" t="s">
        <v>534</v>
      </c>
      <c r="F483">
        <v>221</v>
      </c>
      <c r="G483" s="1">
        <v>2</v>
      </c>
      <c r="H483">
        <v>4</v>
      </c>
      <c r="I483" t="s">
        <v>260</v>
      </c>
      <c r="J483">
        <v>25</v>
      </c>
      <c r="K483">
        <v>34</v>
      </c>
      <c r="L483">
        <v>29</v>
      </c>
      <c r="M483">
        <v>32.898800000000001</v>
      </c>
      <c r="N483">
        <v>49.049500000000002</v>
      </c>
      <c r="O483">
        <v>38.621499999999997</v>
      </c>
      <c r="P483">
        <v>25.410599999999999</v>
      </c>
      <c r="Q483">
        <v>33.8035</v>
      </c>
      <c r="R483">
        <v>28.6068</v>
      </c>
      <c r="T483" t="s">
        <v>60</v>
      </c>
      <c r="U483" t="s">
        <v>71</v>
      </c>
      <c r="V483" t="s">
        <v>258</v>
      </c>
      <c r="W483" t="s">
        <v>259</v>
      </c>
      <c r="Y483">
        <v>1</v>
      </c>
      <c r="Z483" t="s">
        <v>63</v>
      </c>
      <c r="AA483" t="s">
        <v>64</v>
      </c>
      <c r="AB483" t="s">
        <v>150</v>
      </c>
      <c r="AC483" t="s">
        <v>178</v>
      </c>
      <c r="AD483">
        <v>15</v>
      </c>
      <c r="AG483" t="s">
        <v>243</v>
      </c>
      <c r="AH483" t="s">
        <v>244</v>
      </c>
      <c r="AI483" t="s">
        <v>68</v>
      </c>
      <c r="AJ483" t="s">
        <v>69</v>
      </c>
      <c r="AK483" t="s">
        <v>64</v>
      </c>
      <c r="AL483" t="s">
        <v>70</v>
      </c>
      <c r="AO483">
        <v>101</v>
      </c>
      <c r="AP483">
        <v>15</v>
      </c>
      <c r="AS483">
        <v>1400</v>
      </c>
      <c r="AT483">
        <v>1400</v>
      </c>
      <c r="BN483" s="33" t="s">
        <v>2136</v>
      </c>
      <c r="BO483">
        <v>2</v>
      </c>
      <c r="BP483">
        <v>2</v>
      </c>
      <c r="BQ483">
        <v>5</v>
      </c>
      <c r="BR483" t="s">
        <v>126</v>
      </c>
      <c r="BS483" t="s">
        <v>2123</v>
      </c>
      <c r="BT483" t="s">
        <v>73</v>
      </c>
      <c r="BU483" s="23">
        <v>43641</v>
      </c>
      <c r="BV483">
        <v>25602</v>
      </c>
      <c r="BX483" t="s">
        <v>64</v>
      </c>
      <c r="CB483" t="s">
        <v>64</v>
      </c>
      <c r="CC483" t="s">
        <v>64</v>
      </c>
      <c r="CE483" t="s">
        <v>64</v>
      </c>
      <c r="CF483" t="s">
        <v>880</v>
      </c>
      <c r="CG483" t="s">
        <v>63</v>
      </c>
      <c r="CH483" t="s">
        <v>898</v>
      </c>
      <c r="CI483" t="s">
        <v>64</v>
      </c>
      <c r="CJ483" t="s">
        <v>880</v>
      </c>
      <c r="DJ483" t="s">
        <v>355</v>
      </c>
      <c r="DK483" t="s">
        <v>356</v>
      </c>
      <c r="DN483" t="s">
        <v>64</v>
      </c>
      <c r="DO483" t="s">
        <v>895</v>
      </c>
      <c r="DP483" t="s">
        <v>64</v>
      </c>
      <c r="DQ483" t="s">
        <v>139</v>
      </c>
      <c r="DY483">
        <v>38.9</v>
      </c>
      <c r="EB483">
        <v>6</v>
      </c>
      <c r="EC483">
        <v>6</v>
      </c>
      <c r="EE483" t="s">
        <v>1794</v>
      </c>
      <c r="EF483">
        <v>5</v>
      </c>
      <c r="EH483" t="s">
        <v>80</v>
      </c>
      <c r="EL483" t="s">
        <v>80</v>
      </c>
      <c r="EP483" t="s">
        <v>80</v>
      </c>
      <c r="ET483" t="s">
        <v>80</v>
      </c>
      <c r="EU483">
        <v>500</v>
      </c>
      <c r="EW483">
        <v>350</v>
      </c>
      <c r="EX483">
        <v>263</v>
      </c>
      <c r="EY483">
        <v>311</v>
      </c>
    </row>
    <row r="484" spans="1:155" x14ac:dyDescent="0.25">
      <c r="A484">
        <v>2020</v>
      </c>
      <c r="B484" t="s">
        <v>877</v>
      </c>
      <c r="C484" s="20" t="s">
        <v>905</v>
      </c>
      <c r="D484" t="s">
        <v>913</v>
      </c>
      <c r="E484" t="s">
        <v>534</v>
      </c>
      <c r="F484">
        <v>212</v>
      </c>
      <c r="G484" s="1">
        <v>2.5</v>
      </c>
      <c r="H484">
        <v>4</v>
      </c>
      <c r="I484" t="s">
        <v>260</v>
      </c>
      <c r="J484">
        <v>27</v>
      </c>
      <c r="K484">
        <v>37</v>
      </c>
      <c r="L484">
        <v>31</v>
      </c>
      <c r="M484">
        <v>35.9</v>
      </c>
      <c r="N484">
        <v>53.6</v>
      </c>
      <c r="O484">
        <v>42.165900000000001</v>
      </c>
      <c r="P484">
        <v>27.4682</v>
      </c>
      <c r="Q484">
        <v>36.573599999999999</v>
      </c>
      <c r="R484">
        <v>30.933800000000002</v>
      </c>
      <c r="T484" t="s">
        <v>142</v>
      </c>
      <c r="U484" t="s">
        <v>143</v>
      </c>
      <c r="V484" t="s">
        <v>258</v>
      </c>
      <c r="W484" t="s">
        <v>259</v>
      </c>
      <c r="Y484">
        <v>1</v>
      </c>
      <c r="Z484" t="s">
        <v>63</v>
      </c>
      <c r="AA484" t="s">
        <v>64</v>
      </c>
      <c r="AB484" t="s">
        <v>150</v>
      </c>
      <c r="AC484" t="s">
        <v>178</v>
      </c>
      <c r="AD484">
        <v>15</v>
      </c>
      <c r="AG484" t="s">
        <v>243</v>
      </c>
      <c r="AH484" t="s">
        <v>244</v>
      </c>
      <c r="AI484" t="s">
        <v>68</v>
      </c>
      <c r="AJ484" t="s">
        <v>69</v>
      </c>
      <c r="AK484" t="s">
        <v>64</v>
      </c>
      <c r="AL484" t="s">
        <v>70</v>
      </c>
      <c r="AO484">
        <v>101</v>
      </c>
      <c r="AP484">
        <v>15</v>
      </c>
      <c r="AS484">
        <v>1300</v>
      </c>
      <c r="AT484">
        <v>1300</v>
      </c>
      <c r="BN484" s="33" t="s">
        <v>2125</v>
      </c>
      <c r="BO484">
        <v>2</v>
      </c>
      <c r="BP484">
        <v>2</v>
      </c>
      <c r="BQ484">
        <v>5</v>
      </c>
      <c r="BR484" t="s">
        <v>126</v>
      </c>
      <c r="BS484" t="s">
        <v>2123</v>
      </c>
      <c r="BT484" t="s">
        <v>73</v>
      </c>
      <c r="BU484" s="23">
        <v>43641</v>
      </c>
      <c r="BV484">
        <v>25580</v>
      </c>
      <c r="BX484" t="s">
        <v>63</v>
      </c>
      <c r="CB484" t="s">
        <v>64</v>
      </c>
      <c r="CC484" t="s">
        <v>64</v>
      </c>
      <c r="CD484" t="s">
        <v>909</v>
      </c>
      <c r="CE484" t="s">
        <v>64</v>
      </c>
      <c r="CF484" t="s">
        <v>880</v>
      </c>
      <c r="CG484" t="s">
        <v>63</v>
      </c>
      <c r="CH484" t="s">
        <v>884</v>
      </c>
      <c r="CI484" t="s">
        <v>64</v>
      </c>
      <c r="CJ484" t="s">
        <v>880</v>
      </c>
      <c r="DJ484" t="s">
        <v>76</v>
      </c>
      <c r="DK484" t="s">
        <v>2124</v>
      </c>
      <c r="DN484" t="s">
        <v>64</v>
      </c>
      <c r="DO484" t="s">
        <v>885</v>
      </c>
      <c r="DP484" t="s">
        <v>64</v>
      </c>
      <c r="DQ484" t="s">
        <v>139</v>
      </c>
      <c r="DY484">
        <v>42.5</v>
      </c>
      <c r="EB484">
        <v>7</v>
      </c>
      <c r="EC484">
        <v>7</v>
      </c>
      <c r="EE484" t="s">
        <v>1793</v>
      </c>
      <c r="EF484">
        <v>7</v>
      </c>
      <c r="EH484" t="s">
        <v>80</v>
      </c>
      <c r="EL484" t="s">
        <v>80</v>
      </c>
      <c r="EP484" t="s">
        <v>80</v>
      </c>
      <c r="ET484" t="s">
        <v>80</v>
      </c>
      <c r="EU484">
        <v>1000</v>
      </c>
      <c r="EW484">
        <v>324</v>
      </c>
      <c r="EX484">
        <v>243</v>
      </c>
      <c r="EY484">
        <v>288</v>
      </c>
    </row>
    <row r="485" spans="1:155" x14ac:dyDescent="0.25">
      <c r="A485">
        <v>2020</v>
      </c>
      <c r="B485" t="s">
        <v>877</v>
      </c>
      <c r="C485" s="20" t="s">
        <v>905</v>
      </c>
      <c r="D485" t="s">
        <v>920</v>
      </c>
      <c r="E485" t="s">
        <v>534</v>
      </c>
      <c r="F485">
        <v>106</v>
      </c>
      <c r="G485" s="1">
        <v>1.6</v>
      </c>
      <c r="H485">
        <v>4</v>
      </c>
      <c r="I485" t="s">
        <v>260</v>
      </c>
      <c r="J485">
        <v>31</v>
      </c>
      <c r="K485">
        <v>36</v>
      </c>
      <c r="L485">
        <v>33</v>
      </c>
      <c r="M485">
        <v>41.2669</v>
      </c>
      <c r="N485">
        <v>52.7316</v>
      </c>
      <c r="O485">
        <v>45.742199999999997</v>
      </c>
      <c r="P485">
        <v>31.052900000000001</v>
      </c>
      <c r="Q485">
        <v>36.049199999999999</v>
      </c>
      <c r="R485">
        <v>33.118400000000001</v>
      </c>
      <c r="T485" t="s">
        <v>142</v>
      </c>
      <c r="U485" t="s">
        <v>143</v>
      </c>
      <c r="V485" t="s">
        <v>258</v>
      </c>
      <c r="W485" t="s">
        <v>259</v>
      </c>
      <c r="Y485">
        <v>1</v>
      </c>
      <c r="Z485" t="s">
        <v>63</v>
      </c>
      <c r="AA485" t="s">
        <v>64</v>
      </c>
      <c r="AB485" t="s">
        <v>150</v>
      </c>
      <c r="AC485" t="s">
        <v>178</v>
      </c>
      <c r="AD485">
        <v>10</v>
      </c>
      <c r="AG485" t="s">
        <v>243</v>
      </c>
      <c r="AH485" t="s">
        <v>244</v>
      </c>
      <c r="AI485" t="s">
        <v>68</v>
      </c>
      <c r="AJ485" t="s">
        <v>69</v>
      </c>
      <c r="AK485" t="s">
        <v>64</v>
      </c>
      <c r="AL485" t="s">
        <v>70</v>
      </c>
      <c r="AQ485">
        <v>93</v>
      </c>
      <c r="AR485">
        <v>25</v>
      </c>
      <c r="AS485">
        <v>1250</v>
      </c>
      <c r="AT485">
        <v>1250</v>
      </c>
      <c r="BO485">
        <v>2</v>
      </c>
      <c r="BP485">
        <v>2</v>
      </c>
      <c r="BQ485">
        <v>5</v>
      </c>
      <c r="BR485" t="s">
        <v>126</v>
      </c>
      <c r="BS485" t="s">
        <v>2123</v>
      </c>
      <c r="BT485" t="s">
        <v>73</v>
      </c>
      <c r="BU485" s="23">
        <v>43809</v>
      </c>
      <c r="BV485">
        <v>26754</v>
      </c>
      <c r="BX485" t="s">
        <v>64</v>
      </c>
      <c r="CB485" t="s">
        <v>64</v>
      </c>
      <c r="CC485" t="s">
        <v>64</v>
      </c>
      <c r="CE485" t="s">
        <v>64</v>
      </c>
      <c r="CF485" t="s">
        <v>880</v>
      </c>
      <c r="CG485" t="s">
        <v>63</v>
      </c>
      <c r="CH485" t="s">
        <v>896</v>
      </c>
      <c r="CI485" t="s">
        <v>64</v>
      </c>
      <c r="CJ485" t="s">
        <v>880</v>
      </c>
      <c r="DJ485" t="s">
        <v>146</v>
      </c>
      <c r="DK485" t="s">
        <v>147</v>
      </c>
      <c r="DN485" t="s">
        <v>64</v>
      </c>
      <c r="DO485" t="s">
        <v>885</v>
      </c>
      <c r="DP485" t="s">
        <v>64</v>
      </c>
      <c r="DQ485" t="s">
        <v>139</v>
      </c>
      <c r="DY485">
        <v>46.5</v>
      </c>
      <c r="EB485">
        <v>7</v>
      </c>
      <c r="EC485">
        <v>7</v>
      </c>
      <c r="EE485" t="s">
        <v>1800</v>
      </c>
      <c r="EF485">
        <v>7</v>
      </c>
      <c r="EH485" t="s">
        <v>80</v>
      </c>
      <c r="EL485" t="s">
        <v>80</v>
      </c>
      <c r="EP485" t="s">
        <v>80</v>
      </c>
      <c r="ET485" t="s">
        <v>80</v>
      </c>
      <c r="EU485">
        <v>1250</v>
      </c>
      <c r="EW485">
        <v>286</v>
      </c>
      <c r="EX485">
        <v>247</v>
      </c>
      <c r="EY485">
        <v>268</v>
      </c>
    </row>
    <row r="486" spans="1:155" x14ac:dyDescent="0.25">
      <c r="A486">
        <v>2020</v>
      </c>
      <c r="B486" t="s">
        <v>877</v>
      </c>
      <c r="C486" s="20" t="s">
        <v>905</v>
      </c>
      <c r="D486" t="s">
        <v>921</v>
      </c>
      <c r="E486" t="s">
        <v>534</v>
      </c>
      <c r="F486">
        <v>45</v>
      </c>
      <c r="G486" s="1">
        <v>3.5</v>
      </c>
      <c r="H486">
        <v>6</v>
      </c>
      <c r="I486" t="s">
        <v>551</v>
      </c>
      <c r="J486">
        <v>20</v>
      </c>
      <c r="K486">
        <v>30</v>
      </c>
      <c r="L486">
        <v>24</v>
      </c>
      <c r="M486">
        <v>26.563500000000001</v>
      </c>
      <c r="N486">
        <v>42.852600000000002</v>
      </c>
      <c r="O486">
        <v>32.044899999999998</v>
      </c>
      <c r="P486">
        <v>20</v>
      </c>
      <c r="Q486">
        <v>29.940799999999999</v>
      </c>
      <c r="R486">
        <v>24.2133</v>
      </c>
      <c r="T486" t="s">
        <v>142</v>
      </c>
      <c r="U486" t="s">
        <v>143</v>
      </c>
      <c r="V486" t="s">
        <v>549</v>
      </c>
      <c r="W486" t="s">
        <v>550</v>
      </c>
      <c r="Y486">
        <v>7</v>
      </c>
      <c r="Z486" t="s">
        <v>63</v>
      </c>
      <c r="AA486" t="s">
        <v>64</v>
      </c>
      <c r="AB486" t="s">
        <v>150</v>
      </c>
      <c r="AC486" t="s">
        <v>178</v>
      </c>
      <c r="AD486">
        <v>10</v>
      </c>
      <c r="AG486" t="s">
        <v>59</v>
      </c>
      <c r="AH486" t="s">
        <v>67</v>
      </c>
      <c r="AI486" t="s">
        <v>68</v>
      </c>
      <c r="AJ486" t="s">
        <v>69</v>
      </c>
      <c r="AK486" t="s">
        <v>64</v>
      </c>
      <c r="AL486" t="s">
        <v>70</v>
      </c>
      <c r="AO486">
        <v>98</v>
      </c>
      <c r="AP486">
        <v>14</v>
      </c>
      <c r="AS486">
        <v>2050</v>
      </c>
      <c r="AT486">
        <v>2050</v>
      </c>
      <c r="BO486">
        <v>2</v>
      </c>
      <c r="BP486">
        <v>2</v>
      </c>
      <c r="BQ486">
        <v>5</v>
      </c>
      <c r="BR486" t="s">
        <v>126</v>
      </c>
      <c r="BS486" t="s">
        <v>2123</v>
      </c>
      <c r="BT486" t="s">
        <v>73</v>
      </c>
      <c r="BU486" s="23">
        <v>43698</v>
      </c>
      <c r="BV486">
        <v>25946</v>
      </c>
      <c r="BX486" t="s">
        <v>64</v>
      </c>
      <c r="CB486" t="s">
        <v>64</v>
      </c>
      <c r="CC486" t="s">
        <v>64</v>
      </c>
      <c r="CE486" t="s">
        <v>64</v>
      </c>
      <c r="CF486" t="s">
        <v>880</v>
      </c>
      <c r="CG486" t="s">
        <v>63</v>
      </c>
      <c r="CH486" t="s">
        <v>896</v>
      </c>
      <c r="CI486" t="s">
        <v>64</v>
      </c>
      <c r="CJ486" t="s">
        <v>880</v>
      </c>
      <c r="DJ486" t="s">
        <v>146</v>
      </c>
      <c r="DK486" t="s">
        <v>147</v>
      </c>
      <c r="DN486" t="s">
        <v>64</v>
      </c>
      <c r="DO486" t="s">
        <v>885</v>
      </c>
      <c r="DP486" t="s">
        <v>64</v>
      </c>
      <c r="DQ486" t="s">
        <v>139</v>
      </c>
      <c r="DY486">
        <v>32.299999999999997</v>
      </c>
      <c r="EB486">
        <v>5</v>
      </c>
      <c r="EC486">
        <v>5</v>
      </c>
      <c r="EE486" t="s">
        <v>1801</v>
      </c>
      <c r="EF486">
        <v>3</v>
      </c>
      <c r="EH486" t="s">
        <v>80</v>
      </c>
      <c r="EL486" t="s">
        <v>80</v>
      </c>
      <c r="EP486" t="s">
        <v>80</v>
      </c>
      <c r="ET486" t="s">
        <v>80</v>
      </c>
      <c r="EV486">
        <v>2750</v>
      </c>
      <c r="EW486">
        <v>444</v>
      </c>
      <c r="EX486">
        <v>297</v>
      </c>
      <c r="EY486">
        <v>378</v>
      </c>
    </row>
    <row r="487" spans="1:155" x14ac:dyDescent="0.25">
      <c r="A487">
        <v>2020</v>
      </c>
      <c r="B487" t="s">
        <v>877</v>
      </c>
      <c r="C487" s="20" t="s">
        <v>905</v>
      </c>
      <c r="D487" t="s">
        <v>1808</v>
      </c>
      <c r="E487" t="s">
        <v>534</v>
      </c>
      <c r="F487">
        <v>205</v>
      </c>
      <c r="G487" s="1">
        <v>2</v>
      </c>
      <c r="H487">
        <v>4</v>
      </c>
      <c r="I487" t="s">
        <v>260</v>
      </c>
      <c r="J487">
        <v>29</v>
      </c>
      <c r="K487">
        <v>39</v>
      </c>
      <c r="L487">
        <v>33</v>
      </c>
      <c r="M487">
        <v>38.738599999999998</v>
      </c>
      <c r="N487">
        <v>58.113999999999997</v>
      </c>
      <c r="O487">
        <v>45.576500000000003</v>
      </c>
      <c r="P487">
        <v>29.379000000000001</v>
      </c>
      <c r="Q487">
        <v>39.267800000000001</v>
      </c>
      <c r="R487">
        <v>33.133800000000001</v>
      </c>
      <c r="T487" t="s">
        <v>142</v>
      </c>
      <c r="U487" t="s">
        <v>143</v>
      </c>
      <c r="V487" t="s">
        <v>258</v>
      </c>
      <c r="W487" t="s">
        <v>259</v>
      </c>
      <c r="Y487">
        <v>1</v>
      </c>
      <c r="Z487" t="s">
        <v>63</v>
      </c>
      <c r="AA487" t="s">
        <v>64</v>
      </c>
      <c r="AB487" t="s">
        <v>150</v>
      </c>
      <c r="AC487" t="s">
        <v>178</v>
      </c>
      <c r="AD487">
        <v>10</v>
      </c>
      <c r="AG487" t="s">
        <v>243</v>
      </c>
      <c r="AH487" t="s">
        <v>244</v>
      </c>
      <c r="AI487" t="s">
        <v>68</v>
      </c>
      <c r="AJ487" t="s">
        <v>69</v>
      </c>
      <c r="AK487" t="s">
        <v>64</v>
      </c>
      <c r="AL487" t="s">
        <v>70</v>
      </c>
      <c r="AO487">
        <v>96</v>
      </c>
      <c r="AP487">
        <v>14</v>
      </c>
      <c r="AS487">
        <v>1250</v>
      </c>
      <c r="AT487">
        <v>1250</v>
      </c>
      <c r="BN487" s="33" t="s">
        <v>2125</v>
      </c>
      <c r="BO487">
        <v>2</v>
      </c>
      <c r="BP487">
        <v>2</v>
      </c>
      <c r="BQ487">
        <v>5</v>
      </c>
      <c r="BR487" t="s">
        <v>126</v>
      </c>
      <c r="BS487" t="s">
        <v>2123</v>
      </c>
      <c r="BT487" t="s">
        <v>73</v>
      </c>
      <c r="BU487" s="23">
        <v>43858</v>
      </c>
      <c r="BV487">
        <v>26924</v>
      </c>
      <c r="BX487" t="s">
        <v>64</v>
      </c>
      <c r="CB487" t="s">
        <v>64</v>
      </c>
      <c r="CC487" t="s">
        <v>64</v>
      </c>
      <c r="CE487" t="s">
        <v>64</v>
      </c>
      <c r="CF487" t="s">
        <v>880</v>
      </c>
      <c r="CG487" t="s">
        <v>63</v>
      </c>
      <c r="CH487" t="s">
        <v>1797</v>
      </c>
      <c r="CI487" t="s">
        <v>64</v>
      </c>
      <c r="CJ487" t="s">
        <v>880</v>
      </c>
      <c r="DJ487" t="s">
        <v>76</v>
      </c>
      <c r="DK487" t="s">
        <v>2124</v>
      </c>
      <c r="DN487" t="s">
        <v>64</v>
      </c>
      <c r="DO487" t="s">
        <v>885</v>
      </c>
      <c r="DP487" t="s">
        <v>64</v>
      </c>
      <c r="DQ487" t="s">
        <v>139</v>
      </c>
      <c r="DY487">
        <v>45.9</v>
      </c>
      <c r="EB487">
        <v>7</v>
      </c>
      <c r="EC487">
        <v>7</v>
      </c>
      <c r="EE487" t="s">
        <v>1809</v>
      </c>
      <c r="EF487">
        <v>7</v>
      </c>
      <c r="EH487" t="s">
        <v>80</v>
      </c>
      <c r="EL487" t="s">
        <v>80</v>
      </c>
      <c r="EP487" t="s">
        <v>80</v>
      </c>
      <c r="ET487" t="s">
        <v>80</v>
      </c>
      <c r="EU487">
        <v>1250</v>
      </c>
      <c r="EW487">
        <v>303</v>
      </c>
      <c r="EX487">
        <v>227</v>
      </c>
      <c r="EY487">
        <v>268</v>
      </c>
    </row>
    <row r="488" spans="1:155" x14ac:dyDescent="0.25">
      <c r="A488">
        <v>2020</v>
      </c>
      <c r="B488" t="s">
        <v>877</v>
      </c>
      <c r="C488" s="20" t="s">
        <v>905</v>
      </c>
      <c r="D488" t="s">
        <v>1810</v>
      </c>
      <c r="E488" t="s">
        <v>534</v>
      </c>
      <c r="F488">
        <v>206</v>
      </c>
      <c r="G488" s="1">
        <v>2</v>
      </c>
      <c r="H488">
        <v>4</v>
      </c>
      <c r="I488" t="s">
        <v>260</v>
      </c>
      <c r="J488">
        <v>28</v>
      </c>
      <c r="K488">
        <v>37</v>
      </c>
      <c r="L488">
        <v>32</v>
      </c>
      <c r="M488">
        <v>37.299999999999997</v>
      </c>
      <c r="N488">
        <v>55</v>
      </c>
      <c r="O488">
        <v>43.616500000000002</v>
      </c>
      <c r="P488">
        <v>28.4148</v>
      </c>
      <c r="Q488">
        <v>37.4148</v>
      </c>
      <c r="R488">
        <v>31.863900000000001</v>
      </c>
      <c r="T488" t="s">
        <v>142</v>
      </c>
      <c r="U488" t="s">
        <v>143</v>
      </c>
      <c r="V488" t="s">
        <v>258</v>
      </c>
      <c r="W488" t="s">
        <v>259</v>
      </c>
      <c r="Y488">
        <v>1</v>
      </c>
      <c r="Z488" t="s">
        <v>63</v>
      </c>
      <c r="AA488" t="s">
        <v>64</v>
      </c>
      <c r="AB488" t="s">
        <v>150</v>
      </c>
      <c r="AC488" t="s">
        <v>178</v>
      </c>
      <c r="AD488">
        <v>10</v>
      </c>
      <c r="AG488" t="s">
        <v>243</v>
      </c>
      <c r="AH488" t="s">
        <v>244</v>
      </c>
      <c r="AI488" t="s">
        <v>68</v>
      </c>
      <c r="AJ488" t="s">
        <v>69</v>
      </c>
      <c r="AK488" t="s">
        <v>64</v>
      </c>
      <c r="AL488" t="s">
        <v>70</v>
      </c>
      <c r="AO488">
        <v>96</v>
      </c>
      <c r="AP488">
        <v>14</v>
      </c>
      <c r="AS488">
        <v>1250</v>
      </c>
      <c r="AT488">
        <v>1250</v>
      </c>
      <c r="BN488" s="33" t="s">
        <v>2125</v>
      </c>
      <c r="BO488">
        <v>2</v>
      </c>
      <c r="BP488">
        <v>2</v>
      </c>
      <c r="BQ488">
        <v>5</v>
      </c>
      <c r="BR488" t="s">
        <v>126</v>
      </c>
      <c r="BS488" t="s">
        <v>2123</v>
      </c>
      <c r="BT488" t="s">
        <v>73</v>
      </c>
      <c r="BU488" s="23">
        <v>43858</v>
      </c>
      <c r="BV488">
        <v>26925</v>
      </c>
      <c r="BX488" t="s">
        <v>63</v>
      </c>
      <c r="CB488" t="s">
        <v>64</v>
      </c>
      <c r="CC488" t="s">
        <v>64</v>
      </c>
      <c r="CE488" t="s">
        <v>64</v>
      </c>
      <c r="CF488" t="s">
        <v>880</v>
      </c>
      <c r="CG488" t="s">
        <v>63</v>
      </c>
      <c r="CH488" t="s">
        <v>1797</v>
      </c>
      <c r="CI488" t="s">
        <v>64</v>
      </c>
      <c r="CJ488" t="s">
        <v>880</v>
      </c>
      <c r="DJ488" t="s">
        <v>76</v>
      </c>
      <c r="DK488" t="s">
        <v>2124</v>
      </c>
      <c r="DN488" t="s">
        <v>64</v>
      </c>
      <c r="DO488" t="s">
        <v>885</v>
      </c>
      <c r="DP488" t="s">
        <v>64</v>
      </c>
      <c r="DQ488" t="s">
        <v>139</v>
      </c>
      <c r="DY488">
        <v>43.9</v>
      </c>
      <c r="EB488">
        <v>7</v>
      </c>
      <c r="EC488">
        <v>7</v>
      </c>
      <c r="EE488" t="s">
        <v>1809</v>
      </c>
      <c r="EF488">
        <v>7</v>
      </c>
      <c r="EH488" t="s">
        <v>80</v>
      </c>
      <c r="EL488" t="s">
        <v>80</v>
      </c>
      <c r="EP488" t="s">
        <v>80</v>
      </c>
      <c r="ET488" t="s">
        <v>80</v>
      </c>
      <c r="EU488">
        <v>1250</v>
      </c>
      <c r="EW488">
        <v>314</v>
      </c>
      <c r="EX488">
        <v>238</v>
      </c>
      <c r="EY488">
        <v>280</v>
      </c>
    </row>
    <row r="489" spans="1:155" x14ac:dyDescent="0.25">
      <c r="A489">
        <v>2020</v>
      </c>
      <c r="B489" t="s">
        <v>986</v>
      </c>
      <c r="C489" s="20" t="s">
        <v>987</v>
      </c>
      <c r="D489" t="s">
        <v>996</v>
      </c>
      <c r="E489" t="s">
        <v>989</v>
      </c>
      <c r="F489">
        <v>7</v>
      </c>
      <c r="G489" s="1">
        <v>6.6</v>
      </c>
      <c r="H489">
        <v>12</v>
      </c>
      <c r="I489" t="s">
        <v>79</v>
      </c>
      <c r="J489">
        <v>12</v>
      </c>
      <c r="K489">
        <v>18</v>
      </c>
      <c r="L489">
        <v>14</v>
      </c>
      <c r="M489">
        <v>14.6249</v>
      </c>
      <c r="N489">
        <v>25.1204</v>
      </c>
      <c r="O489">
        <v>18.011299999999999</v>
      </c>
      <c r="P489">
        <v>11.988300000000001</v>
      </c>
      <c r="Q489">
        <v>18.273900000000001</v>
      </c>
      <c r="R489">
        <v>14.1837</v>
      </c>
      <c r="S489" t="s">
        <v>243</v>
      </c>
      <c r="T489" t="s">
        <v>60</v>
      </c>
      <c r="U489" t="s">
        <v>71</v>
      </c>
      <c r="V489" t="s">
        <v>61</v>
      </c>
      <c r="W489" t="s">
        <v>62</v>
      </c>
      <c r="Y489">
        <v>8</v>
      </c>
      <c r="Z489" t="s">
        <v>63</v>
      </c>
      <c r="AA489" t="s">
        <v>64</v>
      </c>
      <c r="AB489" t="s">
        <v>65</v>
      </c>
      <c r="AC489" t="s">
        <v>66</v>
      </c>
      <c r="AD489">
        <v>10</v>
      </c>
      <c r="AG489" t="s">
        <v>59</v>
      </c>
      <c r="AH489" t="s">
        <v>67</v>
      </c>
      <c r="AI489" t="s">
        <v>68</v>
      </c>
      <c r="AJ489" t="s">
        <v>69</v>
      </c>
      <c r="AK489" t="s">
        <v>64</v>
      </c>
      <c r="AL489" t="s">
        <v>70</v>
      </c>
      <c r="AM489">
        <v>99</v>
      </c>
      <c r="AN489">
        <v>13</v>
      </c>
      <c r="AS489">
        <v>3500</v>
      </c>
      <c r="AT489">
        <v>3500</v>
      </c>
      <c r="BN489" s="33" t="s">
        <v>2125</v>
      </c>
      <c r="BO489">
        <v>2</v>
      </c>
      <c r="BP489">
        <v>2</v>
      </c>
      <c r="BQ489">
        <v>5</v>
      </c>
      <c r="BR489" t="s">
        <v>126</v>
      </c>
      <c r="BS489" t="s">
        <v>2123</v>
      </c>
      <c r="BT489" t="s">
        <v>73</v>
      </c>
      <c r="BU489" s="23">
        <v>43708</v>
      </c>
      <c r="BV489">
        <v>26369</v>
      </c>
      <c r="BX489" t="s">
        <v>64</v>
      </c>
      <c r="BY489" t="s">
        <v>64</v>
      </c>
      <c r="CB489" t="s">
        <v>64</v>
      </c>
      <c r="CC489" t="s">
        <v>64</v>
      </c>
      <c r="CE489" t="s">
        <v>64</v>
      </c>
      <c r="CG489" t="s">
        <v>63</v>
      </c>
      <c r="CH489" t="s">
        <v>130</v>
      </c>
      <c r="CI489" t="s">
        <v>64</v>
      </c>
      <c r="DJ489" t="s">
        <v>76</v>
      </c>
      <c r="DK489" t="s">
        <v>2124</v>
      </c>
      <c r="DN489" t="s">
        <v>64</v>
      </c>
      <c r="DO489" t="s">
        <v>132</v>
      </c>
      <c r="DP489" t="s">
        <v>64</v>
      </c>
      <c r="DQ489" t="s">
        <v>139</v>
      </c>
      <c r="DY489">
        <v>18.100000000000001</v>
      </c>
      <c r="EB489">
        <v>1</v>
      </c>
      <c r="EC489">
        <v>1</v>
      </c>
      <c r="EE489" t="s">
        <v>1848</v>
      </c>
      <c r="EF489">
        <v>3</v>
      </c>
      <c r="EH489" t="s">
        <v>80</v>
      </c>
      <c r="EL489" t="s">
        <v>80</v>
      </c>
      <c r="EP489" t="s">
        <v>80</v>
      </c>
      <c r="ET489" t="s">
        <v>80</v>
      </c>
      <c r="EV489">
        <v>10000</v>
      </c>
      <c r="EW489">
        <v>738</v>
      </c>
      <c r="EX489">
        <v>485</v>
      </c>
      <c r="EY489">
        <v>624</v>
      </c>
    </row>
    <row r="490" spans="1:155" x14ac:dyDescent="0.25">
      <c r="A490">
        <v>2020</v>
      </c>
      <c r="B490" t="s">
        <v>1006</v>
      </c>
      <c r="C490" s="20" t="s">
        <v>1006</v>
      </c>
      <c r="D490" t="s">
        <v>1013</v>
      </c>
      <c r="E490" t="s">
        <v>1007</v>
      </c>
      <c r="F490">
        <v>5</v>
      </c>
      <c r="G490" s="1">
        <v>2</v>
      </c>
      <c r="H490">
        <v>4</v>
      </c>
      <c r="I490" t="s">
        <v>551</v>
      </c>
      <c r="J490">
        <v>28</v>
      </c>
      <c r="K490">
        <v>36</v>
      </c>
      <c r="L490">
        <v>31</v>
      </c>
      <c r="M490">
        <v>37.091099999999997</v>
      </c>
      <c r="N490">
        <v>52.969700000000003</v>
      </c>
      <c r="O490">
        <v>42.874699999999997</v>
      </c>
      <c r="P490">
        <v>28.274100000000001</v>
      </c>
      <c r="Q490">
        <v>36.193199999999997</v>
      </c>
      <c r="R490">
        <v>31.361999999999998</v>
      </c>
      <c r="T490" t="s">
        <v>142</v>
      </c>
      <c r="U490" t="s">
        <v>143</v>
      </c>
      <c r="V490" t="s">
        <v>549</v>
      </c>
      <c r="W490" t="s">
        <v>550</v>
      </c>
      <c r="Y490">
        <v>7</v>
      </c>
      <c r="Z490" t="s">
        <v>63</v>
      </c>
      <c r="AA490" t="s">
        <v>64</v>
      </c>
      <c r="AB490" t="s">
        <v>86</v>
      </c>
      <c r="AC490" t="s">
        <v>87</v>
      </c>
      <c r="AD490">
        <v>10</v>
      </c>
      <c r="AG490" t="s">
        <v>243</v>
      </c>
      <c r="AH490" t="s">
        <v>244</v>
      </c>
      <c r="AI490" t="s">
        <v>68</v>
      </c>
      <c r="AJ490" t="s">
        <v>69</v>
      </c>
      <c r="AK490" t="s">
        <v>64</v>
      </c>
      <c r="AL490" t="s">
        <v>70</v>
      </c>
      <c r="AO490">
        <v>100</v>
      </c>
      <c r="AP490">
        <v>12</v>
      </c>
      <c r="AS490">
        <v>1300</v>
      </c>
      <c r="AT490">
        <v>1300</v>
      </c>
      <c r="BN490" s="33" t="s">
        <v>2125</v>
      </c>
      <c r="BO490">
        <v>2</v>
      </c>
      <c r="BP490">
        <v>2</v>
      </c>
      <c r="BQ490">
        <v>5</v>
      </c>
      <c r="BR490" t="s">
        <v>126</v>
      </c>
      <c r="BS490" t="s">
        <v>2123</v>
      </c>
      <c r="BT490" t="s">
        <v>73</v>
      </c>
      <c r="BU490" s="23">
        <v>43715</v>
      </c>
      <c r="BV490">
        <v>26508</v>
      </c>
      <c r="BX490" t="s">
        <v>64</v>
      </c>
      <c r="BY490" t="s">
        <v>64</v>
      </c>
      <c r="CB490" t="s">
        <v>64</v>
      </c>
      <c r="CC490" t="s">
        <v>64</v>
      </c>
      <c r="CE490" t="s">
        <v>64</v>
      </c>
      <c r="CG490" t="s">
        <v>63</v>
      </c>
      <c r="CH490" t="s">
        <v>1005</v>
      </c>
      <c r="CI490" t="s">
        <v>64</v>
      </c>
      <c r="DJ490" t="s">
        <v>76</v>
      </c>
      <c r="DK490" t="s">
        <v>2124</v>
      </c>
      <c r="DN490" t="s">
        <v>64</v>
      </c>
      <c r="DO490" t="s">
        <v>728</v>
      </c>
      <c r="DP490" t="s">
        <v>64</v>
      </c>
      <c r="DQ490" t="s">
        <v>139</v>
      </c>
      <c r="DY490">
        <v>42.9</v>
      </c>
      <c r="EB490">
        <v>7</v>
      </c>
      <c r="EC490">
        <v>7</v>
      </c>
      <c r="EE490" t="s">
        <v>1857</v>
      </c>
      <c r="EF490">
        <v>6</v>
      </c>
      <c r="EH490" t="s">
        <v>80</v>
      </c>
      <c r="EL490" t="s">
        <v>80</v>
      </c>
      <c r="EP490" t="s">
        <v>80</v>
      </c>
      <c r="ET490" t="s">
        <v>80</v>
      </c>
      <c r="EU490">
        <v>1000</v>
      </c>
      <c r="EW490">
        <v>313</v>
      </c>
      <c r="EX490">
        <v>245</v>
      </c>
      <c r="EY490">
        <v>282</v>
      </c>
    </row>
    <row r="491" spans="1:155" x14ac:dyDescent="0.25">
      <c r="A491">
        <v>2020</v>
      </c>
      <c r="B491" t="s">
        <v>1006</v>
      </c>
      <c r="C491" s="20" t="s">
        <v>1006</v>
      </c>
      <c r="D491" t="s">
        <v>1013</v>
      </c>
      <c r="E491" t="s">
        <v>1007</v>
      </c>
      <c r="F491">
        <v>3</v>
      </c>
      <c r="G491" s="1">
        <v>2</v>
      </c>
      <c r="H491">
        <v>4</v>
      </c>
      <c r="I491" t="s">
        <v>282</v>
      </c>
      <c r="J491">
        <v>23</v>
      </c>
      <c r="K491">
        <v>31</v>
      </c>
      <c r="L491">
        <v>26</v>
      </c>
      <c r="M491">
        <v>29.8</v>
      </c>
      <c r="N491">
        <v>44.9</v>
      </c>
      <c r="O491">
        <v>35.113999999999997</v>
      </c>
      <c r="P491">
        <v>23.244700000000002</v>
      </c>
      <c r="Q491">
        <v>31.2288</v>
      </c>
      <c r="R491">
        <v>26.2667</v>
      </c>
      <c r="T491" t="s">
        <v>142</v>
      </c>
      <c r="U491" t="s">
        <v>143</v>
      </c>
      <c r="V491" t="s">
        <v>82</v>
      </c>
      <c r="W491" t="s">
        <v>83</v>
      </c>
      <c r="Y491">
        <v>5</v>
      </c>
      <c r="Z491" t="s">
        <v>64</v>
      </c>
      <c r="AA491" t="s">
        <v>64</v>
      </c>
      <c r="AB491" t="s">
        <v>86</v>
      </c>
      <c r="AC491" t="s">
        <v>87</v>
      </c>
      <c r="AD491">
        <v>10</v>
      </c>
      <c r="AG491" t="s">
        <v>243</v>
      </c>
      <c r="AH491" t="s">
        <v>244</v>
      </c>
      <c r="AI491" t="s">
        <v>68</v>
      </c>
      <c r="AJ491" t="s">
        <v>69</v>
      </c>
      <c r="AK491" t="s">
        <v>64</v>
      </c>
      <c r="AL491" t="s">
        <v>70</v>
      </c>
      <c r="AO491">
        <v>100</v>
      </c>
      <c r="AP491">
        <v>12</v>
      </c>
      <c r="AS491">
        <v>1550</v>
      </c>
      <c r="AT491">
        <v>1550</v>
      </c>
      <c r="BN491" s="33" t="s">
        <v>2125</v>
      </c>
      <c r="BO491">
        <v>2</v>
      </c>
      <c r="BP491">
        <v>2</v>
      </c>
      <c r="BQ491">
        <v>5</v>
      </c>
      <c r="BR491" t="s">
        <v>126</v>
      </c>
      <c r="BS491" t="s">
        <v>2123</v>
      </c>
      <c r="BT491" t="s">
        <v>73</v>
      </c>
      <c r="BU491" s="23">
        <v>43715</v>
      </c>
      <c r="BV491">
        <v>26506</v>
      </c>
      <c r="BX491" t="s">
        <v>64</v>
      </c>
      <c r="BY491" t="s">
        <v>64</v>
      </c>
      <c r="CB491" t="s">
        <v>64</v>
      </c>
      <c r="CC491" t="s">
        <v>64</v>
      </c>
      <c r="CE491" t="s">
        <v>64</v>
      </c>
      <c r="CG491" t="s">
        <v>63</v>
      </c>
      <c r="CH491" t="s">
        <v>1005</v>
      </c>
      <c r="CI491" t="s">
        <v>64</v>
      </c>
      <c r="DJ491" t="s">
        <v>76</v>
      </c>
      <c r="DK491" t="s">
        <v>2124</v>
      </c>
      <c r="DN491" t="s">
        <v>64</v>
      </c>
      <c r="DO491" t="s">
        <v>728</v>
      </c>
      <c r="DP491" t="s">
        <v>64</v>
      </c>
      <c r="DQ491" t="s">
        <v>139</v>
      </c>
      <c r="DY491">
        <v>35.1</v>
      </c>
      <c r="EB491">
        <v>5</v>
      </c>
      <c r="EC491">
        <v>5</v>
      </c>
      <c r="EE491" t="s">
        <v>1857</v>
      </c>
      <c r="EF491">
        <v>6</v>
      </c>
      <c r="EH491" t="s">
        <v>80</v>
      </c>
      <c r="EL491" t="s">
        <v>80</v>
      </c>
      <c r="EP491" t="s">
        <v>80</v>
      </c>
      <c r="ET491" t="s">
        <v>80</v>
      </c>
      <c r="EV491">
        <v>250</v>
      </c>
      <c r="EW491">
        <v>381</v>
      </c>
      <c r="EX491">
        <v>283</v>
      </c>
      <c r="EY491">
        <v>337</v>
      </c>
    </row>
    <row r="492" spans="1:155" x14ac:dyDescent="0.25">
      <c r="A492">
        <v>2020</v>
      </c>
      <c r="B492" t="s">
        <v>1006</v>
      </c>
      <c r="C492" s="20" t="s">
        <v>1006</v>
      </c>
      <c r="D492" t="s">
        <v>1014</v>
      </c>
      <c r="E492" t="s">
        <v>1007</v>
      </c>
      <c r="F492">
        <v>30</v>
      </c>
      <c r="G492" s="1">
        <v>2</v>
      </c>
      <c r="H492">
        <v>4</v>
      </c>
      <c r="I492" t="s">
        <v>551</v>
      </c>
      <c r="J492">
        <v>27</v>
      </c>
      <c r="K492">
        <v>36</v>
      </c>
      <c r="L492">
        <v>30</v>
      </c>
      <c r="M492">
        <v>35.4</v>
      </c>
      <c r="N492">
        <v>52.3</v>
      </c>
      <c r="O492">
        <v>41.423400000000001</v>
      </c>
      <c r="P492">
        <v>27.1281</v>
      </c>
      <c r="Q492">
        <v>35.7879</v>
      </c>
      <c r="R492">
        <v>30.443000000000001</v>
      </c>
      <c r="T492" t="s">
        <v>142</v>
      </c>
      <c r="U492" t="s">
        <v>143</v>
      </c>
      <c r="V492" t="s">
        <v>549</v>
      </c>
      <c r="W492" t="s">
        <v>550</v>
      </c>
      <c r="Y492">
        <v>7</v>
      </c>
      <c r="Z492" t="s">
        <v>63</v>
      </c>
      <c r="AA492" t="s">
        <v>64</v>
      </c>
      <c r="AB492" t="s">
        <v>86</v>
      </c>
      <c r="AC492" t="s">
        <v>87</v>
      </c>
      <c r="AD492">
        <v>10</v>
      </c>
      <c r="AG492" t="s">
        <v>243</v>
      </c>
      <c r="AH492" t="s">
        <v>244</v>
      </c>
      <c r="AI492" t="s">
        <v>68</v>
      </c>
      <c r="AJ492" t="s">
        <v>69</v>
      </c>
      <c r="AK492" t="s">
        <v>64</v>
      </c>
      <c r="AL492" t="s">
        <v>70</v>
      </c>
      <c r="AO492">
        <v>100</v>
      </c>
      <c r="AP492">
        <v>12</v>
      </c>
      <c r="AS492">
        <v>1350</v>
      </c>
      <c r="AT492">
        <v>1350</v>
      </c>
      <c r="BN492" s="33" t="s">
        <v>2125</v>
      </c>
      <c r="BO492">
        <v>2</v>
      </c>
      <c r="BP492">
        <v>2</v>
      </c>
      <c r="BQ492">
        <v>5</v>
      </c>
      <c r="BR492" t="s">
        <v>126</v>
      </c>
      <c r="BS492" t="s">
        <v>2123</v>
      </c>
      <c r="BT492" t="s">
        <v>73</v>
      </c>
      <c r="BU492" s="23">
        <v>43715</v>
      </c>
      <c r="BV492">
        <v>26512</v>
      </c>
      <c r="BX492" t="s">
        <v>63</v>
      </c>
      <c r="BY492" t="s">
        <v>64</v>
      </c>
      <c r="CB492" t="s">
        <v>64</v>
      </c>
      <c r="CC492" t="s">
        <v>64</v>
      </c>
      <c r="CE492" t="s">
        <v>64</v>
      </c>
      <c r="CG492" t="s">
        <v>63</v>
      </c>
      <c r="CH492" t="s">
        <v>1005</v>
      </c>
      <c r="CI492" t="s">
        <v>64</v>
      </c>
      <c r="DJ492" t="s">
        <v>76</v>
      </c>
      <c r="DK492" t="s">
        <v>2124</v>
      </c>
      <c r="DN492" t="s">
        <v>64</v>
      </c>
      <c r="DO492" t="s">
        <v>728</v>
      </c>
      <c r="DP492" t="s">
        <v>64</v>
      </c>
      <c r="DQ492" t="s">
        <v>139</v>
      </c>
      <c r="DY492">
        <v>41.4</v>
      </c>
      <c r="EB492">
        <v>7</v>
      </c>
      <c r="EC492">
        <v>7</v>
      </c>
      <c r="EE492" t="s">
        <v>1857</v>
      </c>
      <c r="EF492">
        <v>6</v>
      </c>
      <c r="EH492" t="s">
        <v>80</v>
      </c>
      <c r="EL492" t="s">
        <v>80</v>
      </c>
      <c r="EP492" t="s">
        <v>80</v>
      </c>
      <c r="ET492" t="s">
        <v>80</v>
      </c>
      <c r="EU492">
        <v>750</v>
      </c>
      <c r="EW492">
        <v>326</v>
      </c>
      <c r="EX492">
        <v>247</v>
      </c>
      <c r="EY492">
        <v>291</v>
      </c>
    </row>
    <row r="493" spans="1:155" x14ac:dyDescent="0.25">
      <c r="A493">
        <v>2020</v>
      </c>
      <c r="B493" t="s">
        <v>1006</v>
      </c>
      <c r="C493" s="20" t="s">
        <v>1006</v>
      </c>
      <c r="D493" t="s">
        <v>1014</v>
      </c>
      <c r="E493" t="s">
        <v>1007</v>
      </c>
      <c r="F493">
        <v>29</v>
      </c>
      <c r="G493" s="1">
        <v>2</v>
      </c>
      <c r="H493">
        <v>4</v>
      </c>
      <c r="I493" t="s">
        <v>282</v>
      </c>
      <c r="J493">
        <v>23</v>
      </c>
      <c r="K493">
        <v>31</v>
      </c>
      <c r="L493">
        <v>26</v>
      </c>
      <c r="M493">
        <v>30</v>
      </c>
      <c r="N493">
        <v>44.2</v>
      </c>
      <c r="O493">
        <v>35.070099999999996</v>
      </c>
      <c r="P493">
        <v>23.3858</v>
      </c>
      <c r="Q493">
        <v>30.7898</v>
      </c>
      <c r="R493">
        <v>26.223500000000001</v>
      </c>
      <c r="T493" t="s">
        <v>142</v>
      </c>
      <c r="U493" t="s">
        <v>143</v>
      </c>
      <c r="V493" t="s">
        <v>82</v>
      </c>
      <c r="W493" t="s">
        <v>83</v>
      </c>
      <c r="Y493">
        <v>5</v>
      </c>
      <c r="Z493" t="s">
        <v>64</v>
      </c>
      <c r="AA493" t="s">
        <v>64</v>
      </c>
      <c r="AB493" t="s">
        <v>86</v>
      </c>
      <c r="AC493" t="s">
        <v>87</v>
      </c>
      <c r="AD493">
        <v>10</v>
      </c>
      <c r="AG493" t="s">
        <v>243</v>
      </c>
      <c r="AH493" t="s">
        <v>244</v>
      </c>
      <c r="AI493" t="s">
        <v>68</v>
      </c>
      <c r="AJ493" t="s">
        <v>69</v>
      </c>
      <c r="AK493" t="s">
        <v>64</v>
      </c>
      <c r="AL493" t="s">
        <v>70</v>
      </c>
      <c r="AO493">
        <v>100</v>
      </c>
      <c r="AP493">
        <v>12</v>
      </c>
      <c r="AS493">
        <v>1550</v>
      </c>
      <c r="AT493">
        <v>1550</v>
      </c>
      <c r="BN493" s="33" t="s">
        <v>2125</v>
      </c>
      <c r="BO493">
        <v>2</v>
      </c>
      <c r="BP493">
        <v>2</v>
      </c>
      <c r="BQ493">
        <v>5</v>
      </c>
      <c r="BR493" t="s">
        <v>126</v>
      </c>
      <c r="BS493" t="s">
        <v>2123</v>
      </c>
      <c r="BT493" t="s">
        <v>73</v>
      </c>
      <c r="BU493" s="23">
        <v>43715</v>
      </c>
      <c r="BV493">
        <v>26511</v>
      </c>
      <c r="BX493" t="s">
        <v>63</v>
      </c>
      <c r="BY493" t="s">
        <v>64</v>
      </c>
      <c r="CB493" t="s">
        <v>64</v>
      </c>
      <c r="CC493" t="s">
        <v>64</v>
      </c>
      <c r="CE493" t="s">
        <v>64</v>
      </c>
      <c r="CG493" t="s">
        <v>63</v>
      </c>
      <c r="CH493" t="s">
        <v>1005</v>
      </c>
      <c r="CI493" t="s">
        <v>64</v>
      </c>
      <c r="DJ493" t="s">
        <v>76</v>
      </c>
      <c r="DK493" t="s">
        <v>2124</v>
      </c>
      <c r="DN493" t="s">
        <v>64</v>
      </c>
      <c r="DO493" t="s">
        <v>728</v>
      </c>
      <c r="DP493" t="s">
        <v>64</v>
      </c>
      <c r="DQ493" t="s">
        <v>139</v>
      </c>
      <c r="DY493">
        <v>35.1</v>
      </c>
      <c r="EB493">
        <v>5</v>
      </c>
      <c r="EC493">
        <v>5</v>
      </c>
      <c r="EE493" t="s">
        <v>1857</v>
      </c>
      <c r="EF493">
        <v>6</v>
      </c>
      <c r="EH493" t="s">
        <v>80</v>
      </c>
      <c r="EL493" t="s">
        <v>80</v>
      </c>
      <c r="EP493" t="s">
        <v>80</v>
      </c>
      <c r="ET493" t="s">
        <v>80</v>
      </c>
      <c r="EV493">
        <v>250</v>
      </c>
      <c r="EW493">
        <v>379</v>
      </c>
      <c r="EX493">
        <v>287</v>
      </c>
      <c r="EY493">
        <v>337</v>
      </c>
    </row>
    <row r="494" spans="1:155" x14ac:dyDescent="0.25">
      <c r="A494">
        <v>2020</v>
      </c>
      <c r="B494" t="s">
        <v>1021</v>
      </c>
      <c r="C494" s="20" t="s">
        <v>1074</v>
      </c>
      <c r="D494" t="s">
        <v>1080</v>
      </c>
      <c r="E494" t="s">
        <v>1024</v>
      </c>
      <c r="F494">
        <v>46</v>
      </c>
      <c r="G494" s="1">
        <v>3.5</v>
      </c>
      <c r="H494">
        <v>6</v>
      </c>
      <c r="I494" t="s">
        <v>79</v>
      </c>
      <c r="J494">
        <v>22</v>
      </c>
      <c r="K494">
        <v>31</v>
      </c>
      <c r="L494">
        <v>25</v>
      </c>
      <c r="M494">
        <v>27.4</v>
      </c>
      <c r="N494">
        <v>44.377299999999998</v>
      </c>
      <c r="O494">
        <v>33.097999999999999</v>
      </c>
      <c r="P494">
        <v>21.537600000000001</v>
      </c>
      <c r="Q494">
        <v>30.9011</v>
      </c>
      <c r="R494">
        <v>24.938099999999999</v>
      </c>
      <c r="T494" t="s">
        <v>142</v>
      </c>
      <c r="U494" t="s">
        <v>143</v>
      </c>
      <c r="V494" t="s">
        <v>61</v>
      </c>
      <c r="W494" t="s">
        <v>62</v>
      </c>
      <c r="Y494">
        <v>8</v>
      </c>
      <c r="Z494" t="s">
        <v>63</v>
      </c>
      <c r="AA494" t="s">
        <v>64</v>
      </c>
      <c r="AB494" t="s">
        <v>150</v>
      </c>
      <c r="AC494" t="s">
        <v>178</v>
      </c>
      <c r="AD494">
        <v>15</v>
      </c>
      <c r="AG494" t="s">
        <v>243</v>
      </c>
      <c r="AH494" t="s">
        <v>244</v>
      </c>
      <c r="AI494" t="s">
        <v>68</v>
      </c>
      <c r="AJ494" t="s">
        <v>69</v>
      </c>
      <c r="AK494" t="s">
        <v>64</v>
      </c>
      <c r="AL494" t="s">
        <v>70</v>
      </c>
      <c r="AO494">
        <v>103</v>
      </c>
      <c r="AP494">
        <v>16</v>
      </c>
      <c r="AS494">
        <v>1600</v>
      </c>
      <c r="AT494">
        <v>1600</v>
      </c>
      <c r="BN494" s="33" t="s">
        <v>2136</v>
      </c>
      <c r="BO494">
        <v>2</v>
      </c>
      <c r="BP494">
        <v>2</v>
      </c>
      <c r="BQ494">
        <v>5</v>
      </c>
      <c r="BR494" t="s">
        <v>126</v>
      </c>
      <c r="BS494" t="s">
        <v>2123</v>
      </c>
      <c r="BT494" t="s">
        <v>73</v>
      </c>
      <c r="BU494" s="23">
        <v>43685</v>
      </c>
      <c r="BV494">
        <v>26154</v>
      </c>
      <c r="BX494" t="s">
        <v>64</v>
      </c>
      <c r="BY494" t="s">
        <v>64</v>
      </c>
      <c r="CB494" t="s">
        <v>64</v>
      </c>
      <c r="CC494" t="s">
        <v>64</v>
      </c>
      <c r="CE494" t="s">
        <v>64</v>
      </c>
      <c r="CG494" t="s">
        <v>63</v>
      </c>
      <c r="CH494" t="s">
        <v>1025</v>
      </c>
      <c r="CI494" t="s">
        <v>64</v>
      </c>
      <c r="DJ494" t="s">
        <v>355</v>
      </c>
      <c r="DK494" t="s">
        <v>356</v>
      </c>
      <c r="DN494" t="s">
        <v>64</v>
      </c>
      <c r="DO494" t="s">
        <v>193</v>
      </c>
      <c r="DP494" t="s">
        <v>64</v>
      </c>
      <c r="DQ494" t="s">
        <v>139</v>
      </c>
      <c r="DY494">
        <v>33.5</v>
      </c>
      <c r="EB494">
        <v>5</v>
      </c>
      <c r="EC494">
        <v>5</v>
      </c>
      <c r="EE494" t="s">
        <v>1862</v>
      </c>
      <c r="EF494">
        <v>5</v>
      </c>
      <c r="EH494" t="s">
        <v>80</v>
      </c>
      <c r="EL494" t="s">
        <v>80</v>
      </c>
      <c r="EP494" t="s">
        <v>80</v>
      </c>
      <c r="ET494" t="s">
        <v>80</v>
      </c>
      <c r="EV494">
        <v>500</v>
      </c>
      <c r="EW494">
        <v>410</v>
      </c>
      <c r="EX494">
        <v>286</v>
      </c>
      <c r="EY494">
        <v>354</v>
      </c>
    </row>
    <row r="495" spans="1:155" x14ac:dyDescent="0.25">
      <c r="A495">
        <v>2020</v>
      </c>
      <c r="B495" t="s">
        <v>1021</v>
      </c>
      <c r="C495" s="20" t="s">
        <v>1074</v>
      </c>
      <c r="D495" t="s">
        <v>1081</v>
      </c>
      <c r="E495" t="s">
        <v>1024</v>
      </c>
      <c r="F495">
        <v>68</v>
      </c>
      <c r="G495" s="1">
        <v>2.5</v>
      </c>
      <c r="H495">
        <v>4</v>
      </c>
      <c r="I495" t="s">
        <v>870</v>
      </c>
      <c r="J495">
        <v>43</v>
      </c>
      <c r="K495">
        <v>43</v>
      </c>
      <c r="L495">
        <v>43</v>
      </c>
      <c r="M495">
        <v>59.1</v>
      </c>
      <c r="N495">
        <v>59.5</v>
      </c>
      <c r="O495">
        <v>59.279299999999999</v>
      </c>
      <c r="P495">
        <v>43.237000000000002</v>
      </c>
      <c r="Q495">
        <v>43.213000000000001</v>
      </c>
      <c r="R495">
        <v>43.226199999999999</v>
      </c>
      <c r="T495" t="s">
        <v>142</v>
      </c>
      <c r="U495" t="s">
        <v>143</v>
      </c>
      <c r="V495" t="s">
        <v>549</v>
      </c>
      <c r="W495" t="s">
        <v>550</v>
      </c>
      <c r="Y495">
        <v>6</v>
      </c>
      <c r="Z495" t="s">
        <v>64</v>
      </c>
      <c r="AA495" t="s">
        <v>64</v>
      </c>
      <c r="AB495" t="s">
        <v>150</v>
      </c>
      <c r="AC495" t="s">
        <v>178</v>
      </c>
      <c r="AD495">
        <v>15</v>
      </c>
      <c r="AG495" t="s">
        <v>243</v>
      </c>
      <c r="AH495" t="s">
        <v>244</v>
      </c>
      <c r="AI495" t="s">
        <v>68</v>
      </c>
      <c r="AJ495" t="s">
        <v>69</v>
      </c>
      <c r="AK495" t="s">
        <v>64</v>
      </c>
      <c r="AL495" t="s">
        <v>70</v>
      </c>
      <c r="AO495">
        <v>103</v>
      </c>
      <c r="AP495">
        <v>16</v>
      </c>
      <c r="AS495">
        <v>950</v>
      </c>
      <c r="AT495">
        <v>950</v>
      </c>
      <c r="BN495" s="33" t="s">
        <v>2138</v>
      </c>
      <c r="BO495">
        <v>2</v>
      </c>
      <c r="BP495">
        <v>2</v>
      </c>
      <c r="BQ495">
        <v>5</v>
      </c>
      <c r="BR495" t="s">
        <v>126</v>
      </c>
      <c r="BS495" t="s">
        <v>2123</v>
      </c>
      <c r="BT495" t="s">
        <v>227</v>
      </c>
      <c r="BU495" s="23">
        <v>43685</v>
      </c>
      <c r="BV495">
        <v>26153</v>
      </c>
      <c r="BX495" t="s">
        <v>64</v>
      </c>
      <c r="BY495" t="s">
        <v>64</v>
      </c>
      <c r="CB495" t="s">
        <v>64</v>
      </c>
      <c r="CC495" t="s">
        <v>64</v>
      </c>
      <c r="CE495" t="s">
        <v>64</v>
      </c>
      <c r="CG495" t="s">
        <v>63</v>
      </c>
      <c r="CH495" t="s">
        <v>1025</v>
      </c>
      <c r="CI495" t="s">
        <v>64</v>
      </c>
      <c r="CK495" t="s">
        <v>112</v>
      </c>
      <c r="CM495">
        <v>1</v>
      </c>
      <c r="CN495" t="s">
        <v>1026</v>
      </c>
      <c r="CP495">
        <v>245</v>
      </c>
      <c r="CQ495">
        <v>6.5</v>
      </c>
      <c r="CR495">
        <v>46.4</v>
      </c>
      <c r="CS495" t="s">
        <v>114</v>
      </c>
      <c r="CV495" t="s">
        <v>115</v>
      </c>
      <c r="CX495" t="s">
        <v>151</v>
      </c>
      <c r="CY495" t="s">
        <v>64</v>
      </c>
      <c r="DD495">
        <v>1</v>
      </c>
      <c r="DE495" t="s">
        <v>476</v>
      </c>
      <c r="DF495" t="s">
        <v>1027</v>
      </c>
      <c r="DG495">
        <v>88</v>
      </c>
      <c r="DJ495" t="s">
        <v>355</v>
      </c>
      <c r="DK495" t="s">
        <v>356</v>
      </c>
      <c r="DL495" t="s">
        <v>64</v>
      </c>
      <c r="DM495" t="s">
        <v>64</v>
      </c>
      <c r="DN495" t="s">
        <v>64</v>
      </c>
      <c r="DO495" t="s">
        <v>1028</v>
      </c>
      <c r="DP495" t="s">
        <v>63</v>
      </c>
      <c r="DQ495" t="s">
        <v>78</v>
      </c>
      <c r="DR495" t="s">
        <v>1029</v>
      </c>
      <c r="DY495">
        <v>59.9</v>
      </c>
      <c r="EB495">
        <v>9</v>
      </c>
      <c r="EC495">
        <v>9</v>
      </c>
      <c r="EE495" t="s">
        <v>1861</v>
      </c>
      <c r="EF495">
        <v>7</v>
      </c>
      <c r="EH495" t="s">
        <v>80</v>
      </c>
      <c r="EL495" t="s">
        <v>80</v>
      </c>
      <c r="EP495" t="s">
        <v>80</v>
      </c>
      <c r="ET495" t="s">
        <v>80</v>
      </c>
      <c r="EU495">
        <v>2750</v>
      </c>
      <c r="EW495">
        <v>203</v>
      </c>
      <c r="EX495">
        <v>203</v>
      </c>
      <c r="EY495">
        <v>203</v>
      </c>
    </row>
    <row r="496" spans="1:155" x14ac:dyDescent="0.25">
      <c r="A496">
        <v>2020</v>
      </c>
      <c r="B496" t="s">
        <v>1021</v>
      </c>
      <c r="C496" s="20" t="s">
        <v>1074</v>
      </c>
      <c r="D496" t="s">
        <v>1082</v>
      </c>
      <c r="E496" t="s">
        <v>1024</v>
      </c>
      <c r="F496">
        <v>69</v>
      </c>
      <c r="G496" s="1">
        <v>2.5</v>
      </c>
      <c r="H496">
        <v>4</v>
      </c>
      <c r="I496" t="s">
        <v>870</v>
      </c>
      <c r="J496">
        <v>43</v>
      </c>
      <c r="K496">
        <v>44</v>
      </c>
      <c r="L496">
        <v>44</v>
      </c>
      <c r="M496">
        <v>60.799900000000001</v>
      </c>
      <c r="N496">
        <v>61.466099999999997</v>
      </c>
      <c r="O496">
        <v>61.097900000000003</v>
      </c>
      <c r="P496">
        <v>42.963200000000001</v>
      </c>
      <c r="Q496">
        <v>44.48</v>
      </c>
      <c r="R496">
        <v>43.632800000000003</v>
      </c>
      <c r="T496" t="s">
        <v>142</v>
      </c>
      <c r="U496" t="s">
        <v>143</v>
      </c>
      <c r="V496" t="s">
        <v>549</v>
      </c>
      <c r="W496" t="s">
        <v>550</v>
      </c>
      <c r="Y496">
        <v>6</v>
      </c>
      <c r="Z496" t="s">
        <v>64</v>
      </c>
      <c r="AA496" t="s">
        <v>64</v>
      </c>
      <c r="AB496" t="s">
        <v>150</v>
      </c>
      <c r="AC496" t="s">
        <v>178</v>
      </c>
      <c r="AD496">
        <v>15</v>
      </c>
      <c r="AG496" t="s">
        <v>243</v>
      </c>
      <c r="AH496" t="s">
        <v>244</v>
      </c>
      <c r="AI496" t="s">
        <v>68</v>
      </c>
      <c r="AJ496" t="s">
        <v>69</v>
      </c>
      <c r="AK496" t="s">
        <v>64</v>
      </c>
      <c r="AL496" t="s">
        <v>70</v>
      </c>
      <c r="AO496">
        <v>103</v>
      </c>
      <c r="AP496">
        <v>16</v>
      </c>
      <c r="AS496">
        <v>900</v>
      </c>
      <c r="AT496">
        <v>900</v>
      </c>
      <c r="BN496" s="33" t="s">
        <v>2138</v>
      </c>
      <c r="BO496">
        <v>2</v>
      </c>
      <c r="BP496">
        <v>2</v>
      </c>
      <c r="BQ496">
        <v>5</v>
      </c>
      <c r="BR496" t="s">
        <v>126</v>
      </c>
      <c r="BS496" t="s">
        <v>2123</v>
      </c>
      <c r="BT496" t="s">
        <v>227</v>
      </c>
      <c r="BU496" s="23">
        <v>43685</v>
      </c>
      <c r="BV496">
        <v>26156</v>
      </c>
      <c r="BX496" t="s">
        <v>64</v>
      </c>
      <c r="BY496" t="s">
        <v>64</v>
      </c>
      <c r="CB496" t="s">
        <v>64</v>
      </c>
      <c r="CC496" t="s">
        <v>64</v>
      </c>
      <c r="CE496" t="s">
        <v>64</v>
      </c>
      <c r="CG496" t="s">
        <v>63</v>
      </c>
      <c r="CH496" t="s">
        <v>1025</v>
      </c>
      <c r="CI496" t="s">
        <v>64</v>
      </c>
      <c r="CK496" t="s">
        <v>112</v>
      </c>
      <c r="CM496">
        <v>1</v>
      </c>
      <c r="CN496" t="s">
        <v>1026</v>
      </c>
      <c r="CP496">
        <v>245</v>
      </c>
      <c r="CQ496">
        <v>6.5</v>
      </c>
      <c r="CR496">
        <v>46.4</v>
      </c>
      <c r="CS496" t="s">
        <v>114</v>
      </c>
      <c r="CV496" t="s">
        <v>115</v>
      </c>
      <c r="CX496" t="s">
        <v>151</v>
      </c>
      <c r="CY496" t="s">
        <v>64</v>
      </c>
      <c r="DD496">
        <v>1</v>
      </c>
      <c r="DE496" t="s">
        <v>476</v>
      </c>
      <c r="DF496" t="s">
        <v>1027</v>
      </c>
      <c r="DG496">
        <v>88</v>
      </c>
      <c r="DJ496" t="s">
        <v>355</v>
      </c>
      <c r="DK496" t="s">
        <v>356</v>
      </c>
      <c r="DL496" t="s">
        <v>64</v>
      </c>
      <c r="DM496" t="s">
        <v>64</v>
      </c>
      <c r="DN496" t="s">
        <v>64</v>
      </c>
      <c r="DO496" t="s">
        <v>1028</v>
      </c>
      <c r="DP496" t="s">
        <v>63</v>
      </c>
      <c r="DQ496" t="s">
        <v>78</v>
      </c>
      <c r="DR496" t="s">
        <v>1029</v>
      </c>
      <c r="DY496">
        <v>61.8</v>
      </c>
      <c r="EB496">
        <v>9</v>
      </c>
      <c r="EC496">
        <v>9</v>
      </c>
      <c r="EE496" t="s">
        <v>1861</v>
      </c>
      <c r="EF496">
        <v>7</v>
      </c>
      <c r="EH496" t="s">
        <v>80</v>
      </c>
      <c r="EL496" t="s">
        <v>80</v>
      </c>
      <c r="EP496" t="s">
        <v>80</v>
      </c>
      <c r="ET496" t="s">
        <v>80</v>
      </c>
      <c r="EU496">
        <v>3000</v>
      </c>
      <c r="EW496">
        <v>205</v>
      </c>
      <c r="EX496">
        <v>197</v>
      </c>
      <c r="EY496">
        <v>201</v>
      </c>
    </row>
    <row r="497" spans="1:165" x14ac:dyDescent="0.25">
      <c r="A497">
        <v>2020</v>
      </c>
      <c r="B497" t="s">
        <v>1021</v>
      </c>
      <c r="C497" s="20" t="s">
        <v>1074</v>
      </c>
      <c r="D497" t="s">
        <v>1083</v>
      </c>
      <c r="E497" t="s">
        <v>1024</v>
      </c>
      <c r="F497">
        <v>45</v>
      </c>
      <c r="G497" s="1">
        <v>3.5</v>
      </c>
      <c r="H497">
        <v>6</v>
      </c>
      <c r="I497" t="s">
        <v>79</v>
      </c>
      <c r="J497">
        <v>22</v>
      </c>
      <c r="K497">
        <v>32</v>
      </c>
      <c r="L497">
        <v>26</v>
      </c>
      <c r="M497">
        <v>28.4</v>
      </c>
      <c r="N497">
        <v>46.9</v>
      </c>
      <c r="O497">
        <v>34.5291</v>
      </c>
      <c r="P497">
        <v>22.252099999999999</v>
      </c>
      <c r="Q497">
        <v>32.475700000000003</v>
      </c>
      <c r="R497">
        <v>25.924700000000001</v>
      </c>
      <c r="T497" t="s">
        <v>142</v>
      </c>
      <c r="U497" t="s">
        <v>143</v>
      </c>
      <c r="V497" t="s">
        <v>61</v>
      </c>
      <c r="W497" t="s">
        <v>62</v>
      </c>
      <c r="Y497">
        <v>8</v>
      </c>
      <c r="Z497" t="s">
        <v>63</v>
      </c>
      <c r="AA497" t="s">
        <v>64</v>
      </c>
      <c r="AB497" t="s">
        <v>150</v>
      </c>
      <c r="AC497" t="s">
        <v>178</v>
      </c>
      <c r="AD497">
        <v>15</v>
      </c>
      <c r="AG497" t="s">
        <v>243</v>
      </c>
      <c r="AH497" t="s">
        <v>244</v>
      </c>
      <c r="AI497" t="s">
        <v>68</v>
      </c>
      <c r="AJ497" t="s">
        <v>69</v>
      </c>
      <c r="AK497" t="s">
        <v>64</v>
      </c>
      <c r="AL497" t="s">
        <v>70</v>
      </c>
      <c r="AO497">
        <v>103</v>
      </c>
      <c r="AP497">
        <v>16</v>
      </c>
      <c r="AS497">
        <v>1550</v>
      </c>
      <c r="AT497">
        <v>1550</v>
      </c>
      <c r="BN497" s="33" t="s">
        <v>2136</v>
      </c>
      <c r="BO497">
        <v>2</v>
      </c>
      <c r="BP497">
        <v>2</v>
      </c>
      <c r="BQ497">
        <v>5</v>
      </c>
      <c r="BR497" t="s">
        <v>126</v>
      </c>
      <c r="BS497" t="s">
        <v>2123</v>
      </c>
      <c r="BT497" t="s">
        <v>73</v>
      </c>
      <c r="BU497" s="23">
        <v>43685</v>
      </c>
      <c r="BV497">
        <v>26155</v>
      </c>
      <c r="BX497" t="s">
        <v>63</v>
      </c>
      <c r="BY497" t="s">
        <v>64</v>
      </c>
      <c r="CB497" t="s">
        <v>64</v>
      </c>
      <c r="CC497" t="s">
        <v>64</v>
      </c>
      <c r="CE497" t="s">
        <v>64</v>
      </c>
      <c r="CG497" t="s">
        <v>63</v>
      </c>
      <c r="CH497" t="s">
        <v>1025</v>
      </c>
      <c r="CI497" t="s">
        <v>64</v>
      </c>
      <c r="DJ497" t="s">
        <v>355</v>
      </c>
      <c r="DK497" t="s">
        <v>356</v>
      </c>
      <c r="DN497" t="s">
        <v>64</v>
      </c>
      <c r="DO497" t="s">
        <v>193</v>
      </c>
      <c r="DP497" t="s">
        <v>64</v>
      </c>
      <c r="DQ497" t="s">
        <v>139</v>
      </c>
      <c r="DY497">
        <v>34.9</v>
      </c>
      <c r="EB497">
        <v>5</v>
      </c>
      <c r="EC497">
        <v>5</v>
      </c>
      <c r="EE497" t="s">
        <v>1862</v>
      </c>
      <c r="EF497">
        <v>5</v>
      </c>
      <c r="EH497" t="s">
        <v>80</v>
      </c>
      <c r="EL497" t="s">
        <v>80</v>
      </c>
      <c r="EP497" t="s">
        <v>80</v>
      </c>
      <c r="ET497" t="s">
        <v>80</v>
      </c>
      <c r="EV497">
        <v>250</v>
      </c>
      <c r="EW497">
        <v>397</v>
      </c>
      <c r="EX497">
        <v>272</v>
      </c>
      <c r="EY497">
        <v>341</v>
      </c>
    </row>
    <row r="498" spans="1:165" x14ac:dyDescent="0.25">
      <c r="A498">
        <v>2020</v>
      </c>
      <c r="B498" t="s">
        <v>1021</v>
      </c>
      <c r="C498" s="20" t="s">
        <v>1074</v>
      </c>
      <c r="D498" t="s">
        <v>1085</v>
      </c>
      <c r="E498" t="s">
        <v>1024</v>
      </c>
      <c r="F498">
        <v>65</v>
      </c>
      <c r="G498" s="1">
        <v>2.5</v>
      </c>
      <c r="H498">
        <v>4</v>
      </c>
      <c r="I498" t="s">
        <v>79</v>
      </c>
      <c r="J498">
        <v>29</v>
      </c>
      <c r="K498">
        <v>41</v>
      </c>
      <c r="L498">
        <v>34</v>
      </c>
      <c r="M498">
        <v>39.1</v>
      </c>
      <c r="N498">
        <v>61.8</v>
      </c>
      <c r="O498">
        <v>46.842700000000001</v>
      </c>
      <c r="P498">
        <v>29</v>
      </c>
      <c r="Q498">
        <v>41.429099999999998</v>
      </c>
      <c r="R498">
        <v>33.978299999999997</v>
      </c>
      <c r="T498" t="s">
        <v>142</v>
      </c>
      <c r="U498" t="s">
        <v>143</v>
      </c>
      <c r="V498" t="s">
        <v>61</v>
      </c>
      <c r="W498" t="s">
        <v>62</v>
      </c>
      <c r="Y498">
        <v>8</v>
      </c>
      <c r="Z498" t="s">
        <v>63</v>
      </c>
      <c r="AA498" t="s">
        <v>64</v>
      </c>
      <c r="AB498" t="s">
        <v>150</v>
      </c>
      <c r="AC498" t="s">
        <v>178</v>
      </c>
      <c r="AD498">
        <v>15</v>
      </c>
      <c r="AG498" t="s">
        <v>243</v>
      </c>
      <c r="AH498" t="s">
        <v>244</v>
      </c>
      <c r="AI498" t="s">
        <v>68</v>
      </c>
      <c r="AJ498" t="s">
        <v>69</v>
      </c>
      <c r="AK498" t="s">
        <v>64</v>
      </c>
      <c r="AL498" t="s">
        <v>70</v>
      </c>
      <c r="AO498">
        <v>100</v>
      </c>
      <c r="AP498">
        <v>14</v>
      </c>
      <c r="AS498">
        <v>1200</v>
      </c>
      <c r="AT498">
        <v>1200</v>
      </c>
      <c r="BN498" s="33" t="s">
        <v>2136</v>
      </c>
      <c r="BO498">
        <v>2</v>
      </c>
      <c r="BP498">
        <v>2</v>
      </c>
      <c r="BQ498">
        <v>5</v>
      </c>
      <c r="BR498" t="s">
        <v>126</v>
      </c>
      <c r="BS498" t="s">
        <v>2123</v>
      </c>
      <c r="BT498" t="s">
        <v>73</v>
      </c>
      <c r="BU498" s="23">
        <v>43714</v>
      </c>
      <c r="BV498">
        <v>26259</v>
      </c>
      <c r="BX498" t="s">
        <v>63</v>
      </c>
      <c r="BY498" t="s">
        <v>64</v>
      </c>
      <c r="CB498" t="s">
        <v>64</v>
      </c>
      <c r="CC498" t="s">
        <v>64</v>
      </c>
      <c r="CD498" t="s">
        <v>1086</v>
      </c>
      <c r="CE498" t="s">
        <v>64</v>
      </c>
      <c r="CG498" t="s">
        <v>63</v>
      </c>
      <c r="CH498" t="s">
        <v>1025</v>
      </c>
      <c r="CI498" t="s">
        <v>64</v>
      </c>
      <c r="DJ498" t="s">
        <v>355</v>
      </c>
      <c r="DK498" t="s">
        <v>356</v>
      </c>
      <c r="DN498" t="s">
        <v>64</v>
      </c>
      <c r="DO498" t="s">
        <v>1028</v>
      </c>
      <c r="DP498" t="s">
        <v>64</v>
      </c>
      <c r="DQ498" t="s">
        <v>139</v>
      </c>
      <c r="DY498">
        <v>47.4</v>
      </c>
      <c r="EB498">
        <v>8</v>
      </c>
      <c r="EC498">
        <v>8</v>
      </c>
      <c r="EE498" t="s">
        <v>1883</v>
      </c>
      <c r="EF498">
        <v>7</v>
      </c>
      <c r="EH498" t="s">
        <v>80</v>
      </c>
      <c r="EL498" t="s">
        <v>80</v>
      </c>
      <c r="EP498" t="s">
        <v>80</v>
      </c>
      <c r="ET498" t="s">
        <v>80</v>
      </c>
      <c r="EU498">
        <v>1500</v>
      </c>
      <c r="EW498">
        <v>305</v>
      </c>
      <c r="EX498">
        <v>213</v>
      </c>
      <c r="EY498">
        <v>264</v>
      </c>
    </row>
    <row r="499" spans="1:165" x14ac:dyDescent="0.25">
      <c r="A499">
        <v>2020</v>
      </c>
      <c r="B499" t="s">
        <v>1021</v>
      </c>
      <c r="C499" s="20" t="s">
        <v>1074</v>
      </c>
      <c r="D499" t="s">
        <v>1085</v>
      </c>
      <c r="E499" t="s">
        <v>1024</v>
      </c>
      <c r="F499">
        <v>39</v>
      </c>
      <c r="G499" s="1">
        <v>3.5</v>
      </c>
      <c r="H499">
        <v>6</v>
      </c>
      <c r="I499" t="s">
        <v>79</v>
      </c>
      <c r="J499">
        <v>22</v>
      </c>
      <c r="K499">
        <v>33</v>
      </c>
      <c r="L499">
        <v>26</v>
      </c>
      <c r="M499">
        <v>28.6</v>
      </c>
      <c r="N499">
        <v>47.8</v>
      </c>
      <c r="O499">
        <v>34.9101</v>
      </c>
      <c r="P499">
        <v>22.394400000000001</v>
      </c>
      <c r="Q499">
        <v>33.033200000000001</v>
      </c>
      <c r="R499">
        <v>26.190100000000001</v>
      </c>
      <c r="T499" t="s">
        <v>142</v>
      </c>
      <c r="U499" t="s">
        <v>143</v>
      </c>
      <c r="V499" t="s">
        <v>61</v>
      </c>
      <c r="W499" t="s">
        <v>62</v>
      </c>
      <c r="Y499">
        <v>8</v>
      </c>
      <c r="Z499" t="s">
        <v>63</v>
      </c>
      <c r="AA499" t="s">
        <v>64</v>
      </c>
      <c r="AB499" t="s">
        <v>150</v>
      </c>
      <c r="AC499" t="s">
        <v>178</v>
      </c>
      <c r="AD499">
        <v>15</v>
      </c>
      <c r="AG499" t="s">
        <v>243</v>
      </c>
      <c r="AH499" t="s">
        <v>244</v>
      </c>
      <c r="AI499" t="s">
        <v>68</v>
      </c>
      <c r="AJ499" t="s">
        <v>69</v>
      </c>
      <c r="AK499" t="s">
        <v>64</v>
      </c>
      <c r="AL499" t="s">
        <v>70</v>
      </c>
      <c r="AO499">
        <v>100</v>
      </c>
      <c r="AP499">
        <v>14</v>
      </c>
      <c r="AS499">
        <v>1550</v>
      </c>
      <c r="AT499">
        <v>1550</v>
      </c>
      <c r="BN499" s="33" t="s">
        <v>2136</v>
      </c>
      <c r="BO499">
        <v>2</v>
      </c>
      <c r="BP499">
        <v>2</v>
      </c>
      <c r="BQ499">
        <v>5</v>
      </c>
      <c r="BR499" t="s">
        <v>126</v>
      </c>
      <c r="BS499" t="s">
        <v>2123</v>
      </c>
      <c r="BT499" t="s">
        <v>73</v>
      </c>
      <c r="BU499" s="23">
        <v>43714</v>
      </c>
      <c r="BV499">
        <v>26282</v>
      </c>
      <c r="BX499" t="s">
        <v>64</v>
      </c>
      <c r="BY499" t="s">
        <v>64</v>
      </c>
      <c r="CB499" t="s">
        <v>64</v>
      </c>
      <c r="CC499" t="s">
        <v>64</v>
      </c>
      <c r="CE499" t="s">
        <v>64</v>
      </c>
      <c r="CG499" t="s">
        <v>63</v>
      </c>
      <c r="CH499" t="s">
        <v>1025</v>
      </c>
      <c r="CI499" t="s">
        <v>64</v>
      </c>
      <c r="DJ499" t="s">
        <v>355</v>
      </c>
      <c r="DK499" t="s">
        <v>356</v>
      </c>
      <c r="DN499" t="s">
        <v>64</v>
      </c>
      <c r="DO499" t="s">
        <v>193</v>
      </c>
      <c r="DP499" t="s">
        <v>64</v>
      </c>
      <c r="DQ499" t="s">
        <v>139</v>
      </c>
      <c r="DY499">
        <v>35.299999999999997</v>
      </c>
      <c r="EB499">
        <v>5</v>
      </c>
      <c r="EC499">
        <v>5</v>
      </c>
      <c r="EE499" t="s">
        <v>1862</v>
      </c>
      <c r="EF499">
        <v>5</v>
      </c>
      <c r="EH499" t="s">
        <v>80</v>
      </c>
      <c r="EL499" t="s">
        <v>80</v>
      </c>
      <c r="EP499" t="s">
        <v>80</v>
      </c>
      <c r="ET499" t="s">
        <v>80</v>
      </c>
      <c r="EV499">
        <v>250</v>
      </c>
      <c r="EW499">
        <v>395</v>
      </c>
      <c r="EX499">
        <v>268</v>
      </c>
      <c r="EY499">
        <v>338</v>
      </c>
    </row>
    <row r="500" spans="1:165" x14ac:dyDescent="0.25">
      <c r="A500">
        <v>2020</v>
      </c>
      <c r="B500" t="s">
        <v>1021</v>
      </c>
      <c r="C500" s="20" t="s">
        <v>1074</v>
      </c>
      <c r="D500" t="s">
        <v>1884</v>
      </c>
      <c r="E500" t="s">
        <v>1024</v>
      </c>
      <c r="F500">
        <v>110</v>
      </c>
      <c r="G500" s="1">
        <v>2.5</v>
      </c>
      <c r="H500">
        <v>4</v>
      </c>
      <c r="I500" t="s">
        <v>79</v>
      </c>
      <c r="J500">
        <v>25</v>
      </c>
      <c r="K500">
        <v>34</v>
      </c>
      <c r="L500">
        <v>29</v>
      </c>
      <c r="M500">
        <v>32.411999999999999</v>
      </c>
      <c r="N500">
        <v>50.184399999999997</v>
      </c>
      <c r="O500">
        <v>38.556600000000003</v>
      </c>
      <c r="P500">
        <v>25.0732</v>
      </c>
      <c r="Q500">
        <v>34.499600000000001</v>
      </c>
      <c r="R500">
        <v>28.5883</v>
      </c>
      <c r="T500" t="s">
        <v>142</v>
      </c>
      <c r="U500" t="s">
        <v>143</v>
      </c>
      <c r="V500" t="s">
        <v>61</v>
      </c>
      <c r="W500" t="s">
        <v>62</v>
      </c>
      <c r="Y500">
        <v>8</v>
      </c>
      <c r="Z500" t="s">
        <v>63</v>
      </c>
      <c r="AA500" t="s">
        <v>64</v>
      </c>
      <c r="AB500" t="s">
        <v>86</v>
      </c>
      <c r="AC500" t="s">
        <v>87</v>
      </c>
      <c r="AD500">
        <v>15</v>
      </c>
      <c r="AG500" t="s">
        <v>243</v>
      </c>
      <c r="AH500" t="s">
        <v>244</v>
      </c>
      <c r="AI500" t="s">
        <v>68</v>
      </c>
      <c r="AJ500" t="s">
        <v>69</v>
      </c>
      <c r="AK500" t="s">
        <v>64</v>
      </c>
      <c r="AL500" t="s">
        <v>70</v>
      </c>
      <c r="AO500">
        <v>100</v>
      </c>
      <c r="AP500">
        <v>15</v>
      </c>
      <c r="AS500">
        <v>1400</v>
      </c>
      <c r="AT500">
        <v>1400</v>
      </c>
      <c r="BN500" s="33" t="s">
        <v>2136</v>
      </c>
      <c r="BO500">
        <v>2</v>
      </c>
      <c r="BP500">
        <v>2</v>
      </c>
      <c r="BQ500">
        <v>5</v>
      </c>
      <c r="BR500" t="s">
        <v>126</v>
      </c>
      <c r="BS500" t="s">
        <v>2123</v>
      </c>
      <c r="BT500" t="s">
        <v>73</v>
      </c>
      <c r="BU500" s="23">
        <v>43895</v>
      </c>
      <c r="BV500">
        <v>26985</v>
      </c>
      <c r="BX500" t="s">
        <v>64</v>
      </c>
      <c r="BY500" t="s">
        <v>64</v>
      </c>
      <c r="CB500" t="s">
        <v>64</v>
      </c>
      <c r="CC500" t="s">
        <v>64</v>
      </c>
      <c r="CD500" t="s">
        <v>1886</v>
      </c>
      <c r="CE500" t="s">
        <v>64</v>
      </c>
      <c r="CG500" t="s">
        <v>63</v>
      </c>
      <c r="CH500" t="s">
        <v>1025</v>
      </c>
      <c r="CI500" t="s">
        <v>64</v>
      </c>
      <c r="DJ500" t="s">
        <v>355</v>
      </c>
      <c r="DK500" t="s">
        <v>356</v>
      </c>
      <c r="DL500" t="s">
        <v>64</v>
      </c>
      <c r="DN500" t="s">
        <v>64</v>
      </c>
      <c r="DO500" t="s">
        <v>1028</v>
      </c>
      <c r="DP500" t="s">
        <v>64</v>
      </c>
      <c r="DQ500" t="s">
        <v>139</v>
      </c>
      <c r="DY500">
        <v>39</v>
      </c>
      <c r="EB500">
        <v>6</v>
      </c>
      <c r="EC500">
        <v>6</v>
      </c>
      <c r="EE500" t="s">
        <v>1885</v>
      </c>
      <c r="EF500">
        <v>6</v>
      </c>
      <c r="EH500" t="s">
        <v>80</v>
      </c>
      <c r="EL500" t="s">
        <v>80</v>
      </c>
      <c r="EP500" t="s">
        <v>80</v>
      </c>
      <c r="ET500" t="s">
        <v>80</v>
      </c>
      <c r="EU500">
        <v>500</v>
      </c>
      <c r="EW500">
        <v>352</v>
      </c>
      <c r="EX500">
        <v>256</v>
      </c>
      <c r="EY500">
        <v>309</v>
      </c>
    </row>
    <row r="501" spans="1:165" x14ac:dyDescent="0.25">
      <c r="A501">
        <v>2020</v>
      </c>
      <c r="B501" t="s">
        <v>1021</v>
      </c>
      <c r="C501" s="20" t="s">
        <v>1074</v>
      </c>
      <c r="D501" t="s">
        <v>1887</v>
      </c>
      <c r="E501" t="s">
        <v>1024</v>
      </c>
      <c r="F501">
        <v>111</v>
      </c>
      <c r="G501" s="1">
        <v>2.5</v>
      </c>
      <c r="H501">
        <v>4</v>
      </c>
      <c r="I501" t="s">
        <v>79</v>
      </c>
      <c r="J501">
        <v>25</v>
      </c>
      <c r="K501">
        <v>34</v>
      </c>
      <c r="L501">
        <v>28</v>
      </c>
      <c r="M501">
        <v>32.299999999999997</v>
      </c>
      <c r="N501">
        <v>50.1</v>
      </c>
      <c r="O501">
        <v>38.446899999999999</v>
      </c>
      <c r="P501">
        <v>24.9954</v>
      </c>
      <c r="Q501">
        <v>34.447899999999997</v>
      </c>
      <c r="R501">
        <v>28</v>
      </c>
      <c r="T501" t="s">
        <v>142</v>
      </c>
      <c r="U501" t="s">
        <v>143</v>
      </c>
      <c r="V501" t="s">
        <v>61</v>
      </c>
      <c r="W501" t="s">
        <v>62</v>
      </c>
      <c r="Y501">
        <v>8</v>
      </c>
      <c r="Z501" t="s">
        <v>63</v>
      </c>
      <c r="AA501" t="s">
        <v>64</v>
      </c>
      <c r="AB501" t="s">
        <v>86</v>
      </c>
      <c r="AC501" t="s">
        <v>87</v>
      </c>
      <c r="AD501">
        <v>15</v>
      </c>
      <c r="AG501" t="s">
        <v>243</v>
      </c>
      <c r="AH501" t="s">
        <v>244</v>
      </c>
      <c r="AI501" t="s">
        <v>68</v>
      </c>
      <c r="AJ501" t="s">
        <v>69</v>
      </c>
      <c r="AK501" t="s">
        <v>64</v>
      </c>
      <c r="AL501" t="s">
        <v>70</v>
      </c>
      <c r="AO501">
        <v>100</v>
      </c>
      <c r="AP501">
        <v>15</v>
      </c>
      <c r="AS501">
        <v>1450</v>
      </c>
      <c r="AT501">
        <v>1450</v>
      </c>
      <c r="BN501" s="33" t="s">
        <v>2136</v>
      </c>
      <c r="BO501">
        <v>2</v>
      </c>
      <c r="BP501">
        <v>2</v>
      </c>
      <c r="BQ501">
        <v>5</v>
      </c>
      <c r="BR501" t="s">
        <v>126</v>
      </c>
      <c r="BS501" t="s">
        <v>2123</v>
      </c>
      <c r="BT501" t="s">
        <v>73</v>
      </c>
      <c r="BU501" s="23">
        <v>43895</v>
      </c>
      <c r="BV501">
        <v>26984</v>
      </c>
      <c r="BX501" t="s">
        <v>64</v>
      </c>
      <c r="BY501" t="s">
        <v>64</v>
      </c>
      <c r="CB501" t="s">
        <v>64</v>
      </c>
      <c r="CC501" t="s">
        <v>64</v>
      </c>
      <c r="CD501" t="s">
        <v>1886</v>
      </c>
      <c r="CE501" t="s">
        <v>64</v>
      </c>
      <c r="CG501" t="s">
        <v>63</v>
      </c>
      <c r="CH501" t="s">
        <v>1025</v>
      </c>
      <c r="CI501" t="s">
        <v>64</v>
      </c>
      <c r="DJ501" t="s">
        <v>355</v>
      </c>
      <c r="DK501" t="s">
        <v>356</v>
      </c>
      <c r="DL501" t="s">
        <v>64</v>
      </c>
      <c r="DN501" t="s">
        <v>64</v>
      </c>
      <c r="DO501" t="s">
        <v>1028</v>
      </c>
      <c r="DP501" t="s">
        <v>64</v>
      </c>
      <c r="DQ501" t="s">
        <v>139</v>
      </c>
      <c r="DY501">
        <v>38.9</v>
      </c>
      <c r="EB501">
        <v>6</v>
      </c>
      <c r="EC501">
        <v>6</v>
      </c>
      <c r="EE501" t="s">
        <v>1885</v>
      </c>
      <c r="EF501">
        <v>6</v>
      </c>
      <c r="EH501" t="s">
        <v>80</v>
      </c>
      <c r="EL501" t="s">
        <v>80</v>
      </c>
      <c r="EP501" t="s">
        <v>80</v>
      </c>
      <c r="ET501" t="s">
        <v>80</v>
      </c>
      <c r="EU501">
        <v>250</v>
      </c>
      <c r="EW501">
        <v>353</v>
      </c>
      <c r="EX501">
        <v>256</v>
      </c>
      <c r="EY501">
        <v>315</v>
      </c>
    </row>
    <row r="502" spans="1:165" x14ac:dyDescent="0.25">
      <c r="A502">
        <v>2020</v>
      </c>
      <c r="B502" t="s">
        <v>1021</v>
      </c>
      <c r="C502" s="20" t="s">
        <v>1074</v>
      </c>
      <c r="D502" t="s">
        <v>1087</v>
      </c>
      <c r="E502" t="s">
        <v>1024</v>
      </c>
      <c r="F502">
        <v>66</v>
      </c>
      <c r="G502" s="1">
        <v>2.5</v>
      </c>
      <c r="H502">
        <v>4</v>
      </c>
      <c r="I502" t="s">
        <v>870</v>
      </c>
      <c r="J502">
        <v>51</v>
      </c>
      <c r="K502">
        <v>53</v>
      </c>
      <c r="L502">
        <v>52</v>
      </c>
      <c r="M502">
        <v>71.685599999999994</v>
      </c>
      <c r="N502">
        <v>71.900000000000006</v>
      </c>
      <c r="O502">
        <v>71.781899999999993</v>
      </c>
      <c r="P502">
        <v>50.989899999999999</v>
      </c>
      <c r="Q502">
        <v>52.711199999999998</v>
      </c>
      <c r="R502">
        <v>51.750399999999999</v>
      </c>
      <c r="T502" t="s">
        <v>142</v>
      </c>
      <c r="U502" t="s">
        <v>143</v>
      </c>
      <c r="V502" t="s">
        <v>549</v>
      </c>
      <c r="W502" t="s">
        <v>550</v>
      </c>
      <c r="Y502">
        <v>6</v>
      </c>
      <c r="Z502" t="s">
        <v>64</v>
      </c>
      <c r="AA502" t="s">
        <v>64</v>
      </c>
      <c r="AB502" t="s">
        <v>150</v>
      </c>
      <c r="AC502" t="s">
        <v>178</v>
      </c>
      <c r="AD502">
        <v>15</v>
      </c>
      <c r="AG502" t="s">
        <v>243</v>
      </c>
      <c r="AH502" t="s">
        <v>244</v>
      </c>
      <c r="AI502" t="s">
        <v>68</v>
      </c>
      <c r="AJ502" t="s">
        <v>69</v>
      </c>
      <c r="AK502" t="s">
        <v>64</v>
      </c>
      <c r="AL502" t="s">
        <v>70</v>
      </c>
      <c r="AO502">
        <v>100</v>
      </c>
      <c r="AP502">
        <v>15</v>
      </c>
      <c r="AS502">
        <v>800</v>
      </c>
      <c r="AT502">
        <v>800</v>
      </c>
      <c r="BN502" s="33" t="s">
        <v>2138</v>
      </c>
      <c r="BO502">
        <v>2</v>
      </c>
      <c r="BP502">
        <v>2</v>
      </c>
      <c r="BQ502">
        <v>5</v>
      </c>
      <c r="BR502" t="s">
        <v>126</v>
      </c>
      <c r="BS502" t="s">
        <v>2123</v>
      </c>
      <c r="BT502" t="s">
        <v>227</v>
      </c>
      <c r="BU502" s="23">
        <v>43714</v>
      </c>
      <c r="BV502">
        <v>26137</v>
      </c>
      <c r="BX502" t="s">
        <v>64</v>
      </c>
      <c r="BY502" t="s">
        <v>64</v>
      </c>
      <c r="CB502" t="s">
        <v>64</v>
      </c>
      <c r="CC502" t="s">
        <v>64</v>
      </c>
      <c r="CE502" t="s">
        <v>64</v>
      </c>
      <c r="CG502" t="s">
        <v>63</v>
      </c>
      <c r="CH502" t="s">
        <v>1025</v>
      </c>
      <c r="CI502" t="s">
        <v>64</v>
      </c>
      <c r="CK502" t="s">
        <v>112</v>
      </c>
      <c r="CM502">
        <v>1</v>
      </c>
      <c r="CN502" t="s">
        <v>113</v>
      </c>
      <c r="CP502">
        <v>259</v>
      </c>
      <c r="CQ502">
        <v>4</v>
      </c>
      <c r="CR502">
        <v>68.2</v>
      </c>
      <c r="CS502" t="s">
        <v>114</v>
      </c>
      <c r="CV502" t="s">
        <v>115</v>
      </c>
      <c r="CX502" t="s">
        <v>151</v>
      </c>
      <c r="CY502" t="s">
        <v>64</v>
      </c>
      <c r="DD502">
        <v>1</v>
      </c>
      <c r="DE502" t="s">
        <v>476</v>
      </c>
      <c r="DF502" t="s">
        <v>1027</v>
      </c>
      <c r="DG502">
        <v>88</v>
      </c>
      <c r="DJ502" t="s">
        <v>355</v>
      </c>
      <c r="DK502" t="s">
        <v>356</v>
      </c>
      <c r="DL502" t="s">
        <v>64</v>
      </c>
      <c r="DM502" t="s">
        <v>64</v>
      </c>
      <c r="DN502" t="s">
        <v>64</v>
      </c>
      <c r="DO502" t="s">
        <v>1028</v>
      </c>
      <c r="DP502" t="s">
        <v>63</v>
      </c>
      <c r="DQ502" t="s">
        <v>78</v>
      </c>
      <c r="DR502" t="s">
        <v>1029</v>
      </c>
      <c r="DY502">
        <v>72.599999999999994</v>
      </c>
      <c r="EB502">
        <v>10</v>
      </c>
      <c r="EC502">
        <v>10</v>
      </c>
      <c r="EE502" t="s">
        <v>1888</v>
      </c>
      <c r="EF502">
        <v>7</v>
      </c>
      <c r="EH502" t="s">
        <v>80</v>
      </c>
      <c r="EL502" t="s">
        <v>80</v>
      </c>
      <c r="EP502" t="s">
        <v>80</v>
      </c>
      <c r="ET502" t="s">
        <v>80</v>
      </c>
      <c r="EU502">
        <v>3500</v>
      </c>
      <c r="EW502">
        <v>173</v>
      </c>
      <c r="EX502">
        <v>167</v>
      </c>
      <c r="EY502">
        <v>170</v>
      </c>
    </row>
    <row r="503" spans="1:165" x14ac:dyDescent="0.25">
      <c r="A503">
        <v>2020</v>
      </c>
      <c r="B503" t="s">
        <v>1021</v>
      </c>
      <c r="C503" s="20" t="s">
        <v>1074</v>
      </c>
      <c r="D503" t="s">
        <v>1088</v>
      </c>
      <c r="E503" t="s">
        <v>1024</v>
      </c>
      <c r="F503">
        <v>67</v>
      </c>
      <c r="G503" s="1">
        <v>2.5</v>
      </c>
      <c r="H503">
        <v>4</v>
      </c>
      <c r="I503" t="s">
        <v>870</v>
      </c>
      <c r="J503">
        <v>44</v>
      </c>
      <c r="K503">
        <v>47</v>
      </c>
      <c r="L503">
        <v>46</v>
      </c>
      <c r="M503">
        <v>61.7</v>
      </c>
      <c r="N503">
        <v>64.5</v>
      </c>
      <c r="O503">
        <v>62.929299999999998</v>
      </c>
      <c r="P503">
        <v>44.193899999999999</v>
      </c>
      <c r="Q503">
        <v>47</v>
      </c>
      <c r="R503">
        <v>46.235100000000003</v>
      </c>
      <c r="T503" t="s">
        <v>142</v>
      </c>
      <c r="U503" t="s">
        <v>143</v>
      </c>
      <c r="V503" t="s">
        <v>549</v>
      </c>
      <c r="W503" t="s">
        <v>550</v>
      </c>
      <c r="Y503">
        <v>6</v>
      </c>
      <c r="Z503" t="s">
        <v>64</v>
      </c>
      <c r="AA503" t="s">
        <v>64</v>
      </c>
      <c r="AB503" t="s">
        <v>150</v>
      </c>
      <c r="AC503" t="s">
        <v>178</v>
      </c>
      <c r="AD503">
        <v>15</v>
      </c>
      <c r="AG503" t="s">
        <v>243</v>
      </c>
      <c r="AH503" t="s">
        <v>244</v>
      </c>
      <c r="AI503" t="s">
        <v>68</v>
      </c>
      <c r="AJ503" t="s">
        <v>69</v>
      </c>
      <c r="AK503" t="s">
        <v>64</v>
      </c>
      <c r="AL503" t="s">
        <v>70</v>
      </c>
      <c r="AO503">
        <v>100</v>
      </c>
      <c r="AP503">
        <v>15</v>
      </c>
      <c r="AS503">
        <v>900</v>
      </c>
      <c r="AT503">
        <v>900</v>
      </c>
      <c r="BN503" s="33" t="s">
        <v>2138</v>
      </c>
      <c r="BO503">
        <v>2</v>
      </c>
      <c r="BP503">
        <v>2</v>
      </c>
      <c r="BQ503">
        <v>5</v>
      </c>
      <c r="BR503" t="s">
        <v>126</v>
      </c>
      <c r="BS503" t="s">
        <v>2123</v>
      </c>
      <c r="BT503" t="s">
        <v>227</v>
      </c>
      <c r="BU503" s="23">
        <v>43714</v>
      </c>
      <c r="BV503">
        <v>26133</v>
      </c>
      <c r="BX503" t="s">
        <v>64</v>
      </c>
      <c r="BY503" t="s">
        <v>64</v>
      </c>
      <c r="CB503" t="s">
        <v>64</v>
      </c>
      <c r="CC503" t="s">
        <v>64</v>
      </c>
      <c r="CE503" t="s">
        <v>64</v>
      </c>
      <c r="CG503" t="s">
        <v>63</v>
      </c>
      <c r="CH503" t="s">
        <v>1025</v>
      </c>
      <c r="CI503" t="s">
        <v>64</v>
      </c>
      <c r="CK503" t="s">
        <v>112</v>
      </c>
      <c r="CM503">
        <v>1</v>
      </c>
      <c r="CN503" t="s">
        <v>113</v>
      </c>
      <c r="CP503">
        <v>259</v>
      </c>
      <c r="CQ503">
        <v>4</v>
      </c>
      <c r="CR503">
        <v>68.2</v>
      </c>
      <c r="CS503" t="s">
        <v>114</v>
      </c>
      <c r="CV503" t="s">
        <v>115</v>
      </c>
      <c r="CX503" t="s">
        <v>151</v>
      </c>
      <c r="CY503" t="s">
        <v>64</v>
      </c>
      <c r="DD503">
        <v>1</v>
      </c>
      <c r="DE503" t="s">
        <v>476</v>
      </c>
      <c r="DF503" t="s">
        <v>1027</v>
      </c>
      <c r="DG503">
        <v>88</v>
      </c>
      <c r="DJ503" t="s">
        <v>355</v>
      </c>
      <c r="DK503" t="s">
        <v>356</v>
      </c>
      <c r="DL503" t="s">
        <v>64</v>
      </c>
      <c r="DM503" t="s">
        <v>64</v>
      </c>
      <c r="DN503" t="s">
        <v>64</v>
      </c>
      <c r="DO503" t="s">
        <v>1028</v>
      </c>
      <c r="DP503" t="s">
        <v>63</v>
      </c>
      <c r="DQ503" t="s">
        <v>78</v>
      </c>
      <c r="DR503" t="s">
        <v>1029</v>
      </c>
      <c r="DY503">
        <v>63.6</v>
      </c>
      <c r="EB503">
        <v>10</v>
      </c>
      <c r="EC503">
        <v>10</v>
      </c>
      <c r="EE503" t="s">
        <v>1888</v>
      </c>
      <c r="EF503">
        <v>7</v>
      </c>
      <c r="EH503" t="s">
        <v>80</v>
      </c>
      <c r="EL503" t="s">
        <v>80</v>
      </c>
      <c r="EP503" t="s">
        <v>80</v>
      </c>
      <c r="ET503" t="s">
        <v>80</v>
      </c>
      <c r="EU503">
        <v>3000</v>
      </c>
      <c r="EW503">
        <v>200</v>
      </c>
      <c r="EX503">
        <v>189</v>
      </c>
      <c r="EY503">
        <v>195</v>
      </c>
    </row>
    <row r="504" spans="1:165" x14ac:dyDescent="0.25">
      <c r="A504">
        <v>2020</v>
      </c>
      <c r="B504" t="s">
        <v>1021</v>
      </c>
      <c r="C504" s="20" t="s">
        <v>1074</v>
      </c>
      <c r="D504" t="s">
        <v>1089</v>
      </c>
      <c r="E504" t="s">
        <v>1024</v>
      </c>
      <c r="F504">
        <v>63</v>
      </c>
      <c r="G504" s="1">
        <v>2.5</v>
      </c>
      <c r="H504">
        <v>4</v>
      </c>
      <c r="I504" t="s">
        <v>79</v>
      </c>
      <c r="J504">
        <v>28</v>
      </c>
      <c r="K504">
        <v>39</v>
      </c>
      <c r="L504">
        <v>32</v>
      </c>
      <c r="M504">
        <v>36.326000000000001</v>
      </c>
      <c r="N504">
        <v>57.153500000000001</v>
      </c>
      <c r="O504">
        <v>43.4514</v>
      </c>
      <c r="P504">
        <v>27.757100000000001</v>
      </c>
      <c r="Q504">
        <v>38.698900000000002</v>
      </c>
      <c r="R504">
        <v>31.803599999999999</v>
      </c>
      <c r="T504" t="s">
        <v>142</v>
      </c>
      <c r="U504" t="s">
        <v>143</v>
      </c>
      <c r="V504" t="s">
        <v>61</v>
      </c>
      <c r="W504" t="s">
        <v>62</v>
      </c>
      <c r="Y504">
        <v>8</v>
      </c>
      <c r="Z504" t="s">
        <v>63</v>
      </c>
      <c r="AA504" t="s">
        <v>64</v>
      </c>
      <c r="AB504" t="s">
        <v>150</v>
      </c>
      <c r="AC504" t="s">
        <v>178</v>
      </c>
      <c r="AD504">
        <v>15</v>
      </c>
      <c r="AG504" t="s">
        <v>243</v>
      </c>
      <c r="AH504" t="s">
        <v>244</v>
      </c>
      <c r="AI504" t="s">
        <v>68</v>
      </c>
      <c r="AJ504" t="s">
        <v>69</v>
      </c>
      <c r="AK504" t="s">
        <v>64</v>
      </c>
      <c r="AL504" t="s">
        <v>70</v>
      </c>
      <c r="AO504">
        <v>100</v>
      </c>
      <c r="AP504">
        <v>14</v>
      </c>
      <c r="AS504">
        <v>1250</v>
      </c>
      <c r="AT504">
        <v>1250</v>
      </c>
      <c r="BN504" s="33" t="s">
        <v>2136</v>
      </c>
      <c r="BO504">
        <v>2</v>
      </c>
      <c r="BP504">
        <v>2</v>
      </c>
      <c r="BQ504">
        <v>5</v>
      </c>
      <c r="BR504" t="s">
        <v>126</v>
      </c>
      <c r="BS504" t="s">
        <v>2123</v>
      </c>
      <c r="BT504" t="s">
        <v>73</v>
      </c>
      <c r="BU504" s="23">
        <v>43714</v>
      </c>
      <c r="BV504">
        <v>26260</v>
      </c>
      <c r="BX504" t="s">
        <v>64</v>
      </c>
      <c r="BY504" t="s">
        <v>64</v>
      </c>
      <c r="CB504" t="s">
        <v>64</v>
      </c>
      <c r="CC504" t="s">
        <v>64</v>
      </c>
      <c r="CD504" t="s">
        <v>1086</v>
      </c>
      <c r="CE504" t="s">
        <v>64</v>
      </c>
      <c r="CG504" t="s">
        <v>63</v>
      </c>
      <c r="CH504" t="s">
        <v>1025</v>
      </c>
      <c r="CI504" t="s">
        <v>64</v>
      </c>
      <c r="DJ504" t="s">
        <v>355</v>
      </c>
      <c r="DK504" t="s">
        <v>356</v>
      </c>
      <c r="DN504" t="s">
        <v>64</v>
      </c>
      <c r="DO504" t="s">
        <v>1028</v>
      </c>
      <c r="DP504" t="s">
        <v>64</v>
      </c>
      <c r="DQ504" t="s">
        <v>139</v>
      </c>
      <c r="DY504">
        <v>43.9</v>
      </c>
      <c r="EB504">
        <v>7</v>
      </c>
      <c r="EC504">
        <v>7</v>
      </c>
      <c r="EE504" t="s">
        <v>1883</v>
      </c>
      <c r="EF504">
        <v>7</v>
      </c>
      <c r="EH504" t="s">
        <v>80</v>
      </c>
      <c r="EL504" t="s">
        <v>80</v>
      </c>
      <c r="EP504" t="s">
        <v>80</v>
      </c>
      <c r="ET504" t="s">
        <v>80</v>
      </c>
      <c r="EU504">
        <v>1250</v>
      </c>
      <c r="EW504">
        <v>320</v>
      </c>
      <c r="EX504">
        <v>229</v>
      </c>
      <c r="EY504">
        <v>279</v>
      </c>
    </row>
    <row r="505" spans="1:165" x14ac:dyDescent="0.25">
      <c r="A505">
        <v>2020</v>
      </c>
      <c r="B505" t="s">
        <v>1021</v>
      </c>
      <c r="C505" s="20" t="s">
        <v>1074</v>
      </c>
      <c r="D505" t="s">
        <v>1889</v>
      </c>
      <c r="E505" t="s">
        <v>1024</v>
      </c>
      <c r="F505">
        <v>104</v>
      </c>
      <c r="G505" s="1">
        <v>3.5</v>
      </c>
      <c r="H505">
        <v>6</v>
      </c>
      <c r="I505" t="s">
        <v>79</v>
      </c>
      <c r="J505">
        <v>22</v>
      </c>
      <c r="K505">
        <v>31</v>
      </c>
      <c r="L505">
        <v>25</v>
      </c>
      <c r="M505">
        <v>27.7</v>
      </c>
      <c r="N505">
        <v>44.5</v>
      </c>
      <c r="O505">
        <v>33.369</v>
      </c>
      <c r="P505">
        <v>21.752400000000002</v>
      </c>
      <c r="Q505">
        <v>30.978100000000001</v>
      </c>
      <c r="R505">
        <v>25.1187</v>
      </c>
      <c r="T505" t="s">
        <v>142</v>
      </c>
      <c r="U505" t="s">
        <v>143</v>
      </c>
      <c r="V505" t="s">
        <v>61</v>
      </c>
      <c r="W505" t="s">
        <v>62</v>
      </c>
      <c r="Y505">
        <v>8</v>
      </c>
      <c r="Z505" t="s">
        <v>63</v>
      </c>
      <c r="AA505" t="s">
        <v>64</v>
      </c>
      <c r="AB505" t="s">
        <v>150</v>
      </c>
      <c r="AC505" t="s">
        <v>178</v>
      </c>
      <c r="AD505">
        <v>15</v>
      </c>
      <c r="AG505" t="s">
        <v>243</v>
      </c>
      <c r="AH505" t="s">
        <v>244</v>
      </c>
      <c r="AI505" t="s">
        <v>68</v>
      </c>
      <c r="AJ505" t="s">
        <v>69</v>
      </c>
      <c r="AK505" t="s">
        <v>64</v>
      </c>
      <c r="AL505" t="s">
        <v>70</v>
      </c>
      <c r="AO505">
        <v>100</v>
      </c>
      <c r="AP505">
        <v>14</v>
      </c>
      <c r="AS505">
        <v>1600</v>
      </c>
      <c r="AT505">
        <v>1600</v>
      </c>
      <c r="BN505" s="33" t="s">
        <v>2136</v>
      </c>
      <c r="BO505">
        <v>2</v>
      </c>
      <c r="BP505">
        <v>2</v>
      </c>
      <c r="BQ505">
        <v>5</v>
      </c>
      <c r="BR505" t="s">
        <v>126</v>
      </c>
      <c r="BS505" t="s">
        <v>2123</v>
      </c>
      <c r="BT505" t="s">
        <v>73</v>
      </c>
      <c r="BU505" s="23">
        <v>43714</v>
      </c>
      <c r="BV505">
        <v>26284</v>
      </c>
      <c r="BX505" t="s">
        <v>63</v>
      </c>
      <c r="BY505" t="s">
        <v>64</v>
      </c>
      <c r="CB505" t="s">
        <v>64</v>
      </c>
      <c r="CC505" t="s">
        <v>64</v>
      </c>
      <c r="CE505" t="s">
        <v>64</v>
      </c>
      <c r="CG505" t="s">
        <v>63</v>
      </c>
      <c r="CH505" t="s">
        <v>1025</v>
      </c>
      <c r="CI505" t="s">
        <v>64</v>
      </c>
      <c r="DJ505" t="s">
        <v>355</v>
      </c>
      <c r="DK505" t="s">
        <v>356</v>
      </c>
      <c r="DN505" t="s">
        <v>64</v>
      </c>
      <c r="DO505" t="s">
        <v>193</v>
      </c>
      <c r="DP505" t="s">
        <v>64</v>
      </c>
      <c r="DQ505" t="s">
        <v>139</v>
      </c>
      <c r="DY505">
        <v>33.700000000000003</v>
      </c>
      <c r="EB505">
        <v>5</v>
      </c>
      <c r="EC505">
        <v>5</v>
      </c>
      <c r="EE505" t="s">
        <v>1862</v>
      </c>
      <c r="EF505">
        <v>5</v>
      </c>
      <c r="EH505" t="s">
        <v>80</v>
      </c>
      <c r="EL505" t="s">
        <v>80</v>
      </c>
      <c r="EP505" t="s">
        <v>80</v>
      </c>
      <c r="ET505" t="s">
        <v>80</v>
      </c>
      <c r="EV505">
        <v>500</v>
      </c>
      <c r="EW505">
        <v>409</v>
      </c>
      <c r="EX505">
        <v>287</v>
      </c>
      <c r="EY505">
        <v>354</v>
      </c>
    </row>
    <row r="506" spans="1:165" x14ac:dyDescent="0.25">
      <c r="A506">
        <v>2020</v>
      </c>
      <c r="B506" t="s">
        <v>1021</v>
      </c>
      <c r="C506" s="20" t="s">
        <v>1074</v>
      </c>
      <c r="D506" t="s">
        <v>1090</v>
      </c>
      <c r="E506" t="s">
        <v>1024</v>
      </c>
      <c r="F506">
        <v>64</v>
      </c>
      <c r="G506" s="1">
        <v>2.5</v>
      </c>
      <c r="H506">
        <v>4</v>
      </c>
      <c r="I506" t="s">
        <v>79</v>
      </c>
      <c r="J506">
        <v>27</v>
      </c>
      <c r="K506">
        <v>38</v>
      </c>
      <c r="L506">
        <v>31</v>
      </c>
      <c r="M506">
        <v>35.935200000000002</v>
      </c>
      <c r="N506">
        <v>55.345599999999997</v>
      </c>
      <c r="O506">
        <v>42.6693</v>
      </c>
      <c r="P506">
        <v>27.492100000000001</v>
      </c>
      <c r="Q506">
        <v>37.621699999999997</v>
      </c>
      <c r="R506">
        <v>31.282299999999999</v>
      </c>
      <c r="T506" t="s">
        <v>142</v>
      </c>
      <c r="U506" t="s">
        <v>143</v>
      </c>
      <c r="V506" t="s">
        <v>61</v>
      </c>
      <c r="W506" t="s">
        <v>62</v>
      </c>
      <c r="Y506">
        <v>8</v>
      </c>
      <c r="Z506" t="s">
        <v>63</v>
      </c>
      <c r="AA506" t="s">
        <v>64</v>
      </c>
      <c r="AB506" t="s">
        <v>150</v>
      </c>
      <c r="AC506" t="s">
        <v>178</v>
      </c>
      <c r="AD506">
        <v>15</v>
      </c>
      <c r="AG506" t="s">
        <v>243</v>
      </c>
      <c r="AH506" t="s">
        <v>244</v>
      </c>
      <c r="AI506" t="s">
        <v>68</v>
      </c>
      <c r="AJ506" t="s">
        <v>69</v>
      </c>
      <c r="AK506" t="s">
        <v>64</v>
      </c>
      <c r="AL506" t="s">
        <v>70</v>
      </c>
      <c r="AO506">
        <v>100</v>
      </c>
      <c r="AP506">
        <v>14</v>
      </c>
      <c r="AS506">
        <v>1300</v>
      </c>
      <c r="AT506">
        <v>1300</v>
      </c>
      <c r="BN506" s="33" t="s">
        <v>2136</v>
      </c>
      <c r="BO506">
        <v>2</v>
      </c>
      <c r="BP506">
        <v>2</v>
      </c>
      <c r="BQ506">
        <v>5</v>
      </c>
      <c r="BR506" t="s">
        <v>126</v>
      </c>
      <c r="BS506" t="s">
        <v>2123</v>
      </c>
      <c r="BT506" t="s">
        <v>73</v>
      </c>
      <c r="BU506" s="23">
        <v>43714</v>
      </c>
      <c r="BV506">
        <v>26241</v>
      </c>
      <c r="BX506" t="s">
        <v>64</v>
      </c>
      <c r="BY506" t="s">
        <v>64</v>
      </c>
      <c r="CB506" t="s">
        <v>64</v>
      </c>
      <c r="CC506" t="s">
        <v>64</v>
      </c>
      <c r="CD506" t="s">
        <v>1086</v>
      </c>
      <c r="CE506" t="s">
        <v>64</v>
      </c>
      <c r="CG506" t="s">
        <v>63</v>
      </c>
      <c r="CH506" t="s">
        <v>1025</v>
      </c>
      <c r="CI506" t="s">
        <v>64</v>
      </c>
      <c r="DJ506" t="s">
        <v>355</v>
      </c>
      <c r="DK506" t="s">
        <v>356</v>
      </c>
      <c r="DN506" t="s">
        <v>64</v>
      </c>
      <c r="DO506" t="s">
        <v>1028</v>
      </c>
      <c r="DP506" t="s">
        <v>64</v>
      </c>
      <c r="DQ506" t="s">
        <v>139</v>
      </c>
      <c r="DY506">
        <v>43.1</v>
      </c>
      <c r="EB506">
        <v>7</v>
      </c>
      <c r="EC506">
        <v>7</v>
      </c>
      <c r="EE506" t="s">
        <v>1883</v>
      </c>
      <c r="EF506">
        <v>7</v>
      </c>
      <c r="EH506" t="s">
        <v>80</v>
      </c>
      <c r="EL506" t="s">
        <v>80</v>
      </c>
      <c r="EP506" t="s">
        <v>80</v>
      </c>
      <c r="ET506" t="s">
        <v>80</v>
      </c>
      <c r="EU506">
        <v>1000</v>
      </c>
      <c r="EW506">
        <v>323</v>
      </c>
      <c r="EX506">
        <v>236</v>
      </c>
      <c r="EY506">
        <v>284</v>
      </c>
    </row>
    <row r="507" spans="1:165" x14ac:dyDescent="0.25">
      <c r="A507">
        <v>2020</v>
      </c>
      <c r="B507" t="s">
        <v>1021</v>
      </c>
      <c r="C507" s="20" t="s">
        <v>1074</v>
      </c>
      <c r="D507" t="s">
        <v>1091</v>
      </c>
      <c r="E507" t="s">
        <v>1024</v>
      </c>
      <c r="F507">
        <v>48</v>
      </c>
      <c r="G507" s="1">
        <v>3.5</v>
      </c>
      <c r="H507">
        <v>6</v>
      </c>
      <c r="I507" t="s">
        <v>79</v>
      </c>
      <c r="J507">
        <v>22</v>
      </c>
      <c r="K507">
        <v>32</v>
      </c>
      <c r="L507">
        <v>26</v>
      </c>
      <c r="M507">
        <v>28.119900000000001</v>
      </c>
      <c r="N507">
        <v>46.1</v>
      </c>
      <c r="O507">
        <v>34.105800000000002</v>
      </c>
      <c r="P507">
        <v>22.052399999999999</v>
      </c>
      <c r="Q507">
        <v>31.978200000000001</v>
      </c>
      <c r="R507">
        <v>25.6327</v>
      </c>
      <c r="T507" t="s">
        <v>142</v>
      </c>
      <c r="U507" t="s">
        <v>143</v>
      </c>
      <c r="V507" t="s">
        <v>61</v>
      </c>
      <c r="W507" t="s">
        <v>62</v>
      </c>
      <c r="Y507">
        <v>8</v>
      </c>
      <c r="Z507" t="s">
        <v>63</v>
      </c>
      <c r="AA507" t="s">
        <v>64</v>
      </c>
      <c r="AB507" t="s">
        <v>150</v>
      </c>
      <c r="AC507" t="s">
        <v>178</v>
      </c>
      <c r="AD507">
        <v>15</v>
      </c>
      <c r="AG507" t="s">
        <v>243</v>
      </c>
      <c r="AH507" t="s">
        <v>244</v>
      </c>
      <c r="AI507" t="s">
        <v>68</v>
      </c>
      <c r="AJ507" t="s">
        <v>69</v>
      </c>
      <c r="AK507" t="s">
        <v>64</v>
      </c>
      <c r="AL507" t="s">
        <v>70</v>
      </c>
      <c r="AO507">
        <v>100</v>
      </c>
      <c r="AP507">
        <v>14</v>
      </c>
      <c r="AS507">
        <v>1550</v>
      </c>
      <c r="AT507">
        <v>1550</v>
      </c>
      <c r="BN507" s="33" t="s">
        <v>2136</v>
      </c>
      <c r="BO507">
        <v>2</v>
      </c>
      <c r="BP507">
        <v>2</v>
      </c>
      <c r="BQ507">
        <v>5</v>
      </c>
      <c r="BR507" t="s">
        <v>126</v>
      </c>
      <c r="BS507" t="s">
        <v>2123</v>
      </c>
      <c r="BT507" t="s">
        <v>73</v>
      </c>
      <c r="BU507" s="23">
        <v>43714</v>
      </c>
      <c r="BV507">
        <v>26285</v>
      </c>
      <c r="BX507" t="s">
        <v>63</v>
      </c>
      <c r="BY507" t="s">
        <v>64</v>
      </c>
      <c r="CB507" t="s">
        <v>64</v>
      </c>
      <c r="CC507" t="s">
        <v>64</v>
      </c>
      <c r="CE507" t="s">
        <v>64</v>
      </c>
      <c r="CG507" t="s">
        <v>63</v>
      </c>
      <c r="CH507" t="s">
        <v>1025</v>
      </c>
      <c r="CI507" t="s">
        <v>64</v>
      </c>
      <c r="DJ507" t="s">
        <v>355</v>
      </c>
      <c r="DK507" t="s">
        <v>356</v>
      </c>
      <c r="DN507" t="s">
        <v>64</v>
      </c>
      <c r="DO507" t="s">
        <v>193</v>
      </c>
      <c r="DP507" t="s">
        <v>64</v>
      </c>
      <c r="DQ507" t="s">
        <v>139</v>
      </c>
      <c r="DY507">
        <v>34.5</v>
      </c>
      <c r="EB507">
        <v>5</v>
      </c>
      <c r="EC507">
        <v>5</v>
      </c>
      <c r="EE507" t="s">
        <v>1862</v>
      </c>
      <c r="EF507">
        <v>5</v>
      </c>
      <c r="EH507" t="s">
        <v>80</v>
      </c>
      <c r="EL507" t="s">
        <v>80</v>
      </c>
      <c r="EP507" t="s">
        <v>80</v>
      </c>
      <c r="ET507" t="s">
        <v>80</v>
      </c>
      <c r="EV507">
        <v>250</v>
      </c>
      <c r="EW507">
        <v>401</v>
      </c>
      <c r="EX507">
        <v>277</v>
      </c>
      <c r="EY507">
        <v>345</v>
      </c>
    </row>
    <row r="508" spans="1:165" x14ac:dyDescent="0.25">
      <c r="A508">
        <v>2020</v>
      </c>
      <c r="B508" t="s">
        <v>1021</v>
      </c>
      <c r="C508" s="20" t="s">
        <v>1074</v>
      </c>
      <c r="D508" t="s">
        <v>1102</v>
      </c>
      <c r="E508" t="s">
        <v>1024</v>
      </c>
      <c r="F508">
        <v>51</v>
      </c>
      <c r="G508" s="1">
        <v>1.8</v>
      </c>
      <c r="H508">
        <v>4</v>
      </c>
      <c r="I508" t="s">
        <v>260</v>
      </c>
      <c r="J508">
        <v>54</v>
      </c>
      <c r="K508">
        <v>50</v>
      </c>
      <c r="L508">
        <v>52</v>
      </c>
      <c r="M508">
        <v>76.431200000000004</v>
      </c>
      <c r="N508">
        <v>70.033000000000001</v>
      </c>
      <c r="O508">
        <v>73.412999999999997</v>
      </c>
      <c r="P508">
        <v>54.496600000000001</v>
      </c>
      <c r="Q508">
        <v>49.730400000000003</v>
      </c>
      <c r="R508">
        <v>52.243400000000001</v>
      </c>
      <c r="T508" t="s">
        <v>142</v>
      </c>
      <c r="U508" t="s">
        <v>143</v>
      </c>
      <c r="V508" t="s">
        <v>258</v>
      </c>
      <c r="W508" t="s">
        <v>259</v>
      </c>
      <c r="Y508">
        <v>1</v>
      </c>
      <c r="Z508" t="s">
        <v>64</v>
      </c>
      <c r="AA508" t="s">
        <v>64</v>
      </c>
      <c r="AB508" t="s">
        <v>150</v>
      </c>
      <c r="AC508" t="s">
        <v>178</v>
      </c>
      <c r="AD508">
        <v>15</v>
      </c>
      <c r="AG508" t="s">
        <v>243</v>
      </c>
      <c r="AH508" t="s">
        <v>244</v>
      </c>
      <c r="AI508" t="s">
        <v>68</v>
      </c>
      <c r="AJ508" t="s">
        <v>69</v>
      </c>
      <c r="AK508" t="s">
        <v>64</v>
      </c>
      <c r="AL508" t="s">
        <v>70</v>
      </c>
      <c r="AQ508">
        <v>91</v>
      </c>
      <c r="AR508">
        <v>27</v>
      </c>
      <c r="AS508">
        <v>800</v>
      </c>
      <c r="AT508">
        <v>800</v>
      </c>
      <c r="BN508" s="33" t="s">
        <v>2135</v>
      </c>
      <c r="BO508">
        <v>2</v>
      </c>
      <c r="BP508">
        <v>2</v>
      </c>
      <c r="BQ508">
        <v>5</v>
      </c>
      <c r="BR508" t="s">
        <v>126</v>
      </c>
      <c r="BS508" t="s">
        <v>2123</v>
      </c>
      <c r="BT508" t="s">
        <v>227</v>
      </c>
      <c r="BU508" s="23">
        <v>43693</v>
      </c>
      <c r="BV508">
        <v>26139</v>
      </c>
      <c r="BX508" t="s">
        <v>64</v>
      </c>
      <c r="BY508" t="s">
        <v>64</v>
      </c>
      <c r="CB508" t="s">
        <v>64</v>
      </c>
      <c r="CC508" t="s">
        <v>64</v>
      </c>
      <c r="CE508" t="s">
        <v>64</v>
      </c>
      <c r="CG508" t="s">
        <v>63</v>
      </c>
      <c r="CH508" t="s">
        <v>1018</v>
      </c>
      <c r="CI508" t="s">
        <v>64</v>
      </c>
      <c r="CK508" t="s">
        <v>112</v>
      </c>
      <c r="CM508">
        <v>1</v>
      </c>
      <c r="CN508" t="s">
        <v>113</v>
      </c>
      <c r="CP508">
        <v>207</v>
      </c>
      <c r="CQ508">
        <v>4</v>
      </c>
      <c r="CR508">
        <v>68.2</v>
      </c>
      <c r="CS508" t="s">
        <v>114</v>
      </c>
      <c r="CV508" t="s">
        <v>115</v>
      </c>
      <c r="CX508" t="s">
        <v>151</v>
      </c>
      <c r="CY508" t="s">
        <v>64</v>
      </c>
      <c r="DD508">
        <v>1</v>
      </c>
      <c r="DE508" t="s">
        <v>476</v>
      </c>
      <c r="DF508" t="s">
        <v>1027</v>
      </c>
      <c r="DG508">
        <v>53</v>
      </c>
      <c r="DJ508" t="s">
        <v>146</v>
      </c>
      <c r="DK508" t="s">
        <v>147</v>
      </c>
      <c r="DL508" t="s">
        <v>64</v>
      </c>
      <c r="DM508" t="s">
        <v>64</v>
      </c>
      <c r="DN508" t="s">
        <v>64</v>
      </c>
      <c r="DO508" t="s">
        <v>1028</v>
      </c>
      <c r="DP508" t="s">
        <v>63</v>
      </c>
      <c r="DQ508" t="s">
        <v>78</v>
      </c>
      <c r="DR508" t="s">
        <v>1029</v>
      </c>
      <c r="DY508">
        <v>74.2</v>
      </c>
      <c r="EB508">
        <v>10</v>
      </c>
      <c r="EC508">
        <v>10</v>
      </c>
      <c r="EE508" t="s">
        <v>1900</v>
      </c>
      <c r="EF508">
        <v>7</v>
      </c>
      <c r="EH508" t="s">
        <v>80</v>
      </c>
      <c r="EL508" t="s">
        <v>80</v>
      </c>
      <c r="EP508" t="s">
        <v>80</v>
      </c>
      <c r="ET508" t="s">
        <v>80</v>
      </c>
      <c r="EU508">
        <v>3500</v>
      </c>
      <c r="EW508">
        <v>162</v>
      </c>
      <c r="EX508">
        <v>179</v>
      </c>
      <c r="EY508">
        <v>169</v>
      </c>
    </row>
    <row r="509" spans="1:165" x14ac:dyDescent="0.25">
      <c r="A509" s="24">
        <v>2020</v>
      </c>
      <c r="B509" s="24" t="s">
        <v>1021</v>
      </c>
      <c r="C509" s="25" t="s">
        <v>1074</v>
      </c>
      <c r="D509" s="30" t="s">
        <v>1103</v>
      </c>
      <c r="E509" s="24" t="s">
        <v>1024</v>
      </c>
      <c r="F509" s="24">
        <v>52</v>
      </c>
      <c r="G509" s="26">
        <v>1.8</v>
      </c>
      <c r="H509" s="24">
        <v>4</v>
      </c>
      <c r="I509" s="24" t="s">
        <v>260</v>
      </c>
      <c r="J509" s="24">
        <v>52</v>
      </c>
      <c r="K509" s="24">
        <v>48</v>
      </c>
      <c r="L509" s="24">
        <v>50</v>
      </c>
      <c r="M509" s="24">
        <v>74.7256</v>
      </c>
      <c r="N509" s="24">
        <v>70.798699999999997</v>
      </c>
      <c r="O509" s="24">
        <v>72.905900000000003</v>
      </c>
      <c r="P509" s="24">
        <v>52</v>
      </c>
      <c r="Q509" s="24">
        <v>48.0503</v>
      </c>
      <c r="R509" s="24">
        <v>50</v>
      </c>
      <c r="S509" s="24"/>
      <c r="T509" s="24" t="s">
        <v>142</v>
      </c>
      <c r="U509" s="24" t="s">
        <v>143</v>
      </c>
      <c r="V509" s="24" t="s">
        <v>258</v>
      </c>
      <c r="W509" s="24" t="s">
        <v>259</v>
      </c>
      <c r="X509" s="24"/>
      <c r="Y509" s="24">
        <v>1</v>
      </c>
      <c r="Z509" s="24" t="s">
        <v>64</v>
      </c>
      <c r="AA509" s="24" t="s">
        <v>64</v>
      </c>
      <c r="AB509" s="24" t="s">
        <v>350</v>
      </c>
      <c r="AC509" s="24" t="s">
        <v>351</v>
      </c>
      <c r="AD509" s="24">
        <v>15</v>
      </c>
      <c r="AE509" s="24"/>
      <c r="AF509" s="24"/>
      <c r="AG509" s="24" t="s">
        <v>243</v>
      </c>
      <c r="AH509" s="24" t="s">
        <v>244</v>
      </c>
      <c r="AI509" s="24" t="s">
        <v>68</v>
      </c>
      <c r="AJ509" s="24" t="s">
        <v>69</v>
      </c>
      <c r="AK509" s="24" t="s">
        <v>64</v>
      </c>
      <c r="AL509" s="24" t="s">
        <v>70</v>
      </c>
      <c r="AM509" s="24"/>
      <c r="AN509" s="24"/>
      <c r="AO509" s="24"/>
      <c r="AP509" s="24"/>
      <c r="AQ509" s="24">
        <v>91</v>
      </c>
      <c r="AR509" s="24">
        <v>27</v>
      </c>
      <c r="AS509" s="24">
        <v>800</v>
      </c>
      <c r="AT509" s="24">
        <v>800</v>
      </c>
      <c r="AU509" s="24"/>
      <c r="AV509" s="24"/>
      <c r="AW509" s="24"/>
      <c r="AX509" s="24"/>
      <c r="AY509" s="24"/>
      <c r="AZ509" s="24"/>
      <c r="BA509" s="24"/>
      <c r="BB509" s="24"/>
      <c r="BC509" s="24"/>
      <c r="BD509" s="24"/>
      <c r="BE509" s="24"/>
      <c r="BF509" s="24"/>
      <c r="BG509" s="24"/>
      <c r="BH509" s="24"/>
      <c r="BI509" s="24"/>
      <c r="BJ509" s="24"/>
      <c r="BK509" s="24"/>
      <c r="BL509" s="24"/>
      <c r="BM509" s="24"/>
      <c r="BN509" s="34" t="s">
        <v>2135</v>
      </c>
      <c r="BO509" s="24">
        <v>2</v>
      </c>
      <c r="BP509" s="24">
        <v>2</v>
      </c>
      <c r="BQ509" s="24">
        <v>5</v>
      </c>
      <c r="BR509" s="24" t="s">
        <v>126</v>
      </c>
      <c r="BS509" s="24" t="s">
        <v>2123</v>
      </c>
      <c r="BT509" s="24" t="s">
        <v>227</v>
      </c>
      <c r="BU509" s="27">
        <v>43693</v>
      </c>
      <c r="BV509" s="24">
        <v>26135</v>
      </c>
      <c r="BW509" s="28"/>
      <c r="BX509" s="24" t="s">
        <v>64</v>
      </c>
      <c r="BY509" s="24" t="s">
        <v>64</v>
      </c>
      <c r="BZ509" s="24"/>
      <c r="CA509" s="24"/>
      <c r="CB509" s="24" t="s">
        <v>64</v>
      </c>
      <c r="CC509" s="24" t="s">
        <v>64</v>
      </c>
      <c r="CD509" s="24"/>
      <c r="CE509" s="24" t="s">
        <v>64</v>
      </c>
      <c r="CF509" s="24"/>
      <c r="CG509" s="24" t="s">
        <v>63</v>
      </c>
      <c r="CH509" s="24" t="s">
        <v>1018</v>
      </c>
      <c r="CI509" s="24" t="s">
        <v>64</v>
      </c>
      <c r="CJ509" s="24"/>
      <c r="CK509" s="24" t="s">
        <v>112</v>
      </c>
      <c r="CL509" s="24"/>
      <c r="CM509" s="24">
        <v>1</v>
      </c>
      <c r="CN509" s="24" t="s">
        <v>1026</v>
      </c>
      <c r="CO509" s="24"/>
      <c r="CP509" s="24">
        <v>202</v>
      </c>
      <c r="CQ509" s="24">
        <v>6.5</v>
      </c>
      <c r="CR509" s="24">
        <v>46.4</v>
      </c>
      <c r="CS509" s="24" t="s">
        <v>114</v>
      </c>
      <c r="CT509" s="24"/>
      <c r="CU509" s="24"/>
      <c r="CV509" s="24" t="s">
        <v>115</v>
      </c>
      <c r="CW509" s="24"/>
      <c r="CX509" s="24" t="s">
        <v>151</v>
      </c>
      <c r="CY509" s="24" t="s">
        <v>64</v>
      </c>
      <c r="CZ509" s="24"/>
      <c r="DA509" s="24"/>
      <c r="DB509" s="24"/>
      <c r="DC509" s="24" t="s">
        <v>1072</v>
      </c>
      <c r="DD509" s="24">
        <v>2</v>
      </c>
      <c r="DE509" s="24" t="s">
        <v>476</v>
      </c>
      <c r="DF509" s="24" t="s">
        <v>1027</v>
      </c>
      <c r="DG509" s="24" t="s">
        <v>2154</v>
      </c>
      <c r="DH509" s="24"/>
      <c r="DI509" s="24"/>
      <c r="DJ509" s="24" t="s">
        <v>146</v>
      </c>
      <c r="DK509" s="24" t="s">
        <v>147</v>
      </c>
      <c r="DL509" s="24" t="s">
        <v>64</v>
      </c>
      <c r="DM509" s="24" t="s">
        <v>64</v>
      </c>
      <c r="DN509" s="24" t="s">
        <v>64</v>
      </c>
      <c r="DO509" s="24" t="s">
        <v>1028</v>
      </c>
      <c r="DP509" s="24" t="s">
        <v>63</v>
      </c>
      <c r="DQ509" s="24" t="s">
        <v>78</v>
      </c>
      <c r="DR509" s="24" t="s">
        <v>1029</v>
      </c>
      <c r="DS509" s="24"/>
      <c r="DT509" s="24"/>
      <c r="DU509" s="24"/>
      <c r="DV509" s="24"/>
      <c r="DW509" s="24"/>
      <c r="DX509" s="24"/>
      <c r="DY509" s="24">
        <v>73.7</v>
      </c>
      <c r="DZ509" s="24"/>
      <c r="EA509" s="29"/>
      <c r="EB509" s="24">
        <v>10</v>
      </c>
      <c r="EC509" s="24">
        <v>10</v>
      </c>
      <c r="ED509" s="24"/>
      <c r="EE509" s="24" t="s">
        <v>1893</v>
      </c>
      <c r="EF509" s="24">
        <v>7</v>
      </c>
      <c r="EG509" s="24"/>
      <c r="EH509" s="24" t="s">
        <v>80</v>
      </c>
      <c r="EI509" s="24"/>
      <c r="EJ509" s="24"/>
      <c r="EK509" s="24"/>
      <c r="EL509" s="24" t="s">
        <v>80</v>
      </c>
      <c r="EM509" s="24"/>
      <c r="EN509" s="24"/>
      <c r="EO509" s="24"/>
      <c r="EP509" s="24" t="s">
        <v>80</v>
      </c>
      <c r="EQ509" s="24"/>
      <c r="ER509" s="24"/>
      <c r="ES509" s="24"/>
      <c r="ET509" s="24" t="s">
        <v>80</v>
      </c>
      <c r="EU509" s="24">
        <v>3500</v>
      </c>
      <c r="EV509" s="24"/>
      <c r="EW509" s="24">
        <v>169</v>
      </c>
      <c r="EX509" s="24">
        <v>183</v>
      </c>
      <c r="EY509" s="24">
        <v>176</v>
      </c>
      <c r="EZ509" s="24"/>
      <c r="FA509" s="24"/>
      <c r="FB509" s="24"/>
      <c r="FC509" s="24"/>
      <c r="FD509" s="24"/>
      <c r="FE509" s="24"/>
      <c r="FF509" s="24"/>
      <c r="FG509" s="24"/>
      <c r="FH509" s="24"/>
      <c r="FI509" s="24"/>
    </row>
    <row r="510" spans="1:165" x14ac:dyDescent="0.25">
      <c r="A510">
        <v>2020</v>
      </c>
      <c r="B510" t="s">
        <v>1021</v>
      </c>
      <c r="C510" s="20" t="s">
        <v>1074</v>
      </c>
      <c r="D510" t="s">
        <v>1104</v>
      </c>
      <c r="E510" t="s">
        <v>1024</v>
      </c>
      <c r="F510">
        <v>53</v>
      </c>
      <c r="G510" s="1">
        <v>1.8</v>
      </c>
      <c r="H510">
        <v>4</v>
      </c>
      <c r="I510" t="s">
        <v>260</v>
      </c>
      <c r="J510">
        <v>58</v>
      </c>
      <c r="K510">
        <v>53</v>
      </c>
      <c r="L510">
        <v>56</v>
      </c>
      <c r="M510">
        <v>83.559799999999996</v>
      </c>
      <c r="N510">
        <v>77.761799999999994</v>
      </c>
      <c r="O510">
        <v>80.847200000000001</v>
      </c>
      <c r="P510">
        <v>57.808799999999998</v>
      </c>
      <c r="Q510">
        <v>53.322600000000001</v>
      </c>
      <c r="R510">
        <v>55.7</v>
      </c>
      <c r="T510" t="s">
        <v>142</v>
      </c>
      <c r="U510" t="s">
        <v>143</v>
      </c>
      <c r="V510" t="s">
        <v>258</v>
      </c>
      <c r="W510" t="s">
        <v>259</v>
      </c>
      <c r="Y510">
        <v>1</v>
      </c>
      <c r="Z510" t="s">
        <v>64</v>
      </c>
      <c r="AA510" t="s">
        <v>64</v>
      </c>
      <c r="AB510" t="s">
        <v>150</v>
      </c>
      <c r="AC510" t="s">
        <v>178</v>
      </c>
      <c r="AD510">
        <v>15</v>
      </c>
      <c r="AG510" t="s">
        <v>243</v>
      </c>
      <c r="AH510" t="s">
        <v>244</v>
      </c>
      <c r="AI510" t="s">
        <v>68</v>
      </c>
      <c r="AJ510" t="s">
        <v>69</v>
      </c>
      <c r="AK510" t="s">
        <v>64</v>
      </c>
      <c r="AL510" t="s">
        <v>70</v>
      </c>
      <c r="AQ510">
        <v>91</v>
      </c>
      <c r="AR510">
        <v>27</v>
      </c>
      <c r="AS510">
        <v>700</v>
      </c>
      <c r="AT510">
        <v>700</v>
      </c>
      <c r="BN510" s="33" t="s">
        <v>2135</v>
      </c>
      <c r="BO510">
        <v>2</v>
      </c>
      <c r="BP510">
        <v>2</v>
      </c>
      <c r="BQ510">
        <v>5</v>
      </c>
      <c r="BR510" t="s">
        <v>126</v>
      </c>
      <c r="BS510" t="s">
        <v>2123</v>
      </c>
      <c r="BT510" t="s">
        <v>227</v>
      </c>
      <c r="BU510" s="23">
        <v>43693</v>
      </c>
      <c r="BV510">
        <v>26144</v>
      </c>
      <c r="BX510" t="s">
        <v>63</v>
      </c>
      <c r="BY510" t="s">
        <v>64</v>
      </c>
      <c r="CB510" t="s">
        <v>64</v>
      </c>
      <c r="CC510" t="s">
        <v>64</v>
      </c>
      <c r="CE510" t="s">
        <v>64</v>
      </c>
      <c r="CG510" t="s">
        <v>63</v>
      </c>
      <c r="CH510" t="s">
        <v>1018</v>
      </c>
      <c r="CI510" t="s">
        <v>64</v>
      </c>
      <c r="CK510" t="s">
        <v>112</v>
      </c>
      <c r="CM510">
        <v>1</v>
      </c>
      <c r="CN510" t="s">
        <v>113</v>
      </c>
      <c r="CP510">
        <v>207</v>
      </c>
      <c r="CQ510">
        <v>4</v>
      </c>
      <c r="CR510">
        <v>68.2</v>
      </c>
      <c r="CS510" t="s">
        <v>114</v>
      </c>
      <c r="CV510" t="s">
        <v>115</v>
      </c>
      <c r="CX510" t="s">
        <v>151</v>
      </c>
      <c r="CY510" t="s">
        <v>64</v>
      </c>
      <c r="DD510">
        <v>1</v>
      </c>
      <c r="DE510" t="s">
        <v>476</v>
      </c>
      <c r="DF510" t="s">
        <v>1027</v>
      </c>
      <c r="DG510">
        <v>53</v>
      </c>
      <c r="DJ510" t="s">
        <v>146</v>
      </c>
      <c r="DK510" t="s">
        <v>147</v>
      </c>
      <c r="DL510" t="s">
        <v>64</v>
      </c>
      <c r="DM510" t="s">
        <v>64</v>
      </c>
      <c r="DN510" t="s">
        <v>64</v>
      </c>
      <c r="DO510" t="s">
        <v>1028</v>
      </c>
      <c r="DP510" t="s">
        <v>63</v>
      </c>
      <c r="DQ510" t="s">
        <v>78</v>
      </c>
      <c r="DR510" t="s">
        <v>1029</v>
      </c>
      <c r="DY510">
        <v>82.5</v>
      </c>
      <c r="EB510">
        <v>10</v>
      </c>
      <c r="EC510">
        <v>10</v>
      </c>
      <c r="EE510" t="s">
        <v>1900</v>
      </c>
      <c r="EF510">
        <v>7</v>
      </c>
      <c r="EH510" t="s">
        <v>80</v>
      </c>
      <c r="EL510" t="s">
        <v>80</v>
      </c>
      <c r="EP510" t="s">
        <v>80</v>
      </c>
      <c r="ET510" t="s">
        <v>80</v>
      </c>
      <c r="EU510">
        <v>4000</v>
      </c>
      <c r="EW510">
        <v>152</v>
      </c>
      <c r="EX510">
        <v>166</v>
      </c>
      <c r="EY510">
        <v>158</v>
      </c>
    </row>
    <row r="511" spans="1:165" x14ac:dyDescent="0.25">
      <c r="A511">
        <v>2020</v>
      </c>
      <c r="B511" t="s">
        <v>1123</v>
      </c>
      <c r="C511" s="20" t="s">
        <v>1201</v>
      </c>
      <c r="D511" t="s">
        <v>1211</v>
      </c>
      <c r="E511" t="s">
        <v>1126</v>
      </c>
      <c r="F511">
        <v>46</v>
      </c>
      <c r="G511" s="1">
        <v>2</v>
      </c>
      <c r="H511">
        <v>4</v>
      </c>
      <c r="I511" t="s">
        <v>201</v>
      </c>
      <c r="J511">
        <v>23</v>
      </c>
      <c r="K511">
        <v>34</v>
      </c>
      <c r="L511">
        <v>27</v>
      </c>
      <c r="M511">
        <v>29.4</v>
      </c>
      <c r="N511">
        <v>49.7</v>
      </c>
      <c r="O511">
        <v>36.020699999999998</v>
      </c>
      <c r="P511">
        <v>22.962</v>
      </c>
      <c r="Q511">
        <v>34.2029</v>
      </c>
      <c r="R511">
        <v>26.947399999999998</v>
      </c>
      <c r="T511" t="s">
        <v>60</v>
      </c>
      <c r="U511" t="s">
        <v>71</v>
      </c>
      <c r="V511" t="s">
        <v>61</v>
      </c>
      <c r="W511" t="s">
        <v>62</v>
      </c>
      <c r="Y511">
        <v>6</v>
      </c>
      <c r="Z511" t="s">
        <v>63</v>
      </c>
      <c r="AA511" t="s">
        <v>64</v>
      </c>
      <c r="AB511" t="s">
        <v>150</v>
      </c>
      <c r="AC511" t="s">
        <v>178</v>
      </c>
      <c r="AD511">
        <v>15</v>
      </c>
      <c r="AG511" t="s">
        <v>243</v>
      </c>
      <c r="AH511" t="s">
        <v>244</v>
      </c>
      <c r="AI511" t="s">
        <v>68</v>
      </c>
      <c r="AJ511" t="s">
        <v>69</v>
      </c>
      <c r="AK511" t="s">
        <v>64</v>
      </c>
      <c r="AL511" t="s">
        <v>70</v>
      </c>
      <c r="AO511">
        <v>102</v>
      </c>
      <c r="AP511">
        <v>16</v>
      </c>
      <c r="AS511">
        <v>1500</v>
      </c>
      <c r="AT511">
        <v>1500</v>
      </c>
      <c r="BN511" s="33" t="s">
        <v>2125</v>
      </c>
      <c r="BO511">
        <v>2</v>
      </c>
      <c r="BP511">
        <v>2</v>
      </c>
      <c r="BQ511">
        <v>5</v>
      </c>
      <c r="BR511" t="s">
        <v>126</v>
      </c>
      <c r="BS511" t="s">
        <v>2123</v>
      </c>
      <c r="BT511" t="s">
        <v>73</v>
      </c>
      <c r="BU511" s="23">
        <v>43773</v>
      </c>
      <c r="BV511">
        <v>26804</v>
      </c>
      <c r="BX511" t="s">
        <v>64</v>
      </c>
      <c r="BY511" t="s">
        <v>64</v>
      </c>
      <c r="CB511" t="s">
        <v>64</v>
      </c>
      <c r="CC511" t="s">
        <v>64</v>
      </c>
      <c r="CD511" t="s">
        <v>2004</v>
      </c>
      <c r="CE511" t="s">
        <v>64</v>
      </c>
      <c r="CG511" t="s">
        <v>63</v>
      </c>
      <c r="CH511" t="s">
        <v>1127</v>
      </c>
      <c r="CI511" t="s">
        <v>63</v>
      </c>
      <c r="CJ511" t="s">
        <v>2005</v>
      </c>
      <c r="DJ511" t="s">
        <v>76</v>
      </c>
      <c r="DK511" t="s">
        <v>2124</v>
      </c>
      <c r="DL511" t="s">
        <v>64</v>
      </c>
      <c r="DN511" t="s">
        <v>64</v>
      </c>
      <c r="DO511" t="s">
        <v>1129</v>
      </c>
      <c r="DP511" t="s">
        <v>63</v>
      </c>
      <c r="DQ511" t="s">
        <v>78</v>
      </c>
      <c r="DY511">
        <v>36.299999999999997</v>
      </c>
      <c r="EB511">
        <v>6</v>
      </c>
      <c r="EC511">
        <v>6</v>
      </c>
      <c r="EE511" t="s">
        <v>2003</v>
      </c>
      <c r="EF511">
        <v>7</v>
      </c>
      <c r="EH511" t="s">
        <v>80</v>
      </c>
      <c r="EL511" t="s">
        <v>80</v>
      </c>
      <c r="EP511" t="s">
        <v>80</v>
      </c>
      <c r="ET511" t="s">
        <v>80</v>
      </c>
      <c r="EU511">
        <v>0</v>
      </c>
      <c r="EW511">
        <v>388</v>
      </c>
      <c r="EX511">
        <v>260</v>
      </c>
      <c r="EY511">
        <v>330</v>
      </c>
    </row>
    <row r="512" spans="1:165" x14ac:dyDescent="0.25">
      <c r="A512">
        <v>2020</v>
      </c>
      <c r="B512" t="s">
        <v>1214</v>
      </c>
      <c r="C512" s="20" t="s">
        <v>1215</v>
      </c>
      <c r="D512" t="s">
        <v>1227</v>
      </c>
      <c r="E512" t="s">
        <v>1217</v>
      </c>
      <c r="F512">
        <v>118</v>
      </c>
      <c r="G512" s="1">
        <v>2</v>
      </c>
      <c r="H512">
        <v>4</v>
      </c>
      <c r="I512" t="s">
        <v>79</v>
      </c>
      <c r="J512">
        <v>21</v>
      </c>
      <c r="K512">
        <v>31</v>
      </c>
      <c r="L512">
        <v>25</v>
      </c>
      <c r="M512">
        <v>26.9</v>
      </c>
      <c r="N512">
        <v>44.8</v>
      </c>
      <c r="O512">
        <v>32.796799999999998</v>
      </c>
      <c r="P512">
        <v>21.178599999999999</v>
      </c>
      <c r="Q512">
        <v>31.1662</v>
      </c>
      <c r="R512">
        <v>24.747399999999999</v>
      </c>
      <c r="T512" t="s">
        <v>1218</v>
      </c>
      <c r="U512" t="s">
        <v>1219</v>
      </c>
      <c r="V512" t="s">
        <v>61</v>
      </c>
      <c r="W512" t="s">
        <v>62</v>
      </c>
      <c r="Y512">
        <v>8</v>
      </c>
      <c r="Z512" t="s">
        <v>63</v>
      </c>
      <c r="AA512" t="s">
        <v>64</v>
      </c>
      <c r="AB512" t="s">
        <v>86</v>
      </c>
      <c r="AC512" t="s">
        <v>87</v>
      </c>
      <c r="AD512">
        <v>10</v>
      </c>
      <c r="AG512" t="s">
        <v>155</v>
      </c>
      <c r="AH512" t="s">
        <v>156</v>
      </c>
      <c r="AI512" t="s">
        <v>68</v>
      </c>
      <c r="AJ512" t="s">
        <v>69</v>
      </c>
      <c r="AK512" t="s">
        <v>64</v>
      </c>
      <c r="AL512" t="s">
        <v>70</v>
      </c>
      <c r="AO512">
        <v>102</v>
      </c>
      <c r="AP512">
        <v>14</v>
      </c>
      <c r="AS512">
        <v>1950</v>
      </c>
      <c r="AT512">
        <v>1950</v>
      </c>
      <c r="BN512" s="33" t="s">
        <v>2125</v>
      </c>
      <c r="BO512">
        <v>2</v>
      </c>
      <c r="BP512">
        <v>2</v>
      </c>
      <c r="BQ512">
        <v>5</v>
      </c>
      <c r="BR512" t="s">
        <v>126</v>
      </c>
      <c r="BS512" t="s">
        <v>2123</v>
      </c>
      <c r="BT512" t="s">
        <v>73</v>
      </c>
      <c r="BU512" s="23">
        <v>43619</v>
      </c>
      <c r="BV512">
        <v>25745</v>
      </c>
      <c r="BX512" t="s">
        <v>64</v>
      </c>
      <c r="BY512" t="s">
        <v>64</v>
      </c>
      <c r="CB512" t="s">
        <v>64</v>
      </c>
      <c r="CC512" t="s">
        <v>64</v>
      </c>
      <c r="CD512" t="s">
        <v>2010</v>
      </c>
      <c r="CE512" t="s">
        <v>64</v>
      </c>
      <c r="CG512" t="s">
        <v>63</v>
      </c>
      <c r="CH512" t="s">
        <v>1220</v>
      </c>
      <c r="CI512" t="s">
        <v>64</v>
      </c>
      <c r="DJ512" t="s">
        <v>76</v>
      </c>
      <c r="DK512" t="s">
        <v>2124</v>
      </c>
      <c r="DN512" t="s">
        <v>64</v>
      </c>
      <c r="DO512" t="s">
        <v>1037</v>
      </c>
      <c r="DP512" t="s">
        <v>63</v>
      </c>
      <c r="DQ512" t="s">
        <v>78</v>
      </c>
      <c r="DR512" t="s">
        <v>1221</v>
      </c>
      <c r="DY512">
        <v>32.799999999999997</v>
      </c>
      <c r="EB512">
        <v>5</v>
      </c>
      <c r="EC512">
        <v>5</v>
      </c>
      <c r="EE512" t="s">
        <v>2009</v>
      </c>
      <c r="EF512">
        <v>7</v>
      </c>
      <c r="EH512" t="s">
        <v>80</v>
      </c>
      <c r="EL512" t="s">
        <v>80</v>
      </c>
      <c r="EP512" t="s">
        <v>80</v>
      </c>
      <c r="ET512" t="s">
        <v>80</v>
      </c>
      <c r="EV512">
        <v>2250</v>
      </c>
      <c r="EW512">
        <v>417</v>
      </c>
      <c r="EX512">
        <v>283</v>
      </c>
      <c r="EY512">
        <v>357</v>
      </c>
    </row>
    <row r="513" spans="1:165" x14ac:dyDescent="0.25">
      <c r="A513">
        <v>2020</v>
      </c>
      <c r="B513" t="s">
        <v>1123</v>
      </c>
      <c r="C513" s="20" t="s">
        <v>1124</v>
      </c>
      <c r="D513" t="s">
        <v>1149</v>
      </c>
      <c r="E513" t="s">
        <v>1126</v>
      </c>
      <c r="F513">
        <v>49</v>
      </c>
      <c r="G513" s="1">
        <v>3</v>
      </c>
      <c r="H513">
        <v>6</v>
      </c>
      <c r="I513" t="s">
        <v>79</v>
      </c>
      <c r="J513">
        <v>17</v>
      </c>
      <c r="K513">
        <v>26</v>
      </c>
      <c r="L513">
        <v>21</v>
      </c>
      <c r="M513">
        <v>23.2</v>
      </c>
      <c r="N513">
        <v>38.299999999999997</v>
      </c>
      <c r="O513">
        <v>28.203800000000001</v>
      </c>
      <c r="P513">
        <v>17.403600000000001</v>
      </c>
      <c r="Q513">
        <v>26.350300000000001</v>
      </c>
      <c r="R513">
        <v>20.542200000000001</v>
      </c>
      <c r="T513" t="s">
        <v>60</v>
      </c>
      <c r="U513" t="s">
        <v>71</v>
      </c>
      <c r="V513" t="s">
        <v>61</v>
      </c>
      <c r="W513" t="s">
        <v>62</v>
      </c>
      <c r="Y513">
        <v>8</v>
      </c>
      <c r="Z513" t="s">
        <v>63</v>
      </c>
      <c r="AA513" t="s">
        <v>64</v>
      </c>
      <c r="AB513" t="s">
        <v>86</v>
      </c>
      <c r="AC513" t="s">
        <v>87</v>
      </c>
      <c r="AD513">
        <v>15</v>
      </c>
      <c r="AG513" t="s">
        <v>59</v>
      </c>
      <c r="AH513" t="s">
        <v>67</v>
      </c>
      <c r="AI513" t="s">
        <v>68</v>
      </c>
      <c r="AJ513" t="s">
        <v>69</v>
      </c>
      <c r="AK513" t="s">
        <v>64</v>
      </c>
      <c r="AL513" t="s">
        <v>70</v>
      </c>
      <c r="AO513">
        <v>111</v>
      </c>
      <c r="AP513">
        <v>13</v>
      </c>
      <c r="AS513">
        <v>2300</v>
      </c>
      <c r="AT513">
        <v>2300</v>
      </c>
      <c r="BN513" s="33" t="s">
        <v>2128</v>
      </c>
      <c r="BO513">
        <v>2</v>
      </c>
      <c r="BP513">
        <v>2</v>
      </c>
      <c r="BQ513">
        <v>6</v>
      </c>
      <c r="BR513" t="s">
        <v>92</v>
      </c>
      <c r="BS513" t="s">
        <v>2123</v>
      </c>
      <c r="BT513" t="s">
        <v>227</v>
      </c>
      <c r="BU513" s="23">
        <v>43784</v>
      </c>
      <c r="BV513">
        <v>26791</v>
      </c>
      <c r="BX513" t="s">
        <v>64</v>
      </c>
      <c r="BY513" t="s">
        <v>64</v>
      </c>
      <c r="CB513" t="s">
        <v>64</v>
      </c>
      <c r="CC513" t="s">
        <v>64</v>
      </c>
      <c r="CD513" t="s">
        <v>1150</v>
      </c>
      <c r="CE513" t="s">
        <v>64</v>
      </c>
      <c r="CG513" t="s">
        <v>63</v>
      </c>
      <c r="CH513" t="s">
        <v>1145</v>
      </c>
      <c r="CI513" t="s">
        <v>63</v>
      </c>
      <c r="CJ513" t="s">
        <v>1132</v>
      </c>
      <c r="CK513" t="s">
        <v>112</v>
      </c>
      <c r="CM513">
        <v>1</v>
      </c>
      <c r="CN513" t="s">
        <v>113</v>
      </c>
      <c r="CP513">
        <v>48</v>
      </c>
      <c r="CQ513">
        <v>5.2</v>
      </c>
      <c r="CR513">
        <v>54</v>
      </c>
      <c r="CS513" t="s">
        <v>114</v>
      </c>
      <c r="CV513" t="s">
        <v>115</v>
      </c>
      <c r="CX513" t="s">
        <v>116</v>
      </c>
      <c r="CY513" t="s">
        <v>64</v>
      </c>
      <c r="DC513" t="s">
        <v>1151</v>
      </c>
      <c r="DD513">
        <v>1</v>
      </c>
      <c r="DE513" t="s">
        <v>138</v>
      </c>
      <c r="DG513">
        <v>6</v>
      </c>
      <c r="DJ513" t="s">
        <v>76</v>
      </c>
      <c r="DK513" t="s">
        <v>2124</v>
      </c>
      <c r="DL513" t="s">
        <v>64</v>
      </c>
      <c r="DM513" t="s">
        <v>64</v>
      </c>
      <c r="DN513" t="s">
        <v>64</v>
      </c>
      <c r="DO513" t="s">
        <v>1129</v>
      </c>
      <c r="DP513" t="s">
        <v>63</v>
      </c>
      <c r="DQ513" t="s">
        <v>78</v>
      </c>
      <c r="DY513">
        <v>28.4</v>
      </c>
      <c r="EB513">
        <v>4</v>
      </c>
      <c r="EC513">
        <v>4</v>
      </c>
      <c r="EE513" t="s">
        <v>1923</v>
      </c>
      <c r="EF513">
        <v>5</v>
      </c>
      <c r="EH513" t="s">
        <v>80</v>
      </c>
      <c r="EL513" t="s">
        <v>80</v>
      </c>
      <c r="EP513" t="s">
        <v>80</v>
      </c>
      <c r="ET513" t="s">
        <v>80</v>
      </c>
      <c r="EV513">
        <v>4000</v>
      </c>
      <c r="EW513">
        <v>508</v>
      </c>
      <c r="EX513">
        <v>335</v>
      </c>
      <c r="EY513">
        <v>430</v>
      </c>
    </row>
    <row r="514" spans="1:165" x14ac:dyDescent="0.25">
      <c r="A514" s="24">
        <v>2020</v>
      </c>
      <c r="B514" s="24" t="s">
        <v>1123</v>
      </c>
      <c r="C514" s="25" t="s">
        <v>1124</v>
      </c>
      <c r="D514" s="24" t="s">
        <v>1149</v>
      </c>
      <c r="E514" s="24" t="s">
        <v>1126</v>
      </c>
      <c r="F514" s="24">
        <v>40</v>
      </c>
      <c r="G514" s="26">
        <v>4</v>
      </c>
      <c r="H514" s="24">
        <v>8</v>
      </c>
      <c r="I514" s="24" t="s">
        <v>79</v>
      </c>
      <c r="J514" s="24">
        <v>15</v>
      </c>
      <c r="K514" s="24">
        <v>23</v>
      </c>
      <c r="L514" s="24">
        <v>18</v>
      </c>
      <c r="M514" s="24">
        <v>20</v>
      </c>
      <c r="N514" s="24">
        <v>31.6</v>
      </c>
      <c r="O514" s="24">
        <v>23.9575</v>
      </c>
      <c r="P514" s="24">
        <v>15.250400000000001</v>
      </c>
      <c r="Q514" s="24">
        <v>22.6387</v>
      </c>
      <c r="R514" s="24">
        <v>17.875599999999999</v>
      </c>
      <c r="S514" s="24"/>
      <c r="T514" s="24" t="s">
        <v>60</v>
      </c>
      <c r="U514" s="24" t="s">
        <v>71</v>
      </c>
      <c r="V514" s="24" t="s">
        <v>61</v>
      </c>
      <c r="W514" s="24" t="s">
        <v>62</v>
      </c>
      <c r="X514" s="24"/>
      <c r="Y514" s="24">
        <v>8</v>
      </c>
      <c r="Z514" s="24" t="s">
        <v>63</v>
      </c>
      <c r="AA514" s="24" t="s">
        <v>64</v>
      </c>
      <c r="AB514" s="24" t="s">
        <v>86</v>
      </c>
      <c r="AC514" s="24" t="s">
        <v>87</v>
      </c>
      <c r="AD514" s="24">
        <v>15</v>
      </c>
      <c r="AE514" s="24"/>
      <c r="AF514" s="24"/>
      <c r="AG514" s="24" t="s">
        <v>59</v>
      </c>
      <c r="AH514" s="24" t="s">
        <v>67</v>
      </c>
      <c r="AI514" s="24" t="s">
        <v>68</v>
      </c>
      <c r="AJ514" s="24" t="s">
        <v>69</v>
      </c>
      <c r="AK514" s="24" t="s">
        <v>64</v>
      </c>
      <c r="AL514" s="24" t="s">
        <v>70</v>
      </c>
      <c r="AM514" s="24"/>
      <c r="AN514" s="24"/>
      <c r="AO514" s="24">
        <v>111</v>
      </c>
      <c r="AP514" s="24">
        <v>13</v>
      </c>
      <c r="AQ514" s="24"/>
      <c r="AR514" s="24"/>
      <c r="AS514" s="24">
        <v>2700</v>
      </c>
      <c r="AT514" s="24">
        <v>2700</v>
      </c>
      <c r="AU514" s="24"/>
      <c r="AV514" s="24"/>
      <c r="AW514" s="24"/>
      <c r="AX514" s="24"/>
      <c r="AY514" s="24"/>
      <c r="AZ514" s="24"/>
      <c r="BA514" s="24"/>
      <c r="BB514" s="24"/>
      <c r="BC514" s="24"/>
      <c r="BD514" s="24"/>
      <c r="BE514" s="24"/>
      <c r="BF514" s="24"/>
      <c r="BG514" s="24"/>
      <c r="BH514" s="24"/>
      <c r="BI514" s="24"/>
      <c r="BJ514" s="24"/>
      <c r="BK514" s="24"/>
      <c r="BL514" s="24"/>
      <c r="BM514" s="24"/>
      <c r="BN514" s="34" t="s">
        <v>2128</v>
      </c>
      <c r="BO514" s="24">
        <v>2</v>
      </c>
      <c r="BP514" s="24">
        <v>2</v>
      </c>
      <c r="BQ514" s="24">
        <v>6</v>
      </c>
      <c r="BR514" s="24" t="s">
        <v>92</v>
      </c>
      <c r="BS514" s="24" t="s">
        <v>2123</v>
      </c>
      <c r="BT514" s="24" t="s">
        <v>227</v>
      </c>
      <c r="BU514" s="27">
        <v>43770</v>
      </c>
      <c r="BV514" s="24">
        <v>26746</v>
      </c>
      <c r="BW514" s="28"/>
      <c r="BX514" s="24" t="s">
        <v>64</v>
      </c>
      <c r="BY514" s="24" t="s">
        <v>64</v>
      </c>
      <c r="BZ514" s="24"/>
      <c r="CA514" s="24"/>
      <c r="CB514" s="24" t="s">
        <v>64</v>
      </c>
      <c r="CC514" s="24" t="s">
        <v>64</v>
      </c>
      <c r="CD514" s="24" t="s">
        <v>1152</v>
      </c>
      <c r="CE514" s="24" t="s">
        <v>63</v>
      </c>
      <c r="CF514" s="24" t="s">
        <v>1175</v>
      </c>
      <c r="CG514" s="24" t="s">
        <v>63</v>
      </c>
      <c r="CH514" s="24" t="s">
        <v>1145</v>
      </c>
      <c r="CI514" s="24" t="s">
        <v>64</v>
      </c>
      <c r="CJ514" s="24"/>
      <c r="CK514" s="24" t="s">
        <v>112</v>
      </c>
      <c r="CL514" s="24"/>
      <c r="CM514" s="24">
        <v>1</v>
      </c>
      <c r="CN514" s="24" t="s">
        <v>113</v>
      </c>
      <c r="CO514" s="24"/>
      <c r="CP514" s="24">
        <v>48</v>
      </c>
      <c r="CQ514" s="24">
        <v>5.2</v>
      </c>
      <c r="CR514" s="24">
        <v>54</v>
      </c>
      <c r="CS514" s="24" t="s">
        <v>114</v>
      </c>
      <c r="CT514" s="24"/>
      <c r="CU514" s="24"/>
      <c r="CV514" s="24" t="s">
        <v>115</v>
      </c>
      <c r="CW514" s="24"/>
      <c r="CX514" s="24" t="s">
        <v>116</v>
      </c>
      <c r="CY514" s="24" t="s">
        <v>64</v>
      </c>
      <c r="CZ514" s="24"/>
      <c r="DA514" s="24"/>
      <c r="DB514" s="24"/>
      <c r="DC514" s="24"/>
      <c r="DD514" s="24">
        <v>2</v>
      </c>
      <c r="DE514" s="24" t="s">
        <v>2162</v>
      </c>
      <c r="DF514" s="24" t="s">
        <v>2163</v>
      </c>
      <c r="DG514" s="24" t="s">
        <v>2161</v>
      </c>
      <c r="DH514" s="24"/>
      <c r="DI514" s="24"/>
      <c r="DJ514" s="24" t="s">
        <v>76</v>
      </c>
      <c r="DK514" s="24" t="s">
        <v>2124</v>
      </c>
      <c r="DL514" s="24" t="s">
        <v>64</v>
      </c>
      <c r="DM514" s="24" t="s">
        <v>64</v>
      </c>
      <c r="DN514" s="24" t="s">
        <v>64</v>
      </c>
      <c r="DO514" s="24" t="s">
        <v>1153</v>
      </c>
      <c r="DP514" s="24" t="s">
        <v>63</v>
      </c>
      <c r="DQ514" s="24" t="s">
        <v>78</v>
      </c>
      <c r="DR514" s="24"/>
      <c r="DS514" s="24"/>
      <c r="DT514" s="24"/>
      <c r="DU514" s="24"/>
      <c r="DV514" s="24"/>
      <c r="DW514" s="24"/>
      <c r="DX514" s="24"/>
      <c r="DY514" s="24">
        <v>24.1</v>
      </c>
      <c r="DZ514" s="24"/>
      <c r="EA514" s="29"/>
      <c r="EB514" s="24">
        <v>3</v>
      </c>
      <c r="EC514" s="24">
        <v>3</v>
      </c>
      <c r="ED514" s="24"/>
      <c r="EE514" s="24" t="s">
        <v>1926</v>
      </c>
      <c r="EF514" s="24">
        <v>3</v>
      </c>
      <c r="EG514" s="24"/>
      <c r="EH514" s="24" t="s">
        <v>80</v>
      </c>
      <c r="EI514" s="24"/>
      <c r="EJ514" s="24"/>
      <c r="EK514" s="24"/>
      <c r="EL514" s="24" t="s">
        <v>80</v>
      </c>
      <c r="EM514" s="24"/>
      <c r="EN514" s="24"/>
      <c r="EO514" s="24"/>
      <c r="EP514" s="24" t="s">
        <v>80</v>
      </c>
      <c r="EQ514" s="24"/>
      <c r="ER514" s="24"/>
      <c r="ES514" s="24"/>
      <c r="ET514" s="24" t="s">
        <v>80</v>
      </c>
      <c r="EU514" s="24"/>
      <c r="EV514" s="24">
        <v>6000</v>
      </c>
      <c r="EW514" s="24">
        <v>580</v>
      </c>
      <c r="EX514" s="24">
        <v>391</v>
      </c>
      <c r="EY514" s="24">
        <v>495</v>
      </c>
      <c r="EZ514" s="24"/>
      <c r="FA514" s="24"/>
      <c r="FB514" s="24"/>
      <c r="FC514" s="24"/>
      <c r="FD514" s="24"/>
      <c r="FE514" s="24"/>
      <c r="FF514" s="24"/>
      <c r="FG514" s="24"/>
      <c r="FH514" s="24"/>
      <c r="FI514" s="24"/>
    </row>
    <row r="515" spans="1:165" x14ac:dyDescent="0.25">
      <c r="A515" s="24">
        <v>2020</v>
      </c>
      <c r="B515" s="24" t="s">
        <v>1123</v>
      </c>
      <c r="C515" s="25" t="s">
        <v>1124</v>
      </c>
      <c r="D515" s="24" t="s">
        <v>1954</v>
      </c>
      <c r="E515" s="24" t="s">
        <v>1126</v>
      </c>
      <c r="F515" s="24">
        <v>41</v>
      </c>
      <c r="G515" s="26">
        <v>4</v>
      </c>
      <c r="H515" s="24">
        <v>8</v>
      </c>
      <c r="I515" s="24" t="s">
        <v>79</v>
      </c>
      <c r="J515" s="24">
        <v>13</v>
      </c>
      <c r="K515" s="24">
        <v>22</v>
      </c>
      <c r="L515" s="24">
        <v>16</v>
      </c>
      <c r="M515" s="24">
        <v>17.2</v>
      </c>
      <c r="N515" s="24">
        <v>29.9</v>
      </c>
      <c r="O515" s="24">
        <v>21.264399999999998</v>
      </c>
      <c r="P515" s="24">
        <v>13.3515</v>
      </c>
      <c r="Q515" s="24">
        <v>22.042000000000002</v>
      </c>
      <c r="R515" s="24">
        <v>16.231300000000001</v>
      </c>
      <c r="S515" s="24" t="s">
        <v>243</v>
      </c>
      <c r="T515" s="24" t="s">
        <v>60</v>
      </c>
      <c r="U515" s="24" t="s">
        <v>71</v>
      </c>
      <c r="V515" s="24" t="s">
        <v>61</v>
      </c>
      <c r="W515" s="24" t="s">
        <v>62</v>
      </c>
      <c r="X515" s="24"/>
      <c r="Y515" s="24">
        <v>8</v>
      </c>
      <c r="Z515" s="24" t="s">
        <v>63</v>
      </c>
      <c r="AA515" s="24" t="s">
        <v>64</v>
      </c>
      <c r="AB515" s="24" t="s">
        <v>86</v>
      </c>
      <c r="AC515" s="24" t="s">
        <v>87</v>
      </c>
      <c r="AD515" s="24">
        <v>15</v>
      </c>
      <c r="AE515" s="24"/>
      <c r="AF515" s="24"/>
      <c r="AG515" s="24" t="s">
        <v>59</v>
      </c>
      <c r="AH515" s="24" t="s">
        <v>67</v>
      </c>
      <c r="AI515" s="24" t="s">
        <v>68</v>
      </c>
      <c r="AJ515" s="24" t="s">
        <v>69</v>
      </c>
      <c r="AK515" s="24" t="s">
        <v>64</v>
      </c>
      <c r="AL515" s="24" t="s">
        <v>70</v>
      </c>
      <c r="AM515" s="24"/>
      <c r="AN515" s="24"/>
      <c r="AO515" s="24">
        <v>111</v>
      </c>
      <c r="AP515" s="24">
        <v>13</v>
      </c>
      <c r="AQ515" s="24"/>
      <c r="AR515" s="24"/>
      <c r="AS515" s="24">
        <v>3050</v>
      </c>
      <c r="AT515" s="24">
        <v>3050</v>
      </c>
      <c r="AU515" s="24"/>
      <c r="AV515" s="24"/>
      <c r="AW515" s="24"/>
      <c r="AX515" s="24"/>
      <c r="AY515" s="24"/>
      <c r="AZ515" s="24"/>
      <c r="BA515" s="24"/>
      <c r="BB515" s="24"/>
      <c r="BC515" s="24"/>
      <c r="BD515" s="24"/>
      <c r="BE515" s="24"/>
      <c r="BF515" s="24"/>
      <c r="BG515" s="24"/>
      <c r="BH515" s="24"/>
      <c r="BI515" s="24"/>
      <c r="BJ515" s="24"/>
      <c r="BK515" s="24"/>
      <c r="BL515" s="24"/>
      <c r="BM515" s="24"/>
      <c r="BN515" s="34" t="s">
        <v>2128</v>
      </c>
      <c r="BO515" s="24">
        <v>2</v>
      </c>
      <c r="BP515" s="24">
        <v>2</v>
      </c>
      <c r="BQ515" s="24">
        <v>6</v>
      </c>
      <c r="BR515" s="24" t="s">
        <v>92</v>
      </c>
      <c r="BS515" s="24" t="s">
        <v>2123</v>
      </c>
      <c r="BT515" s="24" t="s">
        <v>227</v>
      </c>
      <c r="BU515" s="27">
        <v>43770</v>
      </c>
      <c r="BV515" s="24">
        <v>26758</v>
      </c>
      <c r="BW515" s="28"/>
      <c r="BX515" s="24" t="s">
        <v>63</v>
      </c>
      <c r="BY515" s="24" t="s">
        <v>64</v>
      </c>
      <c r="BZ515" s="24"/>
      <c r="CA515" s="24"/>
      <c r="CB515" s="24" t="s">
        <v>64</v>
      </c>
      <c r="CC515" s="24" t="s">
        <v>64</v>
      </c>
      <c r="CD515" s="24" t="s">
        <v>1955</v>
      </c>
      <c r="CE515" s="24" t="s">
        <v>63</v>
      </c>
      <c r="CF515" s="24" t="s">
        <v>1175</v>
      </c>
      <c r="CG515" s="24" t="s">
        <v>63</v>
      </c>
      <c r="CH515" s="24" t="s">
        <v>1145</v>
      </c>
      <c r="CI515" s="24" t="s">
        <v>64</v>
      </c>
      <c r="CJ515" s="24"/>
      <c r="CK515" s="24" t="s">
        <v>112</v>
      </c>
      <c r="CL515" s="24"/>
      <c r="CM515" s="24">
        <v>1</v>
      </c>
      <c r="CN515" s="24" t="s">
        <v>113</v>
      </c>
      <c r="CO515" s="24"/>
      <c r="CP515" s="24">
        <v>48</v>
      </c>
      <c r="CQ515" s="24">
        <v>5.2</v>
      </c>
      <c r="CR515" s="24">
        <v>54</v>
      </c>
      <c r="CS515" s="24" t="s">
        <v>114</v>
      </c>
      <c r="CT515" s="24"/>
      <c r="CU515" s="24"/>
      <c r="CV515" s="24" t="s">
        <v>115</v>
      </c>
      <c r="CW515" s="24"/>
      <c r="CX515" s="24" t="s">
        <v>116</v>
      </c>
      <c r="CY515" s="24" t="s">
        <v>64</v>
      </c>
      <c r="CZ515" s="24"/>
      <c r="DA515" s="24"/>
      <c r="DB515" s="24"/>
      <c r="DC515" s="24"/>
      <c r="DD515" s="24">
        <v>2</v>
      </c>
      <c r="DE515" s="24" t="s">
        <v>2162</v>
      </c>
      <c r="DF515" s="24" t="s">
        <v>2163</v>
      </c>
      <c r="DG515" s="24" t="s">
        <v>2161</v>
      </c>
      <c r="DH515" s="24"/>
      <c r="DI515" s="24"/>
      <c r="DJ515" s="24" t="s">
        <v>76</v>
      </c>
      <c r="DK515" s="24" t="s">
        <v>2124</v>
      </c>
      <c r="DL515" s="24" t="s">
        <v>64</v>
      </c>
      <c r="DM515" s="24" t="s">
        <v>64</v>
      </c>
      <c r="DN515" s="24" t="s">
        <v>64</v>
      </c>
      <c r="DO515" s="24" t="s">
        <v>1153</v>
      </c>
      <c r="DP515" s="24" t="s">
        <v>63</v>
      </c>
      <c r="DQ515" s="24" t="s">
        <v>78</v>
      </c>
      <c r="DR515" s="24"/>
      <c r="DS515" s="24"/>
      <c r="DT515" s="24"/>
      <c r="DU515" s="24"/>
      <c r="DV515" s="24"/>
      <c r="DW515" s="24"/>
      <c r="DX515" s="24"/>
      <c r="DY515" s="24">
        <v>21.4</v>
      </c>
      <c r="DZ515" s="24"/>
      <c r="EA515" s="29"/>
      <c r="EB515" s="24">
        <v>2</v>
      </c>
      <c r="EC515" s="24">
        <v>2</v>
      </c>
      <c r="ED515" s="24"/>
      <c r="EE515" s="24" t="s">
        <v>1926</v>
      </c>
      <c r="EF515" s="24">
        <v>3</v>
      </c>
      <c r="EG515" s="24"/>
      <c r="EH515" s="24" t="s">
        <v>80</v>
      </c>
      <c r="EI515" s="24"/>
      <c r="EJ515" s="24"/>
      <c r="EK515" s="24"/>
      <c r="EL515" s="24" t="s">
        <v>80</v>
      </c>
      <c r="EM515" s="24"/>
      <c r="EN515" s="24"/>
      <c r="EO515" s="24"/>
      <c r="EP515" s="24" t="s">
        <v>80</v>
      </c>
      <c r="EQ515" s="24"/>
      <c r="ER515" s="24"/>
      <c r="ES515" s="24"/>
      <c r="ET515" s="24" t="s">
        <v>80</v>
      </c>
      <c r="EU515" s="24"/>
      <c r="EV515" s="24">
        <v>7750</v>
      </c>
      <c r="EW515" s="24">
        <v>662</v>
      </c>
      <c r="EX515" s="24">
        <v>401</v>
      </c>
      <c r="EY515" s="24">
        <v>545</v>
      </c>
      <c r="EZ515" s="24"/>
      <c r="FA515" s="24"/>
      <c r="FB515" s="24"/>
      <c r="FC515" s="24"/>
      <c r="FD515" s="24"/>
      <c r="FE515" s="24"/>
      <c r="FF515" s="24"/>
      <c r="FG515" s="24"/>
      <c r="FH515" s="24"/>
      <c r="FI515" s="24"/>
    </row>
    <row r="516" spans="1:165" x14ac:dyDescent="0.25">
      <c r="A516">
        <v>2020</v>
      </c>
      <c r="B516" t="s">
        <v>56</v>
      </c>
      <c r="C516" s="20" t="s">
        <v>56</v>
      </c>
      <c r="D516" t="s">
        <v>133</v>
      </c>
      <c r="E516" t="s">
        <v>58</v>
      </c>
      <c r="F516">
        <v>741</v>
      </c>
      <c r="G516" s="1">
        <v>3</v>
      </c>
      <c r="H516">
        <v>6</v>
      </c>
      <c r="I516" t="s">
        <v>79</v>
      </c>
      <c r="J516">
        <v>22</v>
      </c>
      <c r="K516">
        <v>29</v>
      </c>
      <c r="L516">
        <v>24</v>
      </c>
      <c r="M516">
        <v>27.440100000000001</v>
      </c>
      <c r="N516">
        <v>41.964300000000001</v>
      </c>
      <c r="O516">
        <v>32.502299999999998</v>
      </c>
      <c r="P516">
        <v>21.566299999999998</v>
      </c>
      <c r="Q516">
        <v>29.378399999999999</v>
      </c>
      <c r="R516">
        <v>24.497699999999998</v>
      </c>
      <c r="T516" t="s">
        <v>60</v>
      </c>
      <c r="U516" t="s">
        <v>71</v>
      </c>
      <c r="V516" t="s">
        <v>61</v>
      </c>
      <c r="W516" t="s">
        <v>62</v>
      </c>
      <c r="Y516">
        <v>8</v>
      </c>
      <c r="Z516" t="s">
        <v>63</v>
      </c>
      <c r="AA516" t="s">
        <v>64</v>
      </c>
      <c r="AB516" t="s">
        <v>65</v>
      </c>
      <c r="AC516" t="s">
        <v>66</v>
      </c>
      <c r="AD516">
        <v>10</v>
      </c>
      <c r="AG516" t="s">
        <v>59</v>
      </c>
      <c r="AH516" t="s">
        <v>67</v>
      </c>
      <c r="AI516" t="s">
        <v>68</v>
      </c>
      <c r="AJ516" t="s">
        <v>69</v>
      </c>
      <c r="AK516" t="s">
        <v>64</v>
      </c>
      <c r="AL516" t="s">
        <v>70</v>
      </c>
      <c r="AO516">
        <v>114</v>
      </c>
      <c r="AP516">
        <v>14</v>
      </c>
      <c r="AS516">
        <v>2050</v>
      </c>
      <c r="AT516">
        <v>2050</v>
      </c>
      <c r="BN516" s="33" t="s">
        <v>2125</v>
      </c>
      <c r="BO516">
        <v>2</v>
      </c>
      <c r="BP516">
        <v>2</v>
      </c>
      <c r="BQ516">
        <v>6</v>
      </c>
      <c r="BR516" t="s">
        <v>92</v>
      </c>
      <c r="BS516" t="s">
        <v>2123</v>
      </c>
      <c r="BT516" t="s">
        <v>73</v>
      </c>
      <c r="BU516" s="23">
        <v>43555</v>
      </c>
      <c r="BV516">
        <v>25244</v>
      </c>
      <c r="BX516" t="s">
        <v>64</v>
      </c>
      <c r="BY516" t="s">
        <v>64</v>
      </c>
      <c r="CB516" t="s">
        <v>64</v>
      </c>
      <c r="CC516" t="s">
        <v>64</v>
      </c>
      <c r="CE516" t="s">
        <v>64</v>
      </c>
      <c r="CG516" t="s">
        <v>63</v>
      </c>
      <c r="CH516" t="s">
        <v>130</v>
      </c>
      <c r="CI516" t="s">
        <v>63</v>
      </c>
      <c r="CJ516" t="s">
        <v>131</v>
      </c>
      <c r="DJ516" t="s">
        <v>76</v>
      </c>
      <c r="DK516" t="s">
        <v>2124</v>
      </c>
      <c r="DN516" t="s">
        <v>64</v>
      </c>
      <c r="DO516" t="s">
        <v>193</v>
      </c>
      <c r="DP516" t="s">
        <v>63</v>
      </c>
      <c r="DQ516" t="s">
        <v>78</v>
      </c>
      <c r="DY516">
        <v>32.700000000000003</v>
      </c>
      <c r="EB516">
        <v>5</v>
      </c>
      <c r="EC516">
        <v>5</v>
      </c>
      <c r="EE516" t="s">
        <v>1257</v>
      </c>
      <c r="EF516">
        <v>3</v>
      </c>
      <c r="EH516" t="s">
        <v>80</v>
      </c>
      <c r="EL516" t="s">
        <v>80</v>
      </c>
      <c r="EP516" t="s">
        <v>80</v>
      </c>
      <c r="ET516" t="s">
        <v>80</v>
      </c>
      <c r="EV516">
        <v>2750</v>
      </c>
      <c r="EW516">
        <v>409</v>
      </c>
      <c r="EX516">
        <v>301</v>
      </c>
      <c r="EY516">
        <v>361</v>
      </c>
    </row>
    <row r="517" spans="1:165" x14ac:dyDescent="0.25">
      <c r="A517">
        <v>2020</v>
      </c>
      <c r="B517" t="s">
        <v>56</v>
      </c>
      <c r="C517" s="20" t="s">
        <v>56</v>
      </c>
      <c r="D517" t="s">
        <v>134</v>
      </c>
      <c r="E517" t="s">
        <v>58</v>
      </c>
      <c r="F517">
        <v>742</v>
      </c>
      <c r="G517" s="1">
        <v>3</v>
      </c>
      <c r="H517">
        <v>6</v>
      </c>
      <c r="I517" t="s">
        <v>79</v>
      </c>
      <c r="J517">
        <v>20</v>
      </c>
      <c r="K517">
        <v>28</v>
      </c>
      <c r="L517">
        <v>23</v>
      </c>
      <c r="M517">
        <v>24.621300000000002</v>
      </c>
      <c r="N517">
        <v>39.286200000000001</v>
      </c>
      <c r="O517">
        <v>29.592099999999999</v>
      </c>
      <c r="P517">
        <v>19.527899999999999</v>
      </c>
      <c r="Q517">
        <v>27.669</v>
      </c>
      <c r="R517">
        <v>22.508099999999999</v>
      </c>
      <c r="T517" t="s">
        <v>60</v>
      </c>
      <c r="U517" t="s">
        <v>71</v>
      </c>
      <c r="V517" t="s">
        <v>61</v>
      </c>
      <c r="W517" t="s">
        <v>62</v>
      </c>
      <c r="Y517">
        <v>8</v>
      </c>
      <c r="Z517" t="s">
        <v>63</v>
      </c>
      <c r="AA517" t="s">
        <v>64</v>
      </c>
      <c r="AB517" t="s">
        <v>86</v>
      </c>
      <c r="AC517" t="s">
        <v>87</v>
      </c>
      <c r="AD517">
        <v>10</v>
      </c>
      <c r="AG517" t="s">
        <v>59</v>
      </c>
      <c r="AH517" t="s">
        <v>67</v>
      </c>
      <c r="AI517" t="s">
        <v>68</v>
      </c>
      <c r="AJ517" t="s">
        <v>69</v>
      </c>
      <c r="AK517" t="s">
        <v>64</v>
      </c>
      <c r="AL517" t="s">
        <v>70</v>
      </c>
      <c r="AO517">
        <v>114</v>
      </c>
      <c r="AP517">
        <v>14</v>
      </c>
      <c r="AS517">
        <v>2100</v>
      </c>
      <c r="AT517">
        <v>2100</v>
      </c>
      <c r="BN517" s="33" t="s">
        <v>2125</v>
      </c>
      <c r="BO517">
        <v>2</v>
      </c>
      <c r="BP517">
        <v>2</v>
      </c>
      <c r="BQ517">
        <v>6</v>
      </c>
      <c r="BR517" t="s">
        <v>92</v>
      </c>
      <c r="BS517" t="s">
        <v>2123</v>
      </c>
      <c r="BT517" t="s">
        <v>73</v>
      </c>
      <c r="BU517" s="23">
        <v>43555</v>
      </c>
      <c r="BV517">
        <v>25401</v>
      </c>
      <c r="BX517" t="s">
        <v>64</v>
      </c>
      <c r="BY517" t="s">
        <v>64</v>
      </c>
      <c r="CB517" t="s">
        <v>64</v>
      </c>
      <c r="CC517" t="s">
        <v>64</v>
      </c>
      <c r="CE517" t="s">
        <v>64</v>
      </c>
      <c r="CG517" t="s">
        <v>63</v>
      </c>
      <c r="CH517" t="s">
        <v>130</v>
      </c>
      <c r="CI517" t="s">
        <v>63</v>
      </c>
      <c r="CJ517" t="s">
        <v>131</v>
      </c>
      <c r="DJ517" t="s">
        <v>76</v>
      </c>
      <c r="DK517" t="s">
        <v>2124</v>
      </c>
      <c r="DN517" t="s">
        <v>64</v>
      </c>
      <c r="DO517" t="s">
        <v>193</v>
      </c>
      <c r="DP517" t="s">
        <v>63</v>
      </c>
      <c r="DQ517" t="s">
        <v>78</v>
      </c>
      <c r="DY517">
        <v>29.8</v>
      </c>
      <c r="EB517">
        <v>5</v>
      </c>
      <c r="EC517">
        <v>5</v>
      </c>
      <c r="EE517" t="s">
        <v>1257</v>
      </c>
      <c r="EF517">
        <v>3</v>
      </c>
      <c r="EH517" t="s">
        <v>80</v>
      </c>
      <c r="EL517" t="s">
        <v>80</v>
      </c>
      <c r="EP517" t="s">
        <v>80</v>
      </c>
      <c r="ET517" t="s">
        <v>80</v>
      </c>
      <c r="EV517">
        <v>3000</v>
      </c>
      <c r="EW517">
        <v>454</v>
      </c>
      <c r="EX517">
        <v>321</v>
      </c>
      <c r="EY517">
        <v>394</v>
      </c>
    </row>
    <row r="518" spans="1:165" x14ac:dyDescent="0.25">
      <c r="A518">
        <v>2020</v>
      </c>
      <c r="B518" t="s">
        <v>56</v>
      </c>
      <c r="C518" s="20" t="s">
        <v>56</v>
      </c>
      <c r="D518" t="s">
        <v>135</v>
      </c>
      <c r="E518" t="s">
        <v>58</v>
      </c>
      <c r="F518">
        <v>753</v>
      </c>
      <c r="G518" s="1">
        <v>4.4000000000000004</v>
      </c>
      <c r="H518">
        <v>8</v>
      </c>
      <c r="I518" t="s">
        <v>79</v>
      </c>
      <c r="J518">
        <v>17</v>
      </c>
      <c r="K518">
        <v>25</v>
      </c>
      <c r="L518">
        <v>20</v>
      </c>
      <c r="M518">
        <v>21</v>
      </c>
      <c r="N518">
        <v>34.5</v>
      </c>
      <c r="O518">
        <v>25.488099999999999</v>
      </c>
      <c r="P518">
        <v>16.8538</v>
      </c>
      <c r="Q518">
        <v>24.5623</v>
      </c>
      <c r="R518">
        <v>19.625399999999999</v>
      </c>
      <c r="T518" t="s">
        <v>60</v>
      </c>
      <c r="U518" t="s">
        <v>71</v>
      </c>
      <c r="V518" t="s">
        <v>61</v>
      </c>
      <c r="W518" t="s">
        <v>62</v>
      </c>
      <c r="Y518">
        <v>8</v>
      </c>
      <c r="Z518" t="s">
        <v>63</v>
      </c>
      <c r="AA518" t="s">
        <v>64</v>
      </c>
      <c r="AB518" t="s">
        <v>86</v>
      </c>
      <c r="AC518" t="s">
        <v>87</v>
      </c>
      <c r="AD518">
        <v>10</v>
      </c>
      <c r="AG518" t="s">
        <v>59</v>
      </c>
      <c r="AH518" t="s">
        <v>67</v>
      </c>
      <c r="AI518" t="s">
        <v>68</v>
      </c>
      <c r="AJ518" t="s">
        <v>69</v>
      </c>
      <c r="AK518" t="s">
        <v>64</v>
      </c>
      <c r="AL518" t="s">
        <v>70</v>
      </c>
      <c r="AO518">
        <v>114</v>
      </c>
      <c r="AP518">
        <v>14</v>
      </c>
      <c r="AS518">
        <v>2450</v>
      </c>
      <c r="AT518">
        <v>2450</v>
      </c>
      <c r="BN518" s="33" t="s">
        <v>2125</v>
      </c>
      <c r="BO518">
        <v>2</v>
      </c>
      <c r="BP518">
        <v>2</v>
      </c>
      <c r="BQ518">
        <v>6</v>
      </c>
      <c r="BR518" t="s">
        <v>92</v>
      </c>
      <c r="BS518" t="s">
        <v>2123</v>
      </c>
      <c r="BT518" t="s">
        <v>73</v>
      </c>
      <c r="BU518" s="23">
        <v>43555</v>
      </c>
      <c r="BV518">
        <v>25329</v>
      </c>
      <c r="BX518" t="s">
        <v>64</v>
      </c>
      <c r="BY518" t="s">
        <v>64</v>
      </c>
      <c r="CB518" t="s">
        <v>64</v>
      </c>
      <c r="CC518" t="s">
        <v>64</v>
      </c>
      <c r="CE518" t="s">
        <v>64</v>
      </c>
      <c r="CG518" t="s">
        <v>63</v>
      </c>
      <c r="CH518" t="s">
        <v>130</v>
      </c>
      <c r="CI518" t="s">
        <v>63</v>
      </c>
      <c r="CJ518" t="s">
        <v>131</v>
      </c>
      <c r="DJ518" t="s">
        <v>76</v>
      </c>
      <c r="DK518" t="s">
        <v>2124</v>
      </c>
      <c r="DN518" t="s">
        <v>64</v>
      </c>
      <c r="DO518" t="s">
        <v>132</v>
      </c>
      <c r="DP518" t="s">
        <v>63</v>
      </c>
      <c r="DQ518" t="s">
        <v>78</v>
      </c>
      <c r="DY518">
        <v>25.7</v>
      </c>
      <c r="EB518">
        <v>4</v>
      </c>
      <c r="EC518">
        <v>4</v>
      </c>
      <c r="EE518" t="s">
        <v>1260</v>
      </c>
      <c r="EF518">
        <v>3</v>
      </c>
      <c r="EH518" t="s">
        <v>80</v>
      </c>
      <c r="EL518" t="s">
        <v>80</v>
      </c>
      <c r="EP518" t="s">
        <v>80</v>
      </c>
      <c r="ET518" t="s">
        <v>80</v>
      </c>
      <c r="EV518">
        <v>4750</v>
      </c>
      <c r="EW518">
        <v>523</v>
      </c>
      <c r="EX518">
        <v>360</v>
      </c>
      <c r="EY518">
        <v>449</v>
      </c>
    </row>
    <row r="519" spans="1:165" x14ac:dyDescent="0.25">
      <c r="A519">
        <v>2020</v>
      </c>
      <c r="B519" t="s">
        <v>56</v>
      </c>
      <c r="C519" s="20" t="s">
        <v>56</v>
      </c>
      <c r="D519" t="s">
        <v>1267</v>
      </c>
      <c r="E519" t="s">
        <v>58</v>
      </c>
      <c r="F519">
        <v>757</v>
      </c>
      <c r="G519" s="1">
        <v>4.4000000000000004</v>
      </c>
      <c r="H519">
        <v>8</v>
      </c>
      <c r="I519" t="s">
        <v>79</v>
      </c>
      <c r="J519">
        <v>17</v>
      </c>
      <c r="K519">
        <v>25</v>
      </c>
      <c r="L519">
        <v>20</v>
      </c>
      <c r="M519">
        <v>20.966200000000001</v>
      </c>
      <c r="N519">
        <v>34.420099999999998</v>
      </c>
      <c r="O519">
        <v>25.441099999999999</v>
      </c>
      <c r="P519">
        <v>16.828499999999998</v>
      </c>
      <c r="Q519">
        <v>24.509899999999998</v>
      </c>
      <c r="R519">
        <v>19.5915</v>
      </c>
      <c r="T519" t="s">
        <v>60</v>
      </c>
      <c r="U519" t="s">
        <v>71</v>
      </c>
      <c r="V519" t="s">
        <v>61</v>
      </c>
      <c r="W519" t="s">
        <v>62</v>
      </c>
      <c r="Y519">
        <v>8</v>
      </c>
      <c r="Z519" t="s">
        <v>63</v>
      </c>
      <c r="AA519" t="s">
        <v>64</v>
      </c>
      <c r="AB519" t="s">
        <v>86</v>
      </c>
      <c r="AC519" t="s">
        <v>87</v>
      </c>
      <c r="AD519">
        <v>10</v>
      </c>
      <c r="AG519" t="s">
        <v>59</v>
      </c>
      <c r="AH519" t="s">
        <v>67</v>
      </c>
      <c r="AI519" t="s">
        <v>68</v>
      </c>
      <c r="AJ519" t="s">
        <v>69</v>
      </c>
      <c r="AK519" t="s">
        <v>64</v>
      </c>
      <c r="AL519" t="s">
        <v>70</v>
      </c>
      <c r="AO519">
        <v>114</v>
      </c>
      <c r="AP519">
        <v>14</v>
      </c>
      <c r="AS519">
        <v>2450</v>
      </c>
      <c r="AT519">
        <v>2450</v>
      </c>
      <c r="BN519" s="33" t="s">
        <v>2125</v>
      </c>
      <c r="BO519">
        <v>2</v>
      </c>
      <c r="BP519">
        <v>2</v>
      </c>
      <c r="BQ519">
        <v>6</v>
      </c>
      <c r="BR519" t="s">
        <v>92</v>
      </c>
      <c r="BS519" t="s">
        <v>2123</v>
      </c>
      <c r="BT519" t="s">
        <v>73</v>
      </c>
      <c r="BU519" s="23">
        <v>43677</v>
      </c>
      <c r="BV519">
        <v>25804</v>
      </c>
      <c r="BX519" t="s">
        <v>64</v>
      </c>
      <c r="BY519" t="s">
        <v>64</v>
      </c>
      <c r="CB519" t="s">
        <v>64</v>
      </c>
      <c r="CC519" t="s">
        <v>64</v>
      </c>
      <c r="CE519" t="s">
        <v>64</v>
      </c>
      <c r="CG519" t="s">
        <v>63</v>
      </c>
      <c r="CH519" t="s">
        <v>130</v>
      </c>
      <c r="CI519" t="s">
        <v>63</v>
      </c>
      <c r="CJ519" t="s">
        <v>131</v>
      </c>
      <c r="DJ519" t="s">
        <v>76</v>
      </c>
      <c r="DK519" t="s">
        <v>2124</v>
      </c>
      <c r="DN519" t="s">
        <v>64</v>
      </c>
      <c r="DO519" t="s">
        <v>132</v>
      </c>
      <c r="DP519" t="s">
        <v>63</v>
      </c>
      <c r="DQ519" t="s">
        <v>78</v>
      </c>
      <c r="DY519">
        <v>25.6</v>
      </c>
      <c r="EB519">
        <v>4</v>
      </c>
      <c r="EC519">
        <v>4</v>
      </c>
      <c r="EE519" t="s">
        <v>1260</v>
      </c>
      <c r="EF519">
        <v>3</v>
      </c>
      <c r="EH519" t="s">
        <v>80</v>
      </c>
      <c r="EL519" t="s">
        <v>80</v>
      </c>
      <c r="EP519" t="s">
        <v>80</v>
      </c>
      <c r="ET519" t="s">
        <v>80</v>
      </c>
      <c r="EV519">
        <v>4750</v>
      </c>
      <c r="EW519">
        <v>524</v>
      </c>
      <c r="EX519">
        <v>360</v>
      </c>
      <c r="EY519">
        <v>450</v>
      </c>
    </row>
    <row r="520" spans="1:165" x14ac:dyDescent="0.25">
      <c r="A520">
        <v>2020</v>
      </c>
      <c r="B520" t="s">
        <v>56</v>
      </c>
      <c r="C520" s="20" t="s">
        <v>56</v>
      </c>
      <c r="D520" t="s">
        <v>174</v>
      </c>
      <c r="E520" t="s">
        <v>58</v>
      </c>
      <c r="F520">
        <v>760</v>
      </c>
      <c r="G520" s="1">
        <v>6.6</v>
      </c>
      <c r="H520">
        <v>12</v>
      </c>
      <c r="I520" t="s">
        <v>79</v>
      </c>
      <c r="J520">
        <v>13</v>
      </c>
      <c r="K520">
        <v>20</v>
      </c>
      <c r="L520">
        <v>16</v>
      </c>
      <c r="M520">
        <v>16.2</v>
      </c>
      <c r="N520">
        <v>27.3</v>
      </c>
      <c r="O520">
        <v>19.8278</v>
      </c>
      <c r="P520">
        <v>13.2097</v>
      </c>
      <c r="Q520">
        <v>19.759499999999999</v>
      </c>
      <c r="R520">
        <v>15.525499999999999</v>
      </c>
      <c r="S520" t="s">
        <v>243</v>
      </c>
      <c r="T520" t="s">
        <v>60</v>
      </c>
      <c r="U520" t="s">
        <v>71</v>
      </c>
      <c r="V520" t="s">
        <v>61</v>
      </c>
      <c r="W520" t="s">
        <v>62</v>
      </c>
      <c r="Y520">
        <v>8</v>
      </c>
      <c r="Z520" t="s">
        <v>63</v>
      </c>
      <c r="AA520" t="s">
        <v>64</v>
      </c>
      <c r="AB520" t="s">
        <v>86</v>
      </c>
      <c r="AC520" t="s">
        <v>87</v>
      </c>
      <c r="AD520">
        <v>10</v>
      </c>
      <c r="AG520" t="s">
        <v>59</v>
      </c>
      <c r="AH520" t="s">
        <v>67</v>
      </c>
      <c r="AI520" t="s">
        <v>68</v>
      </c>
      <c r="AJ520" t="s">
        <v>69</v>
      </c>
      <c r="AK520" t="s">
        <v>64</v>
      </c>
      <c r="AL520" t="s">
        <v>70</v>
      </c>
      <c r="AO520">
        <v>114</v>
      </c>
      <c r="AP520">
        <v>14</v>
      </c>
      <c r="AS520">
        <v>3050</v>
      </c>
      <c r="AT520">
        <v>3050</v>
      </c>
      <c r="BN520" s="33" t="s">
        <v>2125</v>
      </c>
      <c r="BO520">
        <v>2</v>
      </c>
      <c r="BP520">
        <v>2</v>
      </c>
      <c r="BQ520">
        <v>6</v>
      </c>
      <c r="BR520" t="s">
        <v>92</v>
      </c>
      <c r="BS520" t="s">
        <v>2123</v>
      </c>
      <c r="BT520" t="s">
        <v>73</v>
      </c>
      <c r="BU520" s="23">
        <v>43556</v>
      </c>
      <c r="BV520">
        <v>25303</v>
      </c>
      <c r="BX520" t="s">
        <v>64</v>
      </c>
      <c r="BY520" t="s">
        <v>64</v>
      </c>
      <c r="CB520" t="s">
        <v>64</v>
      </c>
      <c r="CC520" t="s">
        <v>64</v>
      </c>
      <c r="CE520" t="s">
        <v>64</v>
      </c>
      <c r="CG520" t="s">
        <v>63</v>
      </c>
      <c r="CH520" t="s">
        <v>74</v>
      </c>
      <c r="CI520" t="s">
        <v>64</v>
      </c>
      <c r="DJ520" t="s">
        <v>76</v>
      </c>
      <c r="DK520" t="s">
        <v>2124</v>
      </c>
      <c r="DN520" t="s">
        <v>64</v>
      </c>
      <c r="DO520" t="s">
        <v>132</v>
      </c>
      <c r="DP520" t="s">
        <v>63</v>
      </c>
      <c r="DQ520" t="s">
        <v>78</v>
      </c>
      <c r="DY520">
        <v>20</v>
      </c>
      <c r="EB520">
        <v>2</v>
      </c>
      <c r="EC520">
        <v>2</v>
      </c>
      <c r="EE520" t="s">
        <v>1278</v>
      </c>
      <c r="EF520">
        <v>3</v>
      </c>
      <c r="EH520" t="s">
        <v>80</v>
      </c>
      <c r="EL520" t="s">
        <v>80</v>
      </c>
      <c r="EP520" t="s">
        <v>80</v>
      </c>
      <c r="ET520" t="s">
        <v>80</v>
      </c>
      <c r="EV520">
        <v>7750</v>
      </c>
      <c r="EW520">
        <v>669</v>
      </c>
      <c r="EX520">
        <v>448</v>
      </c>
      <c r="EY520">
        <v>570</v>
      </c>
    </row>
    <row r="521" spans="1:165" x14ac:dyDescent="0.25">
      <c r="A521">
        <v>2020</v>
      </c>
      <c r="B521" t="s">
        <v>56</v>
      </c>
      <c r="C521" s="20" t="s">
        <v>56</v>
      </c>
      <c r="D521" t="s">
        <v>177</v>
      </c>
      <c r="E521" t="s">
        <v>58</v>
      </c>
      <c r="F521">
        <v>152</v>
      </c>
      <c r="G521" s="1">
        <v>2</v>
      </c>
      <c r="H521">
        <v>4</v>
      </c>
      <c r="I521" t="s">
        <v>79</v>
      </c>
      <c r="J521">
        <v>24</v>
      </c>
      <c r="K521">
        <v>33</v>
      </c>
      <c r="L521">
        <v>27</v>
      </c>
      <c r="M521">
        <v>30.826599999999999</v>
      </c>
      <c r="N521">
        <v>46.956800000000001</v>
      </c>
      <c r="O521">
        <v>36.463099999999997</v>
      </c>
      <c r="P521">
        <v>23.966999999999999</v>
      </c>
      <c r="Q521">
        <v>32.510899999999999</v>
      </c>
      <c r="R521">
        <v>27.1815</v>
      </c>
      <c r="T521" t="s">
        <v>60</v>
      </c>
      <c r="U521" t="s">
        <v>71</v>
      </c>
      <c r="V521" t="s">
        <v>61</v>
      </c>
      <c r="W521" t="s">
        <v>62</v>
      </c>
      <c r="Y521">
        <v>8</v>
      </c>
      <c r="Z521" t="s">
        <v>63</v>
      </c>
      <c r="AA521" t="s">
        <v>64</v>
      </c>
      <c r="AB521" t="s">
        <v>150</v>
      </c>
      <c r="AC521" t="s">
        <v>178</v>
      </c>
      <c r="AD521">
        <v>10</v>
      </c>
      <c r="AG521" t="s">
        <v>59</v>
      </c>
      <c r="AH521" t="s">
        <v>67</v>
      </c>
      <c r="AI521" t="s">
        <v>68</v>
      </c>
      <c r="AJ521" t="s">
        <v>69</v>
      </c>
      <c r="AK521" t="s">
        <v>64</v>
      </c>
      <c r="AL521" t="s">
        <v>70</v>
      </c>
      <c r="AQ521">
        <v>101</v>
      </c>
      <c r="AR521">
        <v>27</v>
      </c>
      <c r="AS521">
        <v>1800</v>
      </c>
      <c r="AT521">
        <v>1800</v>
      </c>
      <c r="BN521" s="33" t="s">
        <v>2125</v>
      </c>
      <c r="BO521">
        <v>2</v>
      </c>
      <c r="BP521">
        <v>2</v>
      </c>
      <c r="BQ521">
        <v>6</v>
      </c>
      <c r="BR521" t="s">
        <v>92</v>
      </c>
      <c r="BS521" t="s">
        <v>2123</v>
      </c>
      <c r="BT521" t="s">
        <v>73</v>
      </c>
      <c r="BU521" s="23">
        <v>43707</v>
      </c>
      <c r="BV521">
        <v>26408</v>
      </c>
      <c r="BX521" t="s">
        <v>64</v>
      </c>
      <c r="BY521" t="s">
        <v>64</v>
      </c>
      <c r="CB521" t="s">
        <v>64</v>
      </c>
      <c r="CC521" t="s">
        <v>64</v>
      </c>
      <c r="CE521" t="s">
        <v>64</v>
      </c>
      <c r="CG521" t="s">
        <v>63</v>
      </c>
      <c r="CH521" t="s">
        <v>74</v>
      </c>
      <c r="CI521" t="s">
        <v>63</v>
      </c>
      <c r="CJ521" t="s">
        <v>75</v>
      </c>
      <c r="DJ521" t="s">
        <v>76</v>
      </c>
      <c r="DK521" t="s">
        <v>2124</v>
      </c>
      <c r="DN521" t="s">
        <v>64</v>
      </c>
      <c r="DO521" t="s">
        <v>77</v>
      </c>
      <c r="DP521" t="s">
        <v>63</v>
      </c>
      <c r="DQ521" t="s">
        <v>78</v>
      </c>
      <c r="DY521">
        <v>36.700000000000003</v>
      </c>
      <c r="EB521">
        <v>6</v>
      </c>
      <c r="EC521">
        <v>6</v>
      </c>
      <c r="EE521" t="s">
        <v>1253</v>
      </c>
      <c r="EF521">
        <v>7</v>
      </c>
      <c r="EH521" t="s">
        <v>80</v>
      </c>
      <c r="EL521" t="s">
        <v>80</v>
      </c>
      <c r="EP521" t="s">
        <v>80</v>
      </c>
      <c r="ET521" t="s">
        <v>80</v>
      </c>
      <c r="EV521">
        <v>1500</v>
      </c>
      <c r="EW521">
        <v>371</v>
      </c>
      <c r="EX521">
        <v>274</v>
      </c>
      <c r="EY521">
        <v>327</v>
      </c>
    </row>
    <row r="522" spans="1:165" x14ac:dyDescent="0.25">
      <c r="A522">
        <v>2020</v>
      </c>
      <c r="B522" t="s">
        <v>56</v>
      </c>
      <c r="C522" s="20" t="s">
        <v>56</v>
      </c>
      <c r="D522" t="s">
        <v>179</v>
      </c>
      <c r="E522" t="s">
        <v>58</v>
      </c>
      <c r="F522">
        <v>150</v>
      </c>
      <c r="G522" s="1">
        <v>2</v>
      </c>
      <c r="H522">
        <v>4</v>
      </c>
      <c r="I522" t="s">
        <v>79</v>
      </c>
      <c r="J522">
        <v>23</v>
      </c>
      <c r="K522">
        <v>31</v>
      </c>
      <c r="L522">
        <v>26</v>
      </c>
      <c r="M522">
        <v>29.258600000000001</v>
      </c>
      <c r="N522">
        <v>43.827100000000002</v>
      </c>
      <c r="O522">
        <v>34.405000000000001</v>
      </c>
      <c r="P522">
        <v>22.861899999999999</v>
      </c>
      <c r="Q522">
        <v>30.555299999999999</v>
      </c>
      <c r="R522">
        <v>25.783300000000001</v>
      </c>
      <c r="T522" t="s">
        <v>60</v>
      </c>
      <c r="U522" t="s">
        <v>71</v>
      </c>
      <c r="V522" t="s">
        <v>61</v>
      </c>
      <c r="W522" t="s">
        <v>62</v>
      </c>
      <c r="Y522">
        <v>8</v>
      </c>
      <c r="Z522" t="s">
        <v>63</v>
      </c>
      <c r="AA522" t="s">
        <v>64</v>
      </c>
      <c r="AB522" t="s">
        <v>86</v>
      </c>
      <c r="AC522" t="s">
        <v>87</v>
      </c>
      <c r="AD522">
        <v>10</v>
      </c>
      <c r="AG522" t="s">
        <v>59</v>
      </c>
      <c r="AH522" t="s">
        <v>67</v>
      </c>
      <c r="AI522" t="s">
        <v>68</v>
      </c>
      <c r="AJ522" t="s">
        <v>69</v>
      </c>
      <c r="AK522" t="s">
        <v>64</v>
      </c>
      <c r="AL522" t="s">
        <v>70</v>
      </c>
      <c r="AQ522">
        <v>101</v>
      </c>
      <c r="AR522">
        <v>27</v>
      </c>
      <c r="AS522">
        <v>1900</v>
      </c>
      <c r="AT522">
        <v>1900</v>
      </c>
      <c r="BN522" s="33" t="s">
        <v>2125</v>
      </c>
      <c r="BO522">
        <v>2</v>
      </c>
      <c r="BP522">
        <v>2</v>
      </c>
      <c r="BQ522">
        <v>6</v>
      </c>
      <c r="BR522" t="s">
        <v>92</v>
      </c>
      <c r="BS522" t="s">
        <v>2123</v>
      </c>
      <c r="BT522" t="s">
        <v>73</v>
      </c>
      <c r="BU522" s="23">
        <v>43678</v>
      </c>
      <c r="BV522">
        <v>25950</v>
      </c>
      <c r="BX522" t="s">
        <v>63</v>
      </c>
      <c r="BY522" t="s">
        <v>64</v>
      </c>
      <c r="CB522" t="s">
        <v>64</v>
      </c>
      <c r="CC522" t="s">
        <v>64</v>
      </c>
      <c r="CE522" t="s">
        <v>64</v>
      </c>
      <c r="CG522" t="s">
        <v>63</v>
      </c>
      <c r="CH522" t="s">
        <v>74</v>
      </c>
      <c r="CI522" t="s">
        <v>63</v>
      </c>
      <c r="CJ522" t="s">
        <v>75</v>
      </c>
      <c r="DJ522" t="s">
        <v>76</v>
      </c>
      <c r="DK522" t="s">
        <v>2124</v>
      </c>
      <c r="DN522" t="s">
        <v>64</v>
      </c>
      <c r="DO522" t="s">
        <v>77</v>
      </c>
      <c r="DP522" t="s">
        <v>63</v>
      </c>
      <c r="DQ522" t="s">
        <v>78</v>
      </c>
      <c r="DY522">
        <v>34.6</v>
      </c>
      <c r="EB522">
        <v>5</v>
      </c>
      <c r="EC522">
        <v>5</v>
      </c>
      <c r="EE522" t="s">
        <v>1253</v>
      </c>
      <c r="EF522">
        <v>7</v>
      </c>
      <c r="EH522" t="s">
        <v>80</v>
      </c>
      <c r="EL522" t="s">
        <v>80</v>
      </c>
      <c r="EP522" t="s">
        <v>80</v>
      </c>
      <c r="ET522" t="s">
        <v>80</v>
      </c>
      <c r="EV522">
        <v>2000</v>
      </c>
      <c r="EW522">
        <v>386</v>
      </c>
      <c r="EX522">
        <v>289</v>
      </c>
      <c r="EY522">
        <v>342</v>
      </c>
    </row>
    <row r="523" spans="1:165" x14ac:dyDescent="0.25">
      <c r="A523">
        <v>2020</v>
      </c>
      <c r="B523" t="s">
        <v>2140</v>
      </c>
      <c r="C523" s="20" t="s">
        <v>463</v>
      </c>
      <c r="D523" t="s">
        <v>464</v>
      </c>
      <c r="E523" t="s">
        <v>447</v>
      </c>
      <c r="F523">
        <v>103</v>
      </c>
      <c r="G523" s="1">
        <v>3.6</v>
      </c>
      <c r="H523">
        <v>6</v>
      </c>
      <c r="I523" t="s">
        <v>348</v>
      </c>
      <c r="J523">
        <v>18</v>
      </c>
      <c r="K523">
        <v>27</v>
      </c>
      <c r="L523">
        <v>21</v>
      </c>
      <c r="M523">
        <v>22.692699999999999</v>
      </c>
      <c r="N523">
        <v>37.796500000000002</v>
      </c>
      <c r="O523">
        <v>27.668099999999999</v>
      </c>
      <c r="P523">
        <v>18.111599999999999</v>
      </c>
      <c r="Q523">
        <v>26.709299999999999</v>
      </c>
      <c r="R523">
        <v>21.179600000000001</v>
      </c>
      <c r="T523" t="s">
        <v>142</v>
      </c>
      <c r="U523" t="s">
        <v>143</v>
      </c>
      <c r="V523" t="s">
        <v>61</v>
      </c>
      <c r="W523" t="s">
        <v>62</v>
      </c>
      <c r="Y523">
        <v>10</v>
      </c>
      <c r="Z523" t="s">
        <v>63</v>
      </c>
      <c r="AA523" t="s">
        <v>64</v>
      </c>
      <c r="AB523" t="s">
        <v>86</v>
      </c>
      <c r="AC523" t="s">
        <v>87</v>
      </c>
      <c r="AD523">
        <v>10</v>
      </c>
      <c r="AG523" t="s">
        <v>243</v>
      </c>
      <c r="AH523" t="s">
        <v>244</v>
      </c>
      <c r="AI523" t="s">
        <v>68</v>
      </c>
      <c r="AJ523" t="s">
        <v>69</v>
      </c>
      <c r="AK523" t="s">
        <v>64</v>
      </c>
      <c r="AL523" t="s">
        <v>70</v>
      </c>
      <c r="AO523">
        <v>110</v>
      </c>
      <c r="AP523">
        <v>15</v>
      </c>
      <c r="AS523">
        <v>1950</v>
      </c>
      <c r="AT523">
        <v>1950</v>
      </c>
      <c r="BN523" s="33" t="s">
        <v>2125</v>
      </c>
      <c r="BO523">
        <v>2</v>
      </c>
      <c r="BP523">
        <v>2</v>
      </c>
      <c r="BQ523">
        <v>6</v>
      </c>
      <c r="BR523" t="s">
        <v>92</v>
      </c>
      <c r="BS523" t="s">
        <v>2123</v>
      </c>
      <c r="BT523" t="s">
        <v>73</v>
      </c>
      <c r="BU523" s="23">
        <v>43675</v>
      </c>
      <c r="BV523">
        <v>26180</v>
      </c>
      <c r="BX523" t="s">
        <v>64</v>
      </c>
      <c r="BY523" t="s">
        <v>64</v>
      </c>
      <c r="CB523" t="s">
        <v>64</v>
      </c>
      <c r="CC523" t="s">
        <v>64</v>
      </c>
      <c r="CE523" t="s">
        <v>63</v>
      </c>
      <c r="CF523" t="s">
        <v>458</v>
      </c>
      <c r="CG523" t="s">
        <v>63</v>
      </c>
      <c r="CH523" t="s">
        <v>449</v>
      </c>
      <c r="CI523" t="s">
        <v>64</v>
      </c>
      <c r="DJ523" t="s">
        <v>76</v>
      </c>
      <c r="DK523" t="s">
        <v>2124</v>
      </c>
      <c r="DN523" t="s">
        <v>64</v>
      </c>
      <c r="DO523" t="s">
        <v>132</v>
      </c>
      <c r="DP523" t="s">
        <v>63</v>
      </c>
      <c r="DQ523" t="s">
        <v>78</v>
      </c>
      <c r="DY523">
        <v>27.9</v>
      </c>
      <c r="EB523">
        <v>4</v>
      </c>
      <c r="EC523">
        <v>4</v>
      </c>
      <c r="EE523" t="s">
        <v>1460</v>
      </c>
      <c r="EF523">
        <v>5</v>
      </c>
      <c r="EH523" t="s">
        <v>80</v>
      </c>
      <c r="EL523" t="s">
        <v>80</v>
      </c>
      <c r="EP523" t="s">
        <v>80</v>
      </c>
      <c r="ET523" t="s">
        <v>80</v>
      </c>
      <c r="EV523">
        <v>2250</v>
      </c>
      <c r="EW523">
        <v>491</v>
      </c>
      <c r="EX523">
        <v>333</v>
      </c>
      <c r="EY523">
        <v>420</v>
      </c>
    </row>
    <row r="524" spans="1:165" x14ac:dyDescent="0.25">
      <c r="A524">
        <v>2020</v>
      </c>
      <c r="B524" t="s">
        <v>2140</v>
      </c>
      <c r="C524" s="20" t="s">
        <v>463</v>
      </c>
      <c r="D524" t="s">
        <v>464</v>
      </c>
      <c r="E524" t="s">
        <v>447</v>
      </c>
      <c r="F524">
        <v>132</v>
      </c>
      <c r="G524" s="1">
        <v>4.2</v>
      </c>
      <c r="H524">
        <v>8</v>
      </c>
      <c r="I524" t="s">
        <v>348</v>
      </c>
      <c r="J524">
        <v>14</v>
      </c>
      <c r="K524">
        <v>25</v>
      </c>
      <c r="L524">
        <v>17</v>
      </c>
      <c r="M524">
        <v>16.399999999999999</v>
      </c>
      <c r="N524">
        <v>30.594799999999999</v>
      </c>
      <c r="O524">
        <v>20.727599999999999</v>
      </c>
      <c r="P524">
        <v>13.5892</v>
      </c>
      <c r="Q524">
        <v>24.860299999999999</v>
      </c>
      <c r="R524">
        <v>17.072299999999998</v>
      </c>
      <c r="S524" t="s">
        <v>243</v>
      </c>
      <c r="T524" t="s">
        <v>60</v>
      </c>
      <c r="U524" t="s">
        <v>71</v>
      </c>
      <c r="V524" t="s">
        <v>61</v>
      </c>
      <c r="W524" t="s">
        <v>62</v>
      </c>
      <c r="Y524">
        <v>10</v>
      </c>
      <c r="Z524" t="s">
        <v>63</v>
      </c>
      <c r="AA524" t="s">
        <v>64</v>
      </c>
      <c r="AB524" t="s">
        <v>86</v>
      </c>
      <c r="AC524" t="s">
        <v>87</v>
      </c>
      <c r="AD524">
        <v>10</v>
      </c>
      <c r="AG524" t="s">
        <v>155</v>
      </c>
      <c r="AH524" t="s">
        <v>156</v>
      </c>
      <c r="AI524" t="s">
        <v>68</v>
      </c>
      <c r="AJ524" t="s">
        <v>69</v>
      </c>
      <c r="AK524" t="s">
        <v>64</v>
      </c>
      <c r="AL524" t="s">
        <v>70</v>
      </c>
      <c r="AO524">
        <v>110</v>
      </c>
      <c r="AP524">
        <v>15</v>
      </c>
      <c r="AS524">
        <v>2850</v>
      </c>
      <c r="AT524">
        <v>2850</v>
      </c>
      <c r="BN524" s="33" t="s">
        <v>2125</v>
      </c>
      <c r="BO524">
        <v>2</v>
      </c>
      <c r="BP524">
        <v>2</v>
      </c>
      <c r="BQ524">
        <v>6</v>
      </c>
      <c r="BR524" t="s">
        <v>92</v>
      </c>
      <c r="BS524" t="s">
        <v>2123</v>
      </c>
      <c r="BT524" t="s">
        <v>227</v>
      </c>
      <c r="BU524" s="23">
        <v>43802</v>
      </c>
      <c r="BV524">
        <v>26888</v>
      </c>
      <c r="BX524" t="s">
        <v>64</v>
      </c>
      <c r="BY524" t="s">
        <v>64</v>
      </c>
      <c r="CB524" t="s">
        <v>64</v>
      </c>
      <c r="CC524" t="s">
        <v>64</v>
      </c>
      <c r="CE524" t="s">
        <v>63</v>
      </c>
      <c r="CF524" t="s">
        <v>458</v>
      </c>
      <c r="CG524" t="s">
        <v>63</v>
      </c>
      <c r="CH524" t="s">
        <v>245</v>
      </c>
      <c r="CI524" t="s">
        <v>64</v>
      </c>
      <c r="DJ524" t="s">
        <v>76</v>
      </c>
      <c r="DK524" t="s">
        <v>2124</v>
      </c>
      <c r="DN524" t="s">
        <v>64</v>
      </c>
      <c r="DO524" t="s">
        <v>263</v>
      </c>
      <c r="DP524" t="s">
        <v>63</v>
      </c>
      <c r="DQ524" t="s">
        <v>78</v>
      </c>
      <c r="DY524">
        <v>20.9</v>
      </c>
      <c r="EB524">
        <v>3</v>
      </c>
      <c r="EC524">
        <v>3</v>
      </c>
      <c r="EE524" t="s">
        <v>1461</v>
      </c>
      <c r="EF524">
        <v>3</v>
      </c>
      <c r="EH524" t="s">
        <v>80</v>
      </c>
      <c r="EL524" t="s">
        <v>80</v>
      </c>
      <c r="EP524" t="s">
        <v>80</v>
      </c>
      <c r="ET524" t="s">
        <v>80</v>
      </c>
      <c r="EV524">
        <v>6750</v>
      </c>
      <c r="EW524">
        <v>654</v>
      </c>
      <c r="EX524">
        <v>358</v>
      </c>
      <c r="EY524">
        <v>521</v>
      </c>
    </row>
    <row r="525" spans="1:165" x14ac:dyDescent="0.25">
      <c r="A525">
        <v>2020</v>
      </c>
      <c r="B525" t="s">
        <v>2140</v>
      </c>
      <c r="C525" s="20" t="s">
        <v>472</v>
      </c>
      <c r="D525" t="s">
        <v>496</v>
      </c>
      <c r="E525" t="s">
        <v>447</v>
      </c>
      <c r="F525">
        <v>109</v>
      </c>
      <c r="G525" s="1">
        <v>3.6</v>
      </c>
      <c r="H525">
        <v>6</v>
      </c>
      <c r="I525" t="s">
        <v>201</v>
      </c>
      <c r="J525">
        <v>19</v>
      </c>
      <c r="K525">
        <v>28</v>
      </c>
      <c r="L525">
        <v>22</v>
      </c>
      <c r="M525">
        <v>23.5</v>
      </c>
      <c r="N525">
        <v>39.4</v>
      </c>
      <c r="O525">
        <v>28.714500000000001</v>
      </c>
      <c r="P525">
        <v>18.706600000000002</v>
      </c>
      <c r="Q525">
        <v>27.742100000000001</v>
      </c>
      <c r="R525">
        <v>21.9191</v>
      </c>
      <c r="T525" t="s">
        <v>142</v>
      </c>
      <c r="U525" t="s">
        <v>143</v>
      </c>
      <c r="V525" t="s">
        <v>61</v>
      </c>
      <c r="W525" t="s">
        <v>62</v>
      </c>
      <c r="Y525">
        <v>6</v>
      </c>
      <c r="Z525" t="s">
        <v>63</v>
      </c>
      <c r="AA525" t="s">
        <v>64</v>
      </c>
      <c r="AB525" t="s">
        <v>150</v>
      </c>
      <c r="AC525" t="s">
        <v>178</v>
      </c>
      <c r="AD525">
        <v>10</v>
      </c>
      <c r="AG525" t="s">
        <v>243</v>
      </c>
      <c r="AH525" t="s">
        <v>244</v>
      </c>
      <c r="AI525" t="s">
        <v>68</v>
      </c>
      <c r="AJ525" t="s">
        <v>69</v>
      </c>
      <c r="AK525" t="s">
        <v>64</v>
      </c>
      <c r="AL525" t="s">
        <v>70</v>
      </c>
      <c r="AO525">
        <v>105</v>
      </c>
      <c r="AP525">
        <v>19</v>
      </c>
      <c r="AS525">
        <v>1850</v>
      </c>
      <c r="AT525">
        <v>1850</v>
      </c>
      <c r="BN525" s="33" t="s">
        <v>2125</v>
      </c>
      <c r="BO525">
        <v>2</v>
      </c>
      <c r="BP525">
        <v>2</v>
      </c>
      <c r="BQ525">
        <v>6</v>
      </c>
      <c r="BR525" t="s">
        <v>92</v>
      </c>
      <c r="BS525" t="s">
        <v>2123</v>
      </c>
      <c r="BT525" t="s">
        <v>73</v>
      </c>
      <c r="BU525" s="23">
        <v>43671</v>
      </c>
      <c r="BV525">
        <v>26157</v>
      </c>
      <c r="BX525" t="s">
        <v>64</v>
      </c>
      <c r="BY525" t="s">
        <v>64</v>
      </c>
      <c r="CB525" t="s">
        <v>64</v>
      </c>
      <c r="CC525" t="s">
        <v>64</v>
      </c>
      <c r="CE525" t="s">
        <v>64</v>
      </c>
      <c r="CG525" t="s">
        <v>63</v>
      </c>
      <c r="CH525" t="s">
        <v>449</v>
      </c>
      <c r="CI525" t="s">
        <v>64</v>
      </c>
      <c r="DJ525" t="s">
        <v>76</v>
      </c>
      <c r="DK525" t="s">
        <v>2124</v>
      </c>
      <c r="DN525" t="s">
        <v>64</v>
      </c>
      <c r="DO525" t="s">
        <v>132</v>
      </c>
      <c r="DP525" t="s">
        <v>64</v>
      </c>
      <c r="DQ525" t="s">
        <v>139</v>
      </c>
      <c r="DY525">
        <v>28.9</v>
      </c>
      <c r="EB525">
        <v>4</v>
      </c>
      <c r="EC525">
        <v>4</v>
      </c>
      <c r="EE525" t="s">
        <v>1481</v>
      </c>
      <c r="EF525">
        <v>7</v>
      </c>
      <c r="EH525" t="s">
        <v>80</v>
      </c>
      <c r="EL525" t="s">
        <v>80</v>
      </c>
      <c r="EP525" t="s">
        <v>80</v>
      </c>
      <c r="ET525" t="s">
        <v>80</v>
      </c>
      <c r="EV525">
        <v>1750</v>
      </c>
      <c r="EW525">
        <v>475</v>
      </c>
      <c r="EX525">
        <v>321</v>
      </c>
      <c r="EY525">
        <v>406</v>
      </c>
    </row>
    <row r="526" spans="1:165" x14ac:dyDescent="0.25">
      <c r="A526">
        <v>2020</v>
      </c>
      <c r="B526" t="s">
        <v>2140</v>
      </c>
      <c r="C526" s="20" t="s">
        <v>472</v>
      </c>
      <c r="D526" t="s">
        <v>496</v>
      </c>
      <c r="E526" t="s">
        <v>447</v>
      </c>
      <c r="F526">
        <v>111</v>
      </c>
      <c r="G526" s="1">
        <v>3.6</v>
      </c>
      <c r="H526">
        <v>6</v>
      </c>
      <c r="I526" t="s">
        <v>201</v>
      </c>
      <c r="J526">
        <v>18</v>
      </c>
      <c r="K526">
        <v>28</v>
      </c>
      <c r="L526">
        <v>22</v>
      </c>
      <c r="M526">
        <v>23.095300000000002</v>
      </c>
      <c r="N526">
        <v>39.134399999999999</v>
      </c>
      <c r="O526">
        <v>28.318000000000001</v>
      </c>
      <c r="P526">
        <v>18.4087</v>
      </c>
      <c r="Q526">
        <v>27.5715</v>
      </c>
      <c r="R526">
        <v>21.645800000000001</v>
      </c>
      <c r="T526" t="s">
        <v>142</v>
      </c>
      <c r="U526" t="s">
        <v>143</v>
      </c>
      <c r="V526" t="s">
        <v>61</v>
      </c>
      <c r="W526" t="s">
        <v>62</v>
      </c>
      <c r="Y526">
        <v>6</v>
      </c>
      <c r="Z526" t="s">
        <v>63</v>
      </c>
      <c r="AA526" t="s">
        <v>64</v>
      </c>
      <c r="AB526" t="s">
        <v>150</v>
      </c>
      <c r="AC526" t="s">
        <v>178</v>
      </c>
      <c r="AD526">
        <v>85</v>
      </c>
      <c r="AF526">
        <v>409</v>
      </c>
      <c r="AG526" t="s">
        <v>243</v>
      </c>
      <c r="AH526" t="s">
        <v>244</v>
      </c>
      <c r="AI526" t="s">
        <v>68</v>
      </c>
      <c r="AJ526" t="s">
        <v>69</v>
      </c>
      <c r="AK526" t="s">
        <v>64</v>
      </c>
      <c r="AL526" t="s">
        <v>70</v>
      </c>
      <c r="AO526">
        <v>105</v>
      </c>
      <c r="AP526">
        <v>19</v>
      </c>
      <c r="AS526">
        <v>1850</v>
      </c>
      <c r="AT526">
        <v>1850</v>
      </c>
      <c r="AU526">
        <v>14</v>
      </c>
      <c r="AV526">
        <v>20</v>
      </c>
      <c r="AW526">
        <v>16</v>
      </c>
      <c r="AX526">
        <v>17.134899999999998</v>
      </c>
      <c r="AY526">
        <v>28.686599999999999</v>
      </c>
      <c r="AZ526">
        <v>20.927099999999999</v>
      </c>
      <c r="BA526">
        <v>13.6578</v>
      </c>
      <c r="BB526">
        <v>20.210699999999999</v>
      </c>
      <c r="BC526">
        <v>15.9909</v>
      </c>
      <c r="BD526">
        <v>298</v>
      </c>
      <c r="BE526" t="s">
        <v>247</v>
      </c>
      <c r="BF526" t="s">
        <v>248</v>
      </c>
      <c r="BG526" t="s">
        <v>68</v>
      </c>
      <c r="BH526" t="s">
        <v>69</v>
      </c>
      <c r="BI526">
        <v>2150</v>
      </c>
      <c r="BJ526">
        <v>463</v>
      </c>
      <c r="BK526">
        <v>313</v>
      </c>
      <c r="BL526">
        <v>396</v>
      </c>
      <c r="BM526">
        <v>2150</v>
      </c>
      <c r="BN526" s="33" t="s">
        <v>2139</v>
      </c>
      <c r="BO526">
        <v>2</v>
      </c>
      <c r="BP526">
        <v>2</v>
      </c>
      <c r="BQ526">
        <v>6</v>
      </c>
      <c r="BR526" t="s">
        <v>92</v>
      </c>
      <c r="BS526" t="s">
        <v>2123</v>
      </c>
      <c r="BT526" t="s">
        <v>73</v>
      </c>
      <c r="BU526" s="23">
        <v>43671</v>
      </c>
      <c r="BV526">
        <v>26159</v>
      </c>
      <c r="BX526" t="s">
        <v>64</v>
      </c>
      <c r="BY526" t="s">
        <v>64</v>
      </c>
      <c r="CB526" t="s">
        <v>64</v>
      </c>
      <c r="CC526" t="s">
        <v>64</v>
      </c>
      <c r="CE526" t="s">
        <v>64</v>
      </c>
      <c r="CG526" t="s">
        <v>63</v>
      </c>
      <c r="CH526" t="s">
        <v>449</v>
      </c>
      <c r="CI526" t="s">
        <v>64</v>
      </c>
      <c r="DJ526" t="s">
        <v>76</v>
      </c>
      <c r="DK526" t="s">
        <v>2124</v>
      </c>
      <c r="DN526" t="s">
        <v>64</v>
      </c>
      <c r="DO526" t="s">
        <v>132</v>
      </c>
      <c r="DP526" t="s">
        <v>64</v>
      </c>
      <c r="DQ526" t="s">
        <v>139</v>
      </c>
      <c r="DY526">
        <v>28.5</v>
      </c>
      <c r="EB526">
        <v>4</v>
      </c>
      <c r="EC526">
        <v>4</v>
      </c>
      <c r="ED526">
        <v>4</v>
      </c>
      <c r="EE526" t="s">
        <v>1482</v>
      </c>
      <c r="EF526">
        <v>5</v>
      </c>
      <c r="EH526" t="s">
        <v>80</v>
      </c>
      <c r="EL526" t="s">
        <v>80</v>
      </c>
      <c r="EP526" t="s">
        <v>80</v>
      </c>
      <c r="ET526" t="s">
        <v>80</v>
      </c>
      <c r="EV526">
        <v>1750</v>
      </c>
      <c r="EW526">
        <v>484</v>
      </c>
      <c r="EX526">
        <v>323</v>
      </c>
      <c r="EY526">
        <v>411</v>
      </c>
    </row>
    <row r="527" spans="1:165" s="24" customFormat="1" x14ac:dyDescent="0.25">
      <c r="A527">
        <v>2020</v>
      </c>
      <c r="B527" t="s">
        <v>221</v>
      </c>
      <c r="C527" s="20" t="s">
        <v>242</v>
      </c>
      <c r="D527">
        <v>300</v>
      </c>
      <c r="E527" t="s">
        <v>224</v>
      </c>
      <c r="F527">
        <v>11</v>
      </c>
      <c r="G527" s="1">
        <v>3.6</v>
      </c>
      <c r="H527">
        <v>6</v>
      </c>
      <c r="I527" t="s">
        <v>235</v>
      </c>
      <c r="J527">
        <v>19</v>
      </c>
      <c r="K527">
        <v>30</v>
      </c>
      <c r="L527">
        <v>23</v>
      </c>
      <c r="M527">
        <v>23.9</v>
      </c>
      <c r="N527">
        <v>43.1</v>
      </c>
      <c r="O527">
        <v>29.892299999999999</v>
      </c>
      <c r="P527">
        <v>19.000299999999999</v>
      </c>
      <c r="Q527">
        <v>30.097100000000001</v>
      </c>
      <c r="R527">
        <v>22.779800000000002</v>
      </c>
      <c r="S527"/>
      <c r="T527" t="s">
        <v>142</v>
      </c>
      <c r="U527" t="s">
        <v>143</v>
      </c>
      <c r="V527" t="s">
        <v>86</v>
      </c>
      <c r="W527" t="s">
        <v>136</v>
      </c>
      <c r="X527"/>
      <c r="Y527">
        <v>8</v>
      </c>
      <c r="Z527" t="s">
        <v>63</v>
      </c>
      <c r="AA527" t="s">
        <v>64</v>
      </c>
      <c r="AB527" t="s">
        <v>65</v>
      </c>
      <c r="AC527" t="s">
        <v>66</v>
      </c>
      <c r="AD527">
        <v>10</v>
      </c>
      <c r="AE527"/>
      <c r="AF527"/>
      <c r="AG527" t="s">
        <v>243</v>
      </c>
      <c r="AH527" t="s">
        <v>244</v>
      </c>
      <c r="AI527" t="s">
        <v>68</v>
      </c>
      <c r="AJ527" t="s">
        <v>69</v>
      </c>
      <c r="AK527" t="s">
        <v>64</v>
      </c>
      <c r="AL527" t="s">
        <v>70</v>
      </c>
      <c r="AM527"/>
      <c r="AN527"/>
      <c r="AO527">
        <v>106</v>
      </c>
      <c r="AP527">
        <v>16</v>
      </c>
      <c r="AQ527"/>
      <c r="AR527"/>
      <c r="AS527">
        <v>1750</v>
      </c>
      <c r="AT527">
        <v>1750</v>
      </c>
      <c r="AU527"/>
      <c r="AV527"/>
      <c r="AW527"/>
      <c r="AX527"/>
      <c r="AY527"/>
      <c r="AZ527"/>
      <c r="BA527"/>
      <c r="BB527"/>
      <c r="BC527"/>
      <c r="BD527"/>
      <c r="BE527"/>
      <c r="BF527"/>
      <c r="BG527"/>
      <c r="BH527"/>
      <c r="BI527"/>
      <c r="BJ527"/>
      <c r="BK527"/>
      <c r="BL527"/>
      <c r="BM527"/>
      <c r="BN527" s="33"/>
      <c r="BO527">
        <v>2</v>
      </c>
      <c r="BP527">
        <v>2</v>
      </c>
      <c r="BQ527">
        <v>6</v>
      </c>
      <c r="BR527" t="s">
        <v>92</v>
      </c>
      <c r="BS527" t="s">
        <v>2123</v>
      </c>
      <c r="BT527" t="s">
        <v>73</v>
      </c>
      <c r="BU527" s="23">
        <v>43787</v>
      </c>
      <c r="BV527">
        <v>26849</v>
      </c>
      <c r="BW527" s="2"/>
      <c r="BX527" t="s">
        <v>64</v>
      </c>
      <c r="BY527" t="s">
        <v>64</v>
      </c>
      <c r="BZ527"/>
      <c r="CA527"/>
      <c r="CB527" t="s">
        <v>64</v>
      </c>
      <c r="CC527" t="s">
        <v>64</v>
      </c>
      <c r="CD527"/>
      <c r="CE527" t="s">
        <v>64</v>
      </c>
      <c r="CF527"/>
      <c r="CG527" t="s">
        <v>63</v>
      </c>
      <c r="CH527" t="s">
        <v>245</v>
      </c>
      <c r="CI527" t="s">
        <v>64</v>
      </c>
      <c r="CJ527"/>
      <c r="CK527"/>
      <c r="CL527"/>
      <c r="CM527"/>
      <c r="CN527"/>
      <c r="CO527"/>
      <c r="CP527"/>
      <c r="CQ527"/>
      <c r="CR527"/>
      <c r="CS527"/>
      <c r="CT527"/>
      <c r="CU527"/>
      <c r="CV527"/>
      <c r="CW527"/>
      <c r="CX527"/>
      <c r="CY527"/>
      <c r="CZ527"/>
      <c r="DA527"/>
      <c r="DB527"/>
      <c r="DC527"/>
      <c r="DD527"/>
      <c r="DE527"/>
      <c r="DF527"/>
      <c r="DG527"/>
      <c r="DH527"/>
      <c r="DI527"/>
      <c r="DJ527" t="s">
        <v>146</v>
      </c>
      <c r="DK527" t="s">
        <v>147</v>
      </c>
      <c r="DL527"/>
      <c r="DM527"/>
      <c r="DN527" t="s">
        <v>64</v>
      </c>
      <c r="DO527" t="s">
        <v>246</v>
      </c>
      <c r="DP527" t="s">
        <v>64</v>
      </c>
      <c r="DQ527" t="s">
        <v>139</v>
      </c>
      <c r="DR527"/>
      <c r="DS527"/>
      <c r="DT527"/>
      <c r="DU527"/>
      <c r="DV527"/>
      <c r="DW527"/>
      <c r="DX527"/>
      <c r="DY527">
        <v>30.1</v>
      </c>
      <c r="DZ527"/>
      <c r="EA527" s="22"/>
      <c r="EB527">
        <v>5</v>
      </c>
      <c r="EC527">
        <v>5</v>
      </c>
      <c r="ED527"/>
      <c r="EE527" t="s">
        <v>1309</v>
      </c>
      <c r="EF527">
        <v>3</v>
      </c>
      <c r="EG527"/>
      <c r="EH527" t="s">
        <v>80</v>
      </c>
      <c r="EI527"/>
      <c r="EJ527"/>
      <c r="EK527"/>
      <c r="EL527" t="s">
        <v>80</v>
      </c>
      <c r="EM527"/>
      <c r="EN527"/>
      <c r="EO527"/>
      <c r="EP527" t="s">
        <v>80</v>
      </c>
      <c r="EQ527"/>
      <c r="ER527"/>
      <c r="ES527"/>
      <c r="ET527" t="s">
        <v>80</v>
      </c>
      <c r="EU527"/>
      <c r="EV527">
        <v>1250</v>
      </c>
      <c r="EW527">
        <v>466</v>
      </c>
      <c r="EX527">
        <v>295</v>
      </c>
      <c r="EY527">
        <v>389</v>
      </c>
      <c r="EZ527"/>
      <c r="FA527"/>
      <c r="FB527"/>
      <c r="FC527"/>
      <c r="FD527"/>
      <c r="FE527"/>
      <c r="FF527"/>
      <c r="FG527"/>
      <c r="FH527"/>
      <c r="FI527"/>
    </row>
    <row r="528" spans="1:165" x14ac:dyDescent="0.25">
      <c r="A528">
        <v>2020</v>
      </c>
      <c r="B528" t="s">
        <v>221</v>
      </c>
      <c r="C528" s="20" t="s">
        <v>242</v>
      </c>
      <c r="D528">
        <v>300</v>
      </c>
      <c r="E528" t="s">
        <v>224</v>
      </c>
      <c r="F528">
        <v>12</v>
      </c>
      <c r="G528" s="1">
        <v>5.7</v>
      </c>
      <c r="H528">
        <v>8</v>
      </c>
      <c r="I528" t="s">
        <v>235</v>
      </c>
      <c r="J528">
        <v>16</v>
      </c>
      <c r="K528">
        <v>25</v>
      </c>
      <c r="L528">
        <v>19</v>
      </c>
      <c r="M528">
        <v>19.8</v>
      </c>
      <c r="N528">
        <v>35.198900000000002</v>
      </c>
      <c r="O528">
        <v>24.653500000000001</v>
      </c>
      <c r="P528">
        <v>15.9536</v>
      </c>
      <c r="Q528">
        <v>25.020199999999999</v>
      </c>
      <c r="R528">
        <v>19.062000000000001</v>
      </c>
      <c r="T528" t="s">
        <v>142</v>
      </c>
      <c r="U528" t="s">
        <v>143</v>
      </c>
      <c r="V528" t="s">
        <v>86</v>
      </c>
      <c r="W528" t="s">
        <v>136</v>
      </c>
      <c r="Y528">
        <v>8</v>
      </c>
      <c r="Z528" t="s">
        <v>63</v>
      </c>
      <c r="AA528" t="s">
        <v>64</v>
      </c>
      <c r="AB528" t="s">
        <v>65</v>
      </c>
      <c r="AC528" t="s">
        <v>66</v>
      </c>
      <c r="AD528">
        <v>10</v>
      </c>
      <c r="AG528" t="s">
        <v>249</v>
      </c>
      <c r="AH528" t="s">
        <v>250</v>
      </c>
      <c r="AI528" t="s">
        <v>68</v>
      </c>
      <c r="AJ528" t="s">
        <v>69</v>
      </c>
      <c r="AK528" t="s">
        <v>64</v>
      </c>
      <c r="AL528" t="s">
        <v>70</v>
      </c>
      <c r="AO528">
        <v>106</v>
      </c>
      <c r="AP528">
        <v>16</v>
      </c>
      <c r="AS528">
        <v>2350</v>
      </c>
      <c r="AT528">
        <v>2350</v>
      </c>
      <c r="BO528">
        <v>1</v>
      </c>
      <c r="BP528">
        <v>1</v>
      </c>
      <c r="BQ528">
        <v>6</v>
      </c>
      <c r="BR528" t="s">
        <v>92</v>
      </c>
      <c r="BS528" t="s">
        <v>2123</v>
      </c>
      <c r="BT528" t="s">
        <v>73</v>
      </c>
      <c r="BU528" s="23">
        <v>43815</v>
      </c>
      <c r="BV528">
        <v>26867</v>
      </c>
      <c r="BX528" t="s">
        <v>64</v>
      </c>
      <c r="BY528" t="s">
        <v>64</v>
      </c>
      <c r="CB528" t="s">
        <v>64</v>
      </c>
      <c r="CC528" t="s">
        <v>64</v>
      </c>
      <c r="CE528" t="s">
        <v>63</v>
      </c>
      <c r="CF528" t="s">
        <v>251</v>
      </c>
      <c r="CG528" t="s">
        <v>63</v>
      </c>
      <c r="CH528" t="s">
        <v>237</v>
      </c>
      <c r="CI528" t="s">
        <v>64</v>
      </c>
      <c r="DJ528" t="s">
        <v>146</v>
      </c>
      <c r="DK528" t="s">
        <v>147</v>
      </c>
      <c r="DN528" t="s">
        <v>64</v>
      </c>
      <c r="DO528" t="s">
        <v>246</v>
      </c>
      <c r="DP528" t="s">
        <v>64</v>
      </c>
      <c r="DQ528" t="s">
        <v>139</v>
      </c>
      <c r="DY528">
        <v>24.8</v>
      </c>
      <c r="EB528">
        <v>3</v>
      </c>
      <c r="EC528">
        <v>3</v>
      </c>
      <c r="EE528" t="s">
        <v>1310</v>
      </c>
      <c r="EF528">
        <v>3</v>
      </c>
      <c r="EH528" t="s">
        <v>80</v>
      </c>
      <c r="EL528" t="s">
        <v>80</v>
      </c>
      <c r="EP528" t="s">
        <v>80</v>
      </c>
      <c r="ET528" t="s">
        <v>80</v>
      </c>
      <c r="EV528">
        <v>4250</v>
      </c>
      <c r="EW528">
        <v>556</v>
      </c>
      <c r="EX528">
        <v>355</v>
      </c>
      <c r="EY528">
        <v>466</v>
      </c>
    </row>
    <row r="529" spans="1:165" x14ac:dyDescent="0.25">
      <c r="A529">
        <v>2020</v>
      </c>
      <c r="B529" t="s">
        <v>221</v>
      </c>
      <c r="C529" s="20" t="s">
        <v>242</v>
      </c>
      <c r="D529" t="s">
        <v>252</v>
      </c>
      <c r="E529" t="s">
        <v>224</v>
      </c>
      <c r="F529">
        <v>13</v>
      </c>
      <c r="G529" s="1">
        <v>3.6</v>
      </c>
      <c r="H529">
        <v>6</v>
      </c>
      <c r="I529" t="s">
        <v>235</v>
      </c>
      <c r="J529">
        <v>18</v>
      </c>
      <c r="K529">
        <v>27</v>
      </c>
      <c r="L529">
        <v>21</v>
      </c>
      <c r="M529">
        <v>23</v>
      </c>
      <c r="N529">
        <v>38.1</v>
      </c>
      <c r="O529">
        <v>27.9923</v>
      </c>
      <c r="P529">
        <v>18.3385</v>
      </c>
      <c r="Q529">
        <v>26.9053</v>
      </c>
      <c r="R529">
        <v>21.4055</v>
      </c>
      <c r="T529" t="s">
        <v>142</v>
      </c>
      <c r="U529" t="s">
        <v>143</v>
      </c>
      <c r="V529" t="s">
        <v>86</v>
      </c>
      <c r="W529" t="s">
        <v>136</v>
      </c>
      <c r="Y529">
        <v>8</v>
      </c>
      <c r="Z529" t="s">
        <v>63</v>
      </c>
      <c r="AA529" t="s">
        <v>64</v>
      </c>
      <c r="AB529" t="s">
        <v>86</v>
      </c>
      <c r="AC529" t="s">
        <v>87</v>
      </c>
      <c r="AD529">
        <v>10</v>
      </c>
      <c r="AG529" t="s">
        <v>243</v>
      </c>
      <c r="AH529" t="s">
        <v>244</v>
      </c>
      <c r="AI529" t="s">
        <v>68</v>
      </c>
      <c r="AJ529" t="s">
        <v>69</v>
      </c>
      <c r="AK529" t="s">
        <v>64</v>
      </c>
      <c r="AL529" t="s">
        <v>70</v>
      </c>
      <c r="AO529">
        <v>106</v>
      </c>
      <c r="AP529">
        <v>16</v>
      </c>
      <c r="AS529">
        <v>1950</v>
      </c>
      <c r="AT529">
        <v>1950</v>
      </c>
      <c r="BO529">
        <v>2</v>
      </c>
      <c r="BP529">
        <v>2</v>
      </c>
      <c r="BQ529">
        <v>6</v>
      </c>
      <c r="BR529" t="s">
        <v>92</v>
      </c>
      <c r="BS529" t="s">
        <v>2123</v>
      </c>
      <c r="BT529" t="s">
        <v>73</v>
      </c>
      <c r="BU529" s="23">
        <v>43790</v>
      </c>
      <c r="BV529">
        <v>26851</v>
      </c>
      <c r="BX529" t="s">
        <v>64</v>
      </c>
      <c r="BY529" t="s">
        <v>64</v>
      </c>
      <c r="CB529" t="s">
        <v>64</v>
      </c>
      <c r="CC529" t="s">
        <v>64</v>
      </c>
      <c r="CE529" t="s">
        <v>64</v>
      </c>
      <c r="CG529" t="s">
        <v>63</v>
      </c>
      <c r="CH529" t="s">
        <v>245</v>
      </c>
      <c r="CI529" t="s">
        <v>64</v>
      </c>
      <c r="DJ529" t="s">
        <v>146</v>
      </c>
      <c r="DK529" t="s">
        <v>147</v>
      </c>
      <c r="DN529" t="s">
        <v>64</v>
      </c>
      <c r="DO529" t="s">
        <v>246</v>
      </c>
      <c r="DP529" t="s">
        <v>64</v>
      </c>
      <c r="DQ529" t="s">
        <v>139</v>
      </c>
      <c r="DY529">
        <v>28.2</v>
      </c>
      <c r="EB529">
        <v>4</v>
      </c>
      <c r="EC529">
        <v>4</v>
      </c>
      <c r="EE529" t="s">
        <v>1309</v>
      </c>
      <c r="EF529">
        <v>3</v>
      </c>
      <c r="EH529" t="s">
        <v>80</v>
      </c>
      <c r="EL529" t="s">
        <v>80</v>
      </c>
      <c r="EP529" t="s">
        <v>80</v>
      </c>
      <c r="ET529" t="s">
        <v>80</v>
      </c>
      <c r="EV529">
        <v>2250</v>
      </c>
      <c r="EW529">
        <v>484</v>
      </c>
      <c r="EX529">
        <v>330</v>
      </c>
      <c r="EY529">
        <v>415</v>
      </c>
    </row>
    <row r="530" spans="1:165" x14ac:dyDescent="0.25">
      <c r="A530">
        <v>2020</v>
      </c>
      <c r="B530" t="s">
        <v>221</v>
      </c>
      <c r="C530" s="20" t="s">
        <v>261</v>
      </c>
      <c r="D530" t="s">
        <v>269</v>
      </c>
      <c r="E530" t="s">
        <v>224</v>
      </c>
      <c r="F530">
        <v>15</v>
      </c>
      <c r="G530" s="1">
        <v>3.6</v>
      </c>
      <c r="H530">
        <v>6</v>
      </c>
      <c r="I530" t="s">
        <v>235</v>
      </c>
      <c r="J530">
        <v>19</v>
      </c>
      <c r="K530">
        <v>30</v>
      </c>
      <c r="L530">
        <v>23</v>
      </c>
      <c r="M530">
        <v>23.9</v>
      </c>
      <c r="N530">
        <v>43.1</v>
      </c>
      <c r="O530">
        <v>29.892299999999999</v>
      </c>
      <c r="P530">
        <v>19.000299999999999</v>
      </c>
      <c r="Q530">
        <v>30.097100000000001</v>
      </c>
      <c r="R530">
        <v>22.779800000000002</v>
      </c>
      <c r="T530" t="s">
        <v>142</v>
      </c>
      <c r="U530" t="s">
        <v>143</v>
      </c>
      <c r="V530" t="s">
        <v>86</v>
      </c>
      <c r="W530" t="s">
        <v>136</v>
      </c>
      <c r="Y530">
        <v>8</v>
      </c>
      <c r="Z530" t="s">
        <v>63</v>
      </c>
      <c r="AA530" t="s">
        <v>64</v>
      </c>
      <c r="AB530" t="s">
        <v>65</v>
      </c>
      <c r="AC530" t="s">
        <v>66</v>
      </c>
      <c r="AD530">
        <v>10</v>
      </c>
      <c r="AG530" t="s">
        <v>243</v>
      </c>
      <c r="AH530" t="s">
        <v>244</v>
      </c>
      <c r="AI530" t="s">
        <v>68</v>
      </c>
      <c r="AJ530" t="s">
        <v>69</v>
      </c>
      <c r="AK530" t="s">
        <v>64</v>
      </c>
      <c r="AL530" t="s">
        <v>70</v>
      </c>
      <c r="AO530">
        <v>105</v>
      </c>
      <c r="AP530">
        <v>16</v>
      </c>
      <c r="AS530">
        <v>1750</v>
      </c>
      <c r="AT530">
        <v>1750</v>
      </c>
      <c r="BO530">
        <v>2</v>
      </c>
      <c r="BP530">
        <v>2</v>
      </c>
      <c r="BQ530">
        <v>6</v>
      </c>
      <c r="BR530" t="s">
        <v>92</v>
      </c>
      <c r="BS530" t="s">
        <v>2123</v>
      </c>
      <c r="BT530" t="s">
        <v>73</v>
      </c>
      <c r="BU530" s="23">
        <v>43787</v>
      </c>
      <c r="BV530">
        <v>26847</v>
      </c>
      <c r="BX530" t="s">
        <v>64</v>
      </c>
      <c r="BY530" t="s">
        <v>64</v>
      </c>
      <c r="CB530" t="s">
        <v>64</v>
      </c>
      <c r="CC530" t="s">
        <v>64</v>
      </c>
      <c r="CE530" t="s">
        <v>64</v>
      </c>
      <c r="CG530" t="s">
        <v>63</v>
      </c>
      <c r="CH530" t="s">
        <v>245</v>
      </c>
      <c r="CI530" t="s">
        <v>64</v>
      </c>
      <c r="DJ530" t="s">
        <v>146</v>
      </c>
      <c r="DK530" t="s">
        <v>147</v>
      </c>
      <c r="DN530" t="s">
        <v>64</v>
      </c>
      <c r="DO530" t="s">
        <v>246</v>
      </c>
      <c r="DP530" t="s">
        <v>64</v>
      </c>
      <c r="DQ530" t="s">
        <v>139</v>
      </c>
      <c r="DY530">
        <v>30.1</v>
      </c>
      <c r="EB530">
        <v>5</v>
      </c>
      <c r="EC530">
        <v>5</v>
      </c>
      <c r="EE530" t="s">
        <v>1309</v>
      </c>
      <c r="EF530">
        <v>3</v>
      </c>
      <c r="EH530" t="s">
        <v>80</v>
      </c>
      <c r="EL530" t="s">
        <v>80</v>
      </c>
      <c r="EP530" t="s">
        <v>80</v>
      </c>
      <c r="ET530" t="s">
        <v>80</v>
      </c>
      <c r="EV530">
        <v>1250</v>
      </c>
      <c r="EW530">
        <v>466</v>
      </c>
      <c r="EX530">
        <v>295</v>
      </c>
      <c r="EY530">
        <v>389</v>
      </c>
    </row>
    <row r="531" spans="1:165" s="24" customFormat="1" x14ac:dyDescent="0.25">
      <c r="A531">
        <v>2020</v>
      </c>
      <c r="B531" t="s">
        <v>221</v>
      </c>
      <c r="C531" s="20" t="s">
        <v>261</v>
      </c>
      <c r="D531" t="s">
        <v>269</v>
      </c>
      <c r="E531" t="s">
        <v>224</v>
      </c>
      <c r="F531">
        <v>16</v>
      </c>
      <c r="G531" s="1">
        <v>5.7</v>
      </c>
      <c r="H531">
        <v>8</v>
      </c>
      <c r="I531" t="s">
        <v>235</v>
      </c>
      <c r="J531">
        <v>16</v>
      </c>
      <c r="K531">
        <v>25</v>
      </c>
      <c r="L531">
        <v>19</v>
      </c>
      <c r="M531">
        <v>19.8</v>
      </c>
      <c r="N531">
        <v>35.198900000000002</v>
      </c>
      <c r="O531">
        <v>24.653500000000001</v>
      </c>
      <c r="P531">
        <v>15.9536</v>
      </c>
      <c r="Q531">
        <v>25.020199999999999</v>
      </c>
      <c r="R531">
        <v>19.062000000000001</v>
      </c>
      <c r="S531"/>
      <c r="T531" t="s">
        <v>142</v>
      </c>
      <c r="U531" t="s">
        <v>143</v>
      </c>
      <c r="V531" t="s">
        <v>86</v>
      </c>
      <c r="W531" t="s">
        <v>136</v>
      </c>
      <c r="X531"/>
      <c r="Y531">
        <v>8</v>
      </c>
      <c r="Z531" t="s">
        <v>63</v>
      </c>
      <c r="AA531" t="s">
        <v>64</v>
      </c>
      <c r="AB531" t="s">
        <v>65</v>
      </c>
      <c r="AC531" t="s">
        <v>66</v>
      </c>
      <c r="AD531">
        <v>10</v>
      </c>
      <c r="AE531"/>
      <c r="AF531"/>
      <c r="AG531" t="s">
        <v>249</v>
      </c>
      <c r="AH531" t="s">
        <v>250</v>
      </c>
      <c r="AI531" t="s">
        <v>68</v>
      </c>
      <c r="AJ531" t="s">
        <v>69</v>
      </c>
      <c r="AK531" t="s">
        <v>64</v>
      </c>
      <c r="AL531" t="s">
        <v>70</v>
      </c>
      <c r="AM531"/>
      <c r="AN531"/>
      <c r="AO531">
        <v>105</v>
      </c>
      <c r="AP531">
        <v>16</v>
      </c>
      <c r="AQ531"/>
      <c r="AR531"/>
      <c r="AS531">
        <v>2350</v>
      </c>
      <c r="AT531">
        <v>2350</v>
      </c>
      <c r="AU531"/>
      <c r="AV531"/>
      <c r="AW531"/>
      <c r="AX531"/>
      <c r="AY531"/>
      <c r="AZ531"/>
      <c r="BA531"/>
      <c r="BB531"/>
      <c r="BC531"/>
      <c r="BD531"/>
      <c r="BE531"/>
      <c r="BF531"/>
      <c r="BG531"/>
      <c r="BH531"/>
      <c r="BI531"/>
      <c r="BJ531"/>
      <c r="BK531"/>
      <c r="BL531"/>
      <c r="BM531"/>
      <c r="BN531" s="33"/>
      <c r="BO531">
        <v>1</v>
      </c>
      <c r="BP531">
        <v>1</v>
      </c>
      <c r="BQ531">
        <v>6</v>
      </c>
      <c r="BR531" t="s">
        <v>92</v>
      </c>
      <c r="BS531" t="s">
        <v>2123</v>
      </c>
      <c r="BT531" t="s">
        <v>73</v>
      </c>
      <c r="BU531" s="23">
        <v>43815</v>
      </c>
      <c r="BV531">
        <v>26865</v>
      </c>
      <c r="BW531" s="2"/>
      <c r="BX531" t="s">
        <v>64</v>
      </c>
      <c r="BY531" t="s">
        <v>64</v>
      </c>
      <c r="BZ531"/>
      <c r="CA531"/>
      <c r="CB531" t="s">
        <v>64</v>
      </c>
      <c r="CC531" t="s">
        <v>64</v>
      </c>
      <c r="CD531"/>
      <c r="CE531" t="s">
        <v>63</v>
      </c>
      <c r="CF531" t="s">
        <v>251</v>
      </c>
      <c r="CG531" t="s">
        <v>63</v>
      </c>
      <c r="CH531" t="s">
        <v>237</v>
      </c>
      <c r="CI531" t="s">
        <v>64</v>
      </c>
      <c r="CJ531"/>
      <c r="CK531"/>
      <c r="CL531"/>
      <c r="CM531"/>
      <c r="CN531"/>
      <c r="CO531"/>
      <c r="CP531"/>
      <c r="CQ531"/>
      <c r="CR531"/>
      <c r="CS531"/>
      <c r="CT531"/>
      <c r="CU531"/>
      <c r="CV531"/>
      <c r="CW531"/>
      <c r="CX531"/>
      <c r="CY531"/>
      <c r="CZ531"/>
      <c r="DA531"/>
      <c r="DB531"/>
      <c r="DC531"/>
      <c r="DD531"/>
      <c r="DE531"/>
      <c r="DF531"/>
      <c r="DG531"/>
      <c r="DH531"/>
      <c r="DI531"/>
      <c r="DJ531" t="s">
        <v>146</v>
      </c>
      <c r="DK531" t="s">
        <v>147</v>
      </c>
      <c r="DL531"/>
      <c r="DM531"/>
      <c r="DN531" t="s">
        <v>64</v>
      </c>
      <c r="DO531" t="s">
        <v>246</v>
      </c>
      <c r="DP531" t="s">
        <v>64</v>
      </c>
      <c r="DQ531" t="s">
        <v>139</v>
      </c>
      <c r="DR531"/>
      <c r="DS531"/>
      <c r="DT531"/>
      <c r="DU531"/>
      <c r="DV531"/>
      <c r="DW531"/>
      <c r="DX531"/>
      <c r="DY531">
        <v>24.8</v>
      </c>
      <c r="DZ531"/>
      <c r="EA531" s="22"/>
      <c r="EB531">
        <v>3</v>
      </c>
      <c r="EC531">
        <v>3</v>
      </c>
      <c r="ED531"/>
      <c r="EE531" t="s">
        <v>1310</v>
      </c>
      <c r="EF531">
        <v>3</v>
      </c>
      <c r="EG531"/>
      <c r="EH531" t="s">
        <v>80</v>
      </c>
      <c r="EI531"/>
      <c r="EJ531"/>
      <c r="EK531"/>
      <c r="EL531" t="s">
        <v>80</v>
      </c>
      <c r="EM531"/>
      <c r="EN531"/>
      <c r="EO531"/>
      <c r="EP531" t="s">
        <v>80</v>
      </c>
      <c r="EQ531"/>
      <c r="ER531"/>
      <c r="ES531"/>
      <c r="ET531" t="s">
        <v>80</v>
      </c>
      <c r="EU531"/>
      <c r="EV531">
        <v>4250</v>
      </c>
      <c r="EW531">
        <v>556</v>
      </c>
      <c r="EX531">
        <v>355</v>
      </c>
      <c r="EY531">
        <v>466</v>
      </c>
      <c r="EZ531"/>
      <c r="FA531"/>
      <c r="FB531"/>
      <c r="FC531"/>
      <c r="FD531"/>
      <c r="FE531"/>
      <c r="FF531"/>
      <c r="FG531"/>
      <c r="FH531"/>
      <c r="FI531"/>
    </row>
    <row r="532" spans="1:165" x14ac:dyDescent="0.25">
      <c r="A532">
        <v>2020</v>
      </c>
      <c r="B532" t="s">
        <v>221</v>
      </c>
      <c r="C532" s="20" t="s">
        <v>261</v>
      </c>
      <c r="D532" t="s">
        <v>269</v>
      </c>
      <c r="E532" t="s">
        <v>224</v>
      </c>
      <c r="F532">
        <v>17</v>
      </c>
      <c r="G532" s="1">
        <v>6.4</v>
      </c>
      <c r="H532">
        <v>8</v>
      </c>
      <c r="I532" t="s">
        <v>235</v>
      </c>
      <c r="J532">
        <v>15</v>
      </c>
      <c r="K532">
        <v>24</v>
      </c>
      <c r="L532">
        <v>18</v>
      </c>
      <c r="M532">
        <v>17.951599999999999</v>
      </c>
      <c r="N532">
        <v>34.116100000000003</v>
      </c>
      <c r="O532">
        <v>22.816400000000002</v>
      </c>
      <c r="P532">
        <v>14.552899999999999</v>
      </c>
      <c r="Q532">
        <v>24.310199999999998</v>
      </c>
      <c r="R532">
        <v>17.7608</v>
      </c>
      <c r="T532" t="s">
        <v>142</v>
      </c>
      <c r="U532" t="s">
        <v>143</v>
      </c>
      <c r="V532" t="s">
        <v>86</v>
      </c>
      <c r="W532" t="s">
        <v>136</v>
      </c>
      <c r="Y532">
        <v>8</v>
      </c>
      <c r="Z532" t="s">
        <v>63</v>
      </c>
      <c r="AA532" t="s">
        <v>64</v>
      </c>
      <c r="AB532" t="s">
        <v>65</v>
      </c>
      <c r="AC532" t="s">
        <v>66</v>
      </c>
      <c r="AD532">
        <v>10</v>
      </c>
      <c r="AG532" t="s">
        <v>155</v>
      </c>
      <c r="AH532" t="s">
        <v>156</v>
      </c>
      <c r="AI532" t="s">
        <v>68</v>
      </c>
      <c r="AJ532" t="s">
        <v>69</v>
      </c>
      <c r="AK532" t="s">
        <v>64</v>
      </c>
      <c r="AL532" t="s">
        <v>70</v>
      </c>
      <c r="AO532">
        <v>105</v>
      </c>
      <c r="AP532">
        <v>16</v>
      </c>
      <c r="AS532">
        <v>2700</v>
      </c>
      <c r="AT532">
        <v>2700</v>
      </c>
      <c r="BO532">
        <v>1</v>
      </c>
      <c r="BP532">
        <v>1</v>
      </c>
      <c r="BQ532">
        <v>6</v>
      </c>
      <c r="BR532" t="s">
        <v>92</v>
      </c>
      <c r="BS532" t="s">
        <v>2123</v>
      </c>
      <c r="BT532" t="s">
        <v>73</v>
      </c>
      <c r="BU532" s="23">
        <v>43787</v>
      </c>
      <c r="BV532">
        <v>26811</v>
      </c>
      <c r="BX532" t="s">
        <v>64</v>
      </c>
      <c r="BY532" t="s">
        <v>64</v>
      </c>
      <c r="CB532" t="s">
        <v>64</v>
      </c>
      <c r="CC532" t="s">
        <v>64</v>
      </c>
      <c r="CE532" t="s">
        <v>63</v>
      </c>
      <c r="CF532" t="s">
        <v>264</v>
      </c>
      <c r="CG532" t="s">
        <v>64</v>
      </c>
      <c r="CI532" t="s">
        <v>64</v>
      </c>
      <c r="DJ532" t="s">
        <v>146</v>
      </c>
      <c r="DK532" t="s">
        <v>147</v>
      </c>
      <c r="DN532" t="s">
        <v>64</v>
      </c>
      <c r="DO532" t="s">
        <v>263</v>
      </c>
      <c r="DP532" t="s">
        <v>64</v>
      </c>
      <c r="DQ532" t="s">
        <v>139</v>
      </c>
      <c r="DY532">
        <v>23</v>
      </c>
      <c r="EB532">
        <v>3</v>
      </c>
      <c r="EC532">
        <v>3</v>
      </c>
      <c r="EE532" t="s">
        <v>1319</v>
      </c>
      <c r="EF532">
        <v>1</v>
      </c>
      <c r="EH532" t="s">
        <v>80</v>
      </c>
      <c r="EL532" t="s">
        <v>80</v>
      </c>
      <c r="EP532" t="s">
        <v>80</v>
      </c>
      <c r="ET532" t="s">
        <v>80</v>
      </c>
      <c r="EV532">
        <v>6000</v>
      </c>
      <c r="EW532">
        <v>611</v>
      </c>
      <c r="EX532">
        <v>365</v>
      </c>
      <c r="EY532">
        <v>500</v>
      </c>
    </row>
    <row r="533" spans="1:165" x14ac:dyDescent="0.25">
      <c r="A533">
        <v>2020</v>
      </c>
      <c r="B533" t="s">
        <v>221</v>
      </c>
      <c r="C533" s="20" t="s">
        <v>261</v>
      </c>
      <c r="D533" t="s">
        <v>270</v>
      </c>
      <c r="E533" t="s">
        <v>224</v>
      </c>
      <c r="F533">
        <v>26</v>
      </c>
      <c r="G533" s="1">
        <v>3.6</v>
      </c>
      <c r="H533">
        <v>6</v>
      </c>
      <c r="I533" t="s">
        <v>235</v>
      </c>
      <c r="J533">
        <v>18</v>
      </c>
      <c r="K533">
        <v>27</v>
      </c>
      <c r="L533">
        <v>21</v>
      </c>
      <c r="M533">
        <v>23</v>
      </c>
      <c r="N533">
        <v>38.1</v>
      </c>
      <c r="O533">
        <v>27.9923</v>
      </c>
      <c r="P533">
        <v>18.3385</v>
      </c>
      <c r="Q533">
        <v>26.9053</v>
      </c>
      <c r="R533">
        <v>21.4055</v>
      </c>
      <c r="T533" t="s">
        <v>142</v>
      </c>
      <c r="U533" t="s">
        <v>143</v>
      </c>
      <c r="V533" t="s">
        <v>86</v>
      </c>
      <c r="W533" t="s">
        <v>136</v>
      </c>
      <c r="Y533">
        <v>8</v>
      </c>
      <c r="Z533" t="s">
        <v>63</v>
      </c>
      <c r="AA533" t="s">
        <v>64</v>
      </c>
      <c r="AB533" t="s">
        <v>86</v>
      </c>
      <c r="AC533" t="s">
        <v>87</v>
      </c>
      <c r="AD533">
        <v>10</v>
      </c>
      <c r="AG533" t="s">
        <v>243</v>
      </c>
      <c r="AH533" t="s">
        <v>244</v>
      </c>
      <c r="AI533" t="s">
        <v>68</v>
      </c>
      <c r="AJ533" t="s">
        <v>69</v>
      </c>
      <c r="AK533" t="s">
        <v>64</v>
      </c>
      <c r="AL533" t="s">
        <v>70</v>
      </c>
      <c r="AO533">
        <v>105</v>
      </c>
      <c r="AP533">
        <v>16</v>
      </c>
      <c r="AS533">
        <v>1950</v>
      </c>
      <c r="AT533">
        <v>1950</v>
      </c>
      <c r="BO533">
        <v>2</v>
      </c>
      <c r="BP533">
        <v>2</v>
      </c>
      <c r="BQ533">
        <v>6</v>
      </c>
      <c r="BR533" t="s">
        <v>92</v>
      </c>
      <c r="BS533" t="s">
        <v>2123</v>
      </c>
      <c r="BT533" t="s">
        <v>73</v>
      </c>
      <c r="BU533" s="23">
        <v>43790</v>
      </c>
      <c r="BV533">
        <v>26850</v>
      </c>
      <c r="BX533" t="s">
        <v>64</v>
      </c>
      <c r="BY533" t="s">
        <v>64</v>
      </c>
      <c r="CB533" t="s">
        <v>64</v>
      </c>
      <c r="CC533" t="s">
        <v>64</v>
      </c>
      <c r="CE533" t="s">
        <v>64</v>
      </c>
      <c r="CG533" t="s">
        <v>63</v>
      </c>
      <c r="CH533" t="s">
        <v>245</v>
      </c>
      <c r="CI533" t="s">
        <v>64</v>
      </c>
      <c r="DJ533" t="s">
        <v>146</v>
      </c>
      <c r="DK533" t="s">
        <v>147</v>
      </c>
      <c r="DN533" t="s">
        <v>64</v>
      </c>
      <c r="DO533" t="s">
        <v>246</v>
      </c>
      <c r="DP533" t="s">
        <v>64</v>
      </c>
      <c r="DQ533" t="s">
        <v>139</v>
      </c>
      <c r="DY533">
        <v>28.2</v>
      </c>
      <c r="EB533">
        <v>4</v>
      </c>
      <c r="EC533">
        <v>4</v>
      </c>
      <c r="EE533" t="s">
        <v>1309</v>
      </c>
      <c r="EF533">
        <v>3</v>
      </c>
      <c r="EH533" t="s">
        <v>80</v>
      </c>
      <c r="EL533" t="s">
        <v>80</v>
      </c>
      <c r="EP533" t="s">
        <v>80</v>
      </c>
      <c r="ET533" t="s">
        <v>80</v>
      </c>
      <c r="EV533">
        <v>2250</v>
      </c>
      <c r="EW533">
        <v>484</v>
      </c>
      <c r="EX533">
        <v>330</v>
      </c>
      <c r="EY533">
        <v>415</v>
      </c>
    </row>
    <row r="534" spans="1:165" x14ac:dyDescent="0.25">
      <c r="A534">
        <v>2020</v>
      </c>
      <c r="B534" t="s">
        <v>221</v>
      </c>
      <c r="C534" s="20" t="s">
        <v>261</v>
      </c>
      <c r="D534" t="s">
        <v>1324</v>
      </c>
      <c r="E534" t="s">
        <v>224</v>
      </c>
      <c r="F534">
        <v>6</v>
      </c>
      <c r="G534" s="1">
        <v>6.2</v>
      </c>
      <c r="H534">
        <v>8</v>
      </c>
      <c r="I534" t="s">
        <v>235</v>
      </c>
      <c r="J534">
        <v>12</v>
      </c>
      <c r="K534">
        <v>21</v>
      </c>
      <c r="L534">
        <v>15</v>
      </c>
      <c r="M534">
        <v>15.1</v>
      </c>
      <c r="N534">
        <v>28.4</v>
      </c>
      <c r="O534">
        <v>19.131799999999998</v>
      </c>
      <c r="P534">
        <v>12.3581</v>
      </c>
      <c r="Q534">
        <v>20.503599999999999</v>
      </c>
      <c r="R534">
        <v>15.048299999999999</v>
      </c>
      <c r="S534" t="s">
        <v>243</v>
      </c>
      <c r="T534" t="s">
        <v>266</v>
      </c>
      <c r="U534" t="s">
        <v>267</v>
      </c>
      <c r="V534" t="s">
        <v>86</v>
      </c>
      <c r="W534" t="s">
        <v>136</v>
      </c>
      <c r="Y534">
        <v>8</v>
      </c>
      <c r="Z534" t="s">
        <v>63</v>
      </c>
      <c r="AA534" t="s">
        <v>64</v>
      </c>
      <c r="AB534" t="s">
        <v>65</v>
      </c>
      <c r="AC534" t="s">
        <v>66</v>
      </c>
      <c r="AD534">
        <v>10</v>
      </c>
      <c r="AG534" t="s">
        <v>155</v>
      </c>
      <c r="AH534" t="s">
        <v>156</v>
      </c>
      <c r="AI534" t="s">
        <v>68</v>
      </c>
      <c r="AJ534" t="s">
        <v>69</v>
      </c>
      <c r="AK534" t="s">
        <v>64</v>
      </c>
      <c r="AL534" t="s">
        <v>70</v>
      </c>
      <c r="AO534">
        <v>105</v>
      </c>
      <c r="AP534">
        <v>17</v>
      </c>
      <c r="AS534">
        <v>3250</v>
      </c>
      <c r="AT534">
        <v>3250</v>
      </c>
      <c r="BN534" s="33" t="s">
        <v>2131</v>
      </c>
      <c r="BO534">
        <v>1</v>
      </c>
      <c r="BP534">
        <v>1</v>
      </c>
      <c r="BQ534">
        <v>6</v>
      </c>
      <c r="BR534" t="s">
        <v>92</v>
      </c>
      <c r="BS534" t="s">
        <v>2123</v>
      </c>
      <c r="BT534" t="s">
        <v>73</v>
      </c>
      <c r="BU534" s="23">
        <v>43787</v>
      </c>
      <c r="BV534">
        <v>26784</v>
      </c>
      <c r="BX534" t="s">
        <v>64</v>
      </c>
      <c r="BY534" t="s">
        <v>64</v>
      </c>
      <c r="CB534" t="s">
        <v>64</v>
      </c>
      <c r="CC534" t="s">
        <v>64</v>
      </c>
      <c r="CE534" t="s">
        <v>64</v>
      </c>
      <c r="CG534" t="s">
        <v>63</v>
      </c>
      <c r="CH534" t="s">
        <v>268</v>
      </c>
      <c r="CI534" t="s">
        <v>64</v>
      </c>
      <c r="DJ534" t="s">
        <v>146</v>
      </c>
      <c r="DK534" t="s">
        <v>147</v>
      </c>
      <c r="DN534" t="s">
        <v>64</v>
      </c>
      <c r="DO534" t="s">
        <v>238</v>
      </c>
      <c r="DP534" t="s">
        <v>64</v>
      </c>
      <c r="DQ534" t="s">
        <v>139</v>
      </c>
      <c r="DY534">
        <v>19.3</v>
      </c>
      <c r="EB534">
        <v>2</v>
      </c>
      <c r="EC534">
        <v>2</v>
      </c>
      <c r="EE534" t="s">
        <v>1321</v>
      </c>
      <c r="EF534">
        <v>1</v>
      </c>
      <c r="EH534" t="s">
        <v>80</v>
      </c>
      <c r="EL534" t="s">
        <v>80</v>
      </c>
      <c r="EP534" t="s">
        <v>80</v>
      </c>
      <c r="ET534" t="s">
        <v>80</v>
      </c>
      <c r="EV534">
        <v>8750</v>
      </c>
      <c r="EW534">
        <v>721</v>
      </c>
      <c r="EX534">
        <v>434</v>
      </c>
      <c r="EY534">
        <v>592</v>
      </c>
    </row>
    <row r="535" spans="1:165" x14ac:dyDescent="0.25">
      <c r="A535">
        <v>2020</v>
      </c>
      <c r="B535" t="s">
        <v>221</v>
      </c>
      <c r="C535" s="20" t="s">
        <v>261</v>
      </c>
      <c r="D535" t="s">
        <v>1325</v>
      </c>
      <c r="E535" t="s">
        <v>224</v>
      </c>
      <c r="F535">
        <v>25</v>
      </c>
      <c r="G535" s="1">
        <v>6.4</v>
      </c>
      <c r="H535">
        <v>8</v>
      </c>
      <c r="I535" t="s">
        <v>235</v>
      </c>
      <c r="J535">
        <v>15</v>
      </c>
      <c r="K535">
        <v>24</v>
      </c>
      <c r="L535">
        <v>18</v>
      </c>
      <c r="M535">
        <v>17.951599999999999</v>
      </c>
      <c r="N535">
        <v>34.116100000000003</v>
      </c>
      <c r="O535">
        <v>22.816400000000002</v>
      </c>
      <c r="P535">
        <v>14.552899999999999</v>
      </c>
      <c r="Q535">
        <v>24.310199999999998</v>
      </c>
      <c r="R535">
        <v>17.7608</v>
      </c>
      <c r="T535" t="s">
        <v>142</v>
      </c>
      <c r="U535" t="s">
        <v>143</v>
      </c>
      <c r="V535" t="s">
        <v>86</v>
      </c>
      <c r="W535" t="s">
        <v>136</v>
      </c>
      <c r="Y535">
        <v>8</v>
      </c>
      <c r="Z535" t="s">
        <v>63</v>
      </c>
      <c r="AA535" t="s">
        <v>64</v>
      </c>
      <c r="AB535" t="s">
        <v>65</v>
      </c>
      <c r="AC535" t="s">
        <v>66</v>
      </c>
      <c r="AD535">
        <v>10</v>
      </c>
      <c r="AG535" t="s">
        <v>155</v>
      </c>
      <c r="AH535" t="s">
        <v>156</v>
      </c>
      <c r="AI535" t="s">
        <v>68</v>
      </c>
      <c r="AJ535" t="s">
        <v>69</v>
      </c>
      <c r="AK535" t="s">
        <v>64</v>
      </c>
      <c r="AL535" t="s">
        <v>70</v>
      </c>
      <c r="AO535">
        <v>105</v>
      </c>
      <c r="AP535">
        <v>17</v>
      </c>
      <c r="AS535">
        <v>2700</v>
      </c>
      <c r="AT535">
        <v>2700</v>
      </c>
      <c r="BO535">
        <v>1</v>
      </c>
      <c r="BP535">
        <v>1</v>
      </c>
      <c r="BQ535">
        <v>6</v>
      </c>
      <c r="BR535" t="s">
        <v>92</v>
      </c>
      <c r="BS535" t="s">
        <v>2123</v>
      </c>
      <c r="BT535" t="s">
        <v>73</v>
      </c>
      <c r="BU535" s="23">
        <v>43787</v>
      </c>
      <c r="BV535">
        <v>26812</v>
      </c>
      <c r="BX535" t="s">
        <v>64</v>
      </c>
      <c r="BY535" t="s">
        <v>64</v>
      </c>
      <c r="CB535" t="s">
        <v>64</v>
      </c>
      <c r="CC535" t="s">
        <v>64</v>
      </c>
      <c r="CE535" t="s">
        <v>63</v>
      </c>
      <c r="CF535" t="s">
        <v>264</v>
      </c>
      <c r="CG535" t="s">
        <v>64</v>
      </c>
      <c r="CI535" t="s">
        <v>64</v>
      </c>
      <c r="DJ535" t="s">
        <v>146</v>
      </c>
      <c r="DK535" t="s">
        <v>147</v>
      </c>
      <c r="DN535" t="s">
        <v>64</v>
      </c>
      <c r="DO535" t="s">
        <v>263</v>
      </c>
      <c r="DP535" t="s">
        <v>64</v>
      </c>
      <c r="DQ535" t="s">
        <v>139</v>
      </c>
      <c r="DY535">
        <v>23</v>
      </c>
      <c r="EB535">
        <v>3</v>
      </c>
      <c r="EC535">
        <v>3</v>
      </c>
      <c r="EE535" t="s">
        <v>1319</v>
      </c>
      <c r="EF535">
        <v>1</v>
      </c>
      <c r="EH535" t="s">
        <v>80</v>
      </c>
      <c r="EL535" t="s">
        <v>80</v>
      </c>
      <c r="EP535" t="s">
        <v>80</v>
      </c>
      <c r="ET535" t="s">
        <v>80</v>
      </c>
      <c r="EV535">
        <v>6000</v>
      </c>
      <c r="EW535">
        <v>611</v>
      </c>
      <c r="EX535">
        <v>365</v>
      </c>
      <c r="EY535">
        <v>500</v>
      </c>
    </row>
    <row r="536" spans="1:165" x14ac:dyDescent="0.25">
      <c r="A536">
        <v>2020</v>
      </c>
      <c r="B536" t="s">
        <v>576</v>
      </c>
      <c r="C536" s="20" t="s">
        <v>577</v>
      </c>
      <c r="D536" t="s">
        <v>588</v>
      </c>
      <c r="E536" t="s">
        <v>579</v>
      </c>
      <c r="F536">
        <v>19</v>
      </c>
      <c r="G536" s="1">
        <v>3.3</v>
      </c>
      <c r="H536">
        <v>6</v>
      </c>
      <c r="I536" t="s">
        <v>79</v>
      </c>
      <c r="J536">
        <v>17</v>
      </c>
      <c r="K536">
        <v>24</v>
      </c>
      <c r="L536">
        <v>20</v>
      </c>
      <c r="M536">
        <v>21.3</v>
      </c>
      <c r="N536">
        <v>34</v>
      </c>
      <c r="O536">
        <v>25.6037</v>
      </c>
      <c r="P536">
        <v>17.0777</v>
      </c>
      <c r="Q536">
        <v>24.233899999999998</v>
      </c>
      <c r="R536">
        <v>19.694800000000001</v>
      </c>
      <c r="T536" t="s">
        <v>60</v>
      </c>
      <c r="U536" t="s">
        <v>71</v>
      </c>
      <c r="V536" t="s">
        <v>61</v>
      </c>
      <c r="W536" t="s">
        <v>62</v>
      </c>
      <c r="Y536">
        <v>8</v>
      </c>
      <c r="Z536" t="s">
        <v>63</v>
      </c>
      <c r="AA536" t="s">
        <v>64</v>
      </c>
      <c r="AB536" t="s">
        <v>86</v>
      </c>
      <c r="AC536" t="s">
        <v>87</v>
      </c>
      <c r="AD536">
        <v>15</v>
      </c>
      <c r="AG536" t="s">
        <v>59</v>
      </c>
      <c r="AH536" t="s">
        <v>67</v>
      </c>
      <c r="AI536" t="s">
        <v>68</v>
      </c>
      <c r="AJ536" t="s">
        <v>69</v>
      </c>
      <c r="AK536" t="s">
        <v>64</v>
      </c>
      <c r="AL536" t="s">
        <v>70</v>
      </c>
      <c r="AO536">
        <v>108</v>
      </c>
      <c r="AP536">
        <v>15</v>
      </c>
      <c r="AS536">
        <v>2450</v>
      </c>
      <c r="AT536">
        <v>2450</v>
      </c>
      <c r="BN536" s="33" t="s">
        <v>2125</v>
      </c>
      <c r="BO536">
        <v>2</v>
      </c>
      <c r="BP536">
        <v>2</v>
      </c>
      <c r="BQ536">
        <v>6</v>
      </c>
      <c r="BR536" t="s">
        <v>92</v>
      </c>
      <c r="BS536" t="s">
        <v>2123</v>
      </c>
      <c r="BT536" t="s">
        <v>73</v>
      </c>
      <c r="BU536" s="23">
        <v>43616</v>
      </c>
      <c r="BV536">
        <v>25489</v>
      </c>
      <c r="BX536" t="s">
        <v>64</v>
      </c>
      <c r="BY536" t="s">
        <v>64</v>
      </c>
      <c r="CB536" t="s">
        <v>64</v>
      </c>
      <c r="CC536" t="s">
        <v>64</v>
      </c>
      <c r="CE536" t="s">
        <v>64</v>
      </c>
      <c r="CG536" t="s">
        <v>63</v>
      </c>
      <c r="CH536" t="s">
        <v>589</v>
      </c>
      <c r="CI536" t="s">
        <v>64</v>
      </c>
      <c r="DJ536" t="s">
        <v>76</v>
      </c>
      <c r="DK536" t="s">
        <v>2124</v>
      </c>
      <c r="DN536" t="s">
        <v>64</v>
      </c>
      <c r="DO536" t="s">
        <v>590</v>
      </c>
      <c r="DP536" t="s">
        <v>64</v>
      </c>
      <c r="DQ536" t="s">
        <v>139</v>
      </c>
      <c r="DY536">
        <v>25.8</v>
      </c>
      <c r="EB536">
        <v>4</v>
      </c>
      <c r="EC536">
        <v>4</v>
      </c>
      <c r="EE536" t="s">
        <v>1543</v>
      </c>
      <c r="EF536">
        <v>3</v>
      </c>
      <c r="EH536" t="s">
        <v>80</v>
      </c>
      <c r="EL536" t="s">
        <v>80</v>
      </c>
      <c r="EP536" t="s">
        <v>80</v>
      </c>
      <c r="ET536" t="s">
        <v>80</v>
      </c>
      <c r="EV536">
        <v>4750</v>
      </c>
      <c r="EW536">
        <v>522</v>
      </c>
      <c r="EX536">
        <v>369</v>
      </c>
      <c r="EY536">
        <v>453</v>
      </c>
    </row>
    <row r="537" spans="1:165" x14ac:dyDescent="0.25">
      <c r="A537">
        <v>2020</v>
      </c>
      <c r="B537" t="s">
        <v>576</v>
      </c>
      <c r="C537" s="20" t="s">
        <v>577</v>
      </c>
      <c r="D537" t="s">
        <v>588</v>
      </c>
      <c r="E537" t="s">
        <v>579</v>
      </c>
      <c r="F537">
        <v>6</v>
      </c>
      <c r="G537" s="1">
        <v>3.8</v>
      </c>
      <c r="H537">
        <v>6</v>
      </c>
      <c r="I537" t="s">
        <v>79</v>
      </c>
      <c r="J537">
        <v>18</v>
      </c>
      <c r="K537">
        <v>24</v>
      </c>
      <c r="L537">
        <v>20</v>
      </c>
      <c r="M537">
        <v>22.042999999999999</v>
      </c>
      <c r="N537">
        <v>34.1113</v>
      </c>
      <c r="O537">
        <v>26.216899999999999</v>
      </c>
      <c r="P537">
        <v>17.630500000000001</v>
      </c>
      <c r="Q537">
        <v>24.306999999999999</v>
      </c>
      <c r="R537">
        <v>20.117000000000001</v>
      </c>
      <c r="T537" t="s">
        <v>142</v>
      </c>
      <c r="U537" t="s">
        <v>143</v>
      </c>
      <c r="V537" t="s">
        <v>61</v>
      </c>
      <c r="W537" t="s">
        <v>62</v>
      </c>
      <c r="Y537">
        <v>8</v>
      </c>
      <c r="Z537" t="s">
        <v>63</v>
      </c>
      <c r="AA537" t="s">
        <v>64</v>
      </c>
      <c r="AB537" t="s">
        <v>86</v>
      </c>
      <c r="AC537" t="s">
        <v>87</v>
      </c>
      <c r="AD537">
        <v>15</v>
      </c>
      <c r="AG537" t="s">
        <v>243</v>
      </c>
      <c r="AH537" t="s">
        <v>244</v>
      </c>
      <c r="AI537" t="s">
        <v>68</v>
      </c>
      <c r="AJ537" t="s">
        <v>69</v>
      </c>
      <c r="AK537" t="s">
        <v>64</v>
      </c>
      <c r="AL537" t="s">
        <v>70</v>
      </c>
      <c r="AO537">
        <v>108</v>
      </c>
      <c r="AP537">
        <v>15</v>
      </c>
      <c r="AS537">
        <v>2000</v>
      </c>
      <c r="AT537">
        <v>2000</v>
      </c>
      <c r="BN537" s="33" t="s">
        <v>2125</v>
      </c>
      <c r="BO537">
        <v>2</v>
      </c>
      <c r="BP537">
        <v>2</v>
      </c>
      <c r="BQ537">
        <v>6</v>
      </c>
      <c r="BR537" t="s">
        <v>92</v>
      </c>
      <c r="BS537" t="s">
        <v>2123</v>
      </c>
      <c r="BT537" t="s">
        <v>73</v>
      </c>
      <c r="BU537" s="23">
        <v>43600</v>
      </c>
      <c r="BV537">
        <v>25470</v>
      </c>
      <c r="BX537" t="s">
        <v>64</v>
      </c>
      <c r="BY537" t="s">
        <v>64</v>
      </c>
      <c r="CB537" t="s">
        <v>64</v>
      </c>
      <c r="CC537" t="s">
        <v>64</v>
      </c>
      <c r="CE537" t="s">
        <v>64</v>
      </c>
      <c r="CG537" t="s">
        <v>63</v>
      </c>
      <c r="CH537" t="s">
        <v>591</v>
      </c>
      <c r="CI537" t="s">
        <v>64</v>
      </c>
      <c r="DJ537" t="s">
        <v>76</v>
      </c>
      <c r="DK537" t="s">
        <v>2124</v>
      </c>
      <c r="DN537" t="s">
        <v>64</v>
      </c>
      <c r="DO537" t="s">
        <v>585</v>
      </c>
      <c r="DP537" t="s">
        <v>64</v>
      </c>
      <c r="DQ537" t="s">
        <v>139</v>
      </c>
      <c r="DY537">
        <v>26.4</v>
      </c>
      <c r="EB537">
        <v>4</v>
      </c>
      <c r="EC537">
        <v>4</v>
      </c>
      <c r="EE537" t="s">
        <v>1544</v>
      </c>
      <c r="EF537">
        <v>5</v>
      </c>
      <c r="EH537" t="s">
        <v>80</v>
      </c>
      <c r="EL537" t="s">
        <v>80</v>
      </c>
      <c r="EP537" t="s">
        <v>80</v>
      </c>
      <c r="ET537" t="s">
        <v>80</v>
      </c>
      <c r="EV537">
        <v>2500</v>
      </c>
      <c r="EW537">
        <v>507</v>
      </c>
      <c r="EX537">
        <v>368</v>
      </c>
      <c r="EY537">
        <v>445</v>
      </c>
    </row>
    <row r="538" spans="1:165" x14ac:dyDescent="0.25">
      <c r="A538">
        <v>2020</v>
      </c>
      <c r="B538" t="s">
        <v>576</v>
      </c>
      <c r="C538" s="20" t="s">
        <v>577</v>
      </c>
      <c r="D538" t="s">
        <v>588</v>
      </c>
      <c r="E538" t="s">
        <v>579</v>
      </c>
      <c r="F538">
        <v>21</v>
      </c>
      <c r="G538" s="1">
        <v>5</v>
      </c>
      <c r="H538">
        <v>8</v>
      </c>
      <c r="I538" t="s">
        <v>79</v>
      </c>
      <c r="J538">
        <v>15</v>
      </c>
      <c r="K538">
        <v>23</v>
      </c>
      <c r="L538">
        <v>18</v>
      </c>
      <c r="M538">
        <v>18.7</v>
      </c>
      <c r="N538">
        <v>31.7</v>
      </c>
      <c r="O538">
        <v>22.931899999999999</v>
      </c>
      <c r="P538">
        <v>15.1221</v>
      </c>
      <c r="Q538">
        <v>22.7134</v>
      </c>
      <c r="R538">
        <v>17.799099999999999</v>
      </c>
      <c r="T538" t="s">
        <v>142</v>
      </c>
      <c r="U538" t="s">
        <v>143</v>
      </c>
      <c r="V538" t="s">
        <v>61</v>
      </c>
      <c r="W538" t="s">
        <v>62</v>
      </c>
      <c r="Y538">
        <v>8</v>
      </c>
      <c r="Z538" t="s">
        <v>63</v>
      </c>
      <c r="AA538" t="s">
        <v>64</v>
      </c>
      <c r="AB538" t="s">
        <v>86</v>
      </c>
      <c r="AC538" t="s">
        <v>87</v>
      </c>
      <c r="AD538">
        <v>15</v>
      </c>
      <c r="AG538" t="s">
        <v>59</v>
      </c>
      <c r="AH538" t="s">
        <v>67</v>
      </c>
      <c r="AI538" t="s">
        <v>68</v>
      </c>
      <c r="AJ538" t="s">
        <v>69</v>
      </c>
      <c r="AK538" t="s">
        <v>64</v>
      </c>
      <c r="AL538" t="s">
        <v>70</v>
      </c>
      <c r="AO538">
        <v>108</v>
      </c>
      <c r="AP538">
        <v>15</v>
      </c>
      <c r="AS538">
        <v>2700</v>
      </c>
      <c r="AT538">
        <v>2700</v>
      </c>
      <c r="BN538" s="33" t="s">
        <v>2125</v>
      </c>
      <c r="BO538">
        <v>2</v>
      </c>
      <c r="BP538">
        <v>2</v>
      </c>
      <c r="BQ538">
        <v>6</v>
      </c>
      <c r="BR538" t="s">
        <v>92</v>
      </c>
      <c r="BS538" t="s">
        <v>2123</v>
      </c>
      <c r="BT538" t="s">
        <v>73</v>
      </c>
      <c r="BU538" s="23">
        <v>43616</v>
      </c>
      <c r="BV538">
        <v>25491</v>
      </c>
      <c r="BX538" t="s">
        <v>64</v>
      </c>
      <c r="BY538" t="s">
        <v>64</v>
      </c>
      <c r="CB538" t="s">
        <v>64</v>
      </c>
      <c r="CC538" t="s">
        <v>64</v>
      </c>
      <c r="CE538" t="s">
        <v>64</v>
      </c>
      <c r="CG538" t="s">
        <v>63</v>
      </c>
      <c r="CH538" t="s">
        <v>591</v>
      </c>
      <c r="CI538" t="s">
        <v>64</v>
      </c>
      <c r="DJ538" t="s">
        <v>76</v>
      </c>
      <c r="DK538" t="s">
        <v>2124</v>
      </c>
      <c r="DN538" t="s">
        <v>64</v>
      </c>
      <c r="DO538" t="s">
        <v>592</v>
      </c>
      <c r="DP538" t="s">
        <v>64</v>
      </c>
      <c r="DQ538" t="s">
        <v>139</v>
      </c>
      <c r="DY538">
        <v>23.1</v>
      </c>
      <c r="EB538">
        <v>3</v>
      </c>
      <c r="EC538">
        <v>3</v>
      </c>
      <c r="EE538" t="s">
        <v>1545</v>
      </c>
      <c r="EF538">
        <v>5</v>
      </c>
      <c r="EH538" t="s">
        <v>80</v>
      </c>
      <c r="EL538" t="s">
        <v>80</v>
      </c>
      <c r="EP538" t="s">
        <v>80</v>
      </c>
      <c r="ET538" t="s">
        <v>80</v>
      </c>
      <c r="EV538">
        <v>6000</v>
      </c>
      <c r="EW538">
        <v>592</v>
      </c>
      <c r="EX538">
        <v>393</v>
      </c>
      <c r="EY538">
        <v>503</v>
      </c>
    </row>
    <row r="539" spans="1:165" x14ac:dyDescent="0.25">
      <c r="A539">
        <v>2020</v>
      </c>
      <c r="B539" t="s">
        <v>576</v>
      </c>
      <c r="C539" s="20" t="s">
        <v>577</v>
      </c>
      <c r="D539" t="s">
        <v>593</v>
      </c>
      <c r="E539" t="s">
        <v>579</v>
      </c>
      <c r="F539">
        <v>20</v>
      </c>
      <c r="G539" s="1">
        <v>3.3</v>
      </c>
      <c r="H539">
        <v>6</v>
      </c>
      <c r="I539" t="s">
        <v>79</v>
      </c>
      <c r="J539">
        <v>17</v>
      </c>
      <c r="K539">
        <v>25</v>
      </c>
      <c r="L539">
        <v>20</v>
      </c>
      <c r="M539">
        <v>21.7</v>
      </c>
      <c r="N539">
        <v>35.5</v>
      </c>
      <c r="O539">
        <v>26.300799999999999</v>
      </c>
      <c r="P539">
        <v>17.375599999999999</v>
      </c>
      <c r="Q539">
        <v>25.216999999999999</v>
      </c>
      <c r="R539">
        <v>20.2026</v>
      </c>
      <c r="T539" t="s">
        <v>60</v>
      </c>
      <c r="U539" t="s">
        <v>71</v>
      </c>
      <c r="V539" t="s">
        <v>61</v>
      </c>
      <c r="W539" t="s">
        <v>62</v>
      </c>
      <c r="Y539">
        <v>8</v>
      </c>
      <c r="Z539" t="s">
        <v>63</v>
      </c>
      <c r="AA539" t="s">
        <v>64</v>
      </c>
      <c r="AB539" t="s">
        <v>65</v>
      </c>
      <c r="AC539" t="s">
        <v>66</v>
      </c>
      <c r="AD539">
        <v>15</v>
      </c>
      <c r="AG539" t="s">
        <v>59</v>
      </c>
      <c r="AH539" t="s">
        <v>67</v>
      </c>
      <c r="AI539" t="s">
        <v>68</v>
      </c>
      <c r="AJ539" t="s">
        <v>69</v>
      </c>
      <c r="AK539" t="s">
        <v>64</v>
      </c>
      <c r="AL539" t="s">
        <v>70</v>
      </c>
      <c r="AO539">
        <v>108</v>
      </c>
      <c r="AP539">
        <v>15</v>
      </c>
      <c r="AS539">
        <v>2450</v>
      </c>
      <c r="AT539">
        <v>2450</v>
      </c>
      <c r="BN539" s="33" t="s">
        <v>2125</v>
      </c>
      <c r="BO539">
        <v>2</v>
      </c>
      <c r="BP539">
        <v>2</v>
      </c>
      <c r="BQ539">
        <v>6</v>
      </c>
      <c r="BR539" t="s">
        <v>92</v>
      </c>
      <c r="BS539" t="s">
        <v>2123</v>
      </c>
      <c r="BT539" t="s">
        <v>73</v>
      </c>
      <c r="BU539" s="23">
        <v>43616</v>
      </c>
      <c r="BV539">
        <v>25490</v>
      </c>
      <c r="BX539" t="s">
        <v>64</v>
      </c>
      <c r="BY539" t="s">
        <v>64</v>
      </c>
      <c r="CB539" t="s">
        <v>64</v>
      </c>
      <c r="CC539" t="s">
        <v>64</v>
      </c>
      <c r="CE539" t="s">
        <v>64</v>
      </c>
      <c r="CG539" t="s">
        <v>63</v>
      </c>
      <c r="CH539" t="s">
        <v>589</v>
      </c>
      <c r="CI539" t="s">
        <v>64</v>
      </c>
      <c r="DJ539" t="s">
        <v>76</v>
      </c>
      <c r="DK539" t="s">
        <v>2124</v>
      </c>
      <c r="DN539" t="s">
        <v>64</v>
      </c>
      <c r="DO539" t="s">
        <v>590</v>
      </c>
      <c r="DP539" t="s">
        <v>64</v>
      </c>
      <c r="DQ539" t="s">
        <v>139</v>
      </c>
      <c r="DY539">
        <v>26.5</v>
      </c>
      <c r="EB539">
        <v>4</v>
      </c>
      <c r="EC539">
        <v>4</v>
      </c>
      <c r="EE539" t="s">
        <v>1543</v>
      </c>
      <c r="EF539">
        <v>3</v>
      </c>
      <c r="EH539" t="s">
        <v>80</v>
      </c>
      <c r="EL539" t="s">
        <v>80</v>
      </c>
      <c r="EP539" t="s">
        <v>80</v>
      </c>
      <c r="ET539" t="s">
        <v>80</v>
      </c>
      <c r="EV539">
        <v>4750</v>
      </c>
      <c r="EW539">
        <v>514</v>
      </c>
      <c r="EX539">
        <v>355</v>
      </c>
      <c r="EY539">
        <v>442</v>
      </c>
    </row>
    <row r="540" spans="1:165" x14ac:dyDescent="0.25">
      <c r="A540">
        <v>2020</v>
      </c>
      <c r="B540" t="s">
        <v>576</v>
      </c>
      <c r="C540" s="20" t="s">
        <v>577</v>
      </c>
      <c r="D540" t="s">
        <v>593</v>
      </c>
      <c r="E540" t="s">
        <v>579</v>
      </c>
      <c r="F540">
        <v>7</v>
      </c>
      <c r="G540" s="1">
        <v>3.8</v>
      </c>
      <c r="H540">
        <v>6</v>
      </c>
      <c r="I540" t="s">
        <v>79</v>
      </c>
      <c r="J540">
        <v>18</v>
      </c>
      <c r="K540">
        <v>26</v>
      </c>
      <c r="L540">
        <v>21</v>
      </c>
      <c r="M540">
        <v>23.089500000000001</v>
      </c>
      <c r="N540">
        <v>36.558399999999999</v>
      </c>
      <c r="O540">
        <v>27.6783</v>
      </c>
      <c r="P540">
        <v>18.404499999999999</v>
      </c>
      <c r="Q540">
        <v>25.906700000000001</v>
      </c>
      <c r="R540">
        <v>21.162199999999999</v>
      </c>
      <c r="T540" t="s">
        <v>142</v>
      </c>
      <c r="U540" t="s">
        <v>143</v>
      </c>
      <c r="V540" t="s">
        <v>61</v>
      </c>
      <c r="W540" t="s">
        <v>62</v>
      </c>
      <c r="Y540">
        <v>8</v>
      </c>
      <c r="Z540" t="s">
        <v>63</v>
      </c>
      <c r="AA540" t="s">
        <v>64</v>
      </c>
      <c r="AB540" t="s">
        <v>65</v>
      </c>
      <c r="AC540" t="s">
        <v>66</v>
      </c>
      <c r="AD540">
        <v>15</v>
      </c>
      <c r="AG540" t="s">
        <v>243</v>
      </c>
      <c r="AH540" t="s">
        <v>244</v>
      </c>
      <c r="AI540" t="s">
        <v>68</v>
      </c>
      <c r="AJ540" t="s">
        <v>69</v>
      </c>
      <c r="AK540" t="s">
        <v>64</v>
      </c>
      <c r="AL540" t="s">
        <v>70</v>
      </c>
      <c r="AO540">
        <v>108</v>
      </c>
      <c r="AP540">
        <v>15</v>
      </c>
      <c r="AS540">
        <v>1950</v>
      </c>
      <c r="AT540">
        <v>1950</v>
      </c>
      <c r="BN540" s="33" t="s">
        <v>2125</v>
      </c>
      <c r="BO540">
        <v>2</v>
      </c>
      <c r="BP540">
        <v>2</v>
      </c>
      <c r="BQ540">
        <v>6</v>
      </c>
      <c r="BR540" t="s">
        <v>92</v>
      </c>
      <c r="BS540" t="s">
        <v>2123</v>
      </c>
      <c r="BT540" t="s">
        <v>73</v>
      </c>
      <c r="BU540" s="23">
        <v>43600</v>
      </c>
      <c r="BV540">
        <v>25465</v>
      </c>
      <c r="BX540" t="s">
        <v>64</v>
      </c>
      <c r="BY540" t="s">
        <v>64</v>
      </c>
      <c r="CB540" t="s">
        <v>64</v>
      </c>
      <c r="CC540" t="s">
        <v>64</v>
      </c>
      <c r="CE540" t="s">
        <v>64</v>
      </c>
      <c r="CG540" t="s">
        <v>63</v>
      </c>
      <c r="CH540" t="s">
        <v>591</v>
      </c>
      <c r="CI540" t="s">
        <v>64</v>
      </c>
      <c r="DJ540" t="s">
        <v>76</v>
      </c>
      <c r="DK540" t="s">
        <v>2124</v>
      </c>
      <c r="DN540" t="s">
        <v>64</v>
      </c>
      <c r="DO540" t="s">
        <v>585</v>
      </c>
      <c r="DP540" t="s">
        <v>64</v>
      </c>
      <c r="DQ540" t="s">
        <v>139</v>
      </c>
      <c r="DY540">
        <v>27.5</v>
      </c>
      <c r="EB540">
        <v>4</v>
      </c>
      <c r="EC540">
        <v>4</v>
      </c>
      <c r="EE540" t="s">
        <v>1544</v>
      </c>
      <c r="EF540">
        <v>5</v>
      </c>
      <c r="EH540" t="s">
        <v>80</v>
      </c>
      <c r="EL540" t="s">
        <v>80</v>
      </c>
      <c r="EP540" t="s">
        <v>80</v>
      </c>
      <c r="ET540" t="s">
        <v>80</v>
      </c>
      <c r="EV540">
        <v>2250</v>
      </c>
      <c r="EW540">
        <v>486</v>
      </c>
      <c r="EX540">
        <v>346</v>
      </c>
      <c r="EY540">
        <v>423</v>
      </c>
    </row>
    <row r="541" spans="1:165" x14ac:dyDescent="0.25">
      <c r="A541">
        <v>2020</v>
      </c>
      <c r="B541" t="s">
        <v>576</v>
      </c>
      <c r="C541" s="20" t="s">
        <v>577</v>
      </c>
      <c r="D541" t="s">
        <v>593</v>
      </c>
      <c r="E541" t="s">
        <v>579</v>
      </c>
      <c r="F541">
        <v>22</v>
      </c>
      <c r="G541" s="1">
        <v>5</v>
      </c>
      <c r="H541">
        <v>8</v>
      </c>
      <c r="I541" t="s">
        <v>79</v>
      </c>
      <c r="J541">
        <v>16</v>
      </c>
      <c r="K541">
        <v>24</v>
      </c>
      <c r="L541">
        <v>19</v>
      </c>
      <c r="M541">
        <v>19.7</v>
      </c>
      <c r="N541">
        <v>34.1</v>
      </c>
      <c r="O541">
        <v>24.321899999999999</v>
      </c>
      <c r="P541">
        <v>15.8782</v>
      </c>
      <c r="Q541">
        <v>24.299600000000002</v>
      </c>
      <c r="R541">
        <v>18.812000000000001</v>
      </c>
      <c r="T541" t="s">
        <v>142</v>
      </c>
      <c r="U541" t="s">
        <v>143</v>
      </c>
      <c r="V541" t="s">
        <v>61</v>
      </c>
      <c r="W541" t="s">
        <v>62</v>
      </c>
      <c r="Y541">
        <v>8</v>
      </c>
      <c r="Z541" t="s">
        <v>63</v>
      </c>
      <c r="AA541" t="s">
        <v>64</v>
      </c>
      <c r="AB541" t="s">
        <v>65</v>
      </c>
      <c r="AC541" t="s">
        <v>66</v>
      </c>
      <c r="AD541">
        <v>15</v>
      </c>
      <c r="AG541" t="s">
        <v>59</v>
      </c>
      <c r="AH541" t="s">
        <v>67</v>
      </c>
      <c r="AI541" t="s">
        <v>68</v>
      </c>
      <c r="AJ541" t="s">
        <v>69</v>
      </c>
      <c r="AK541" t="s">
        <v>64</v>
      </c>
      <c r="AL541" t="s">
        <v>70</v>
      </c>
      <c r="AO541">
        <v>108</v>
      </c>
      <c r="AP541">
        <v>15</v>
      </c>
      <c r="AS541">
        <v>2550</v>
      </c>
      <c r="AT541">
        <v>2550</v>
      </c>
      <c r="BN541" s="33" t="s">
        <v>2125</v>
      </c>
      <c r="BO541">
        <v>2</v>
      </c>
      <c r="BP541">
        <v>2</v>
      </c>
      <c r="BQ541">
        <v>6</v>
      </c>
      <c r="BR541" t="s">
        <v>92</v>
      </c>
      <c r="BS541" t="s">
        <v>2123</v>
      </c>
      <c r="BT541" t="s">
        <v>73</v>
      </c>
      <c r="BU541" s="23">
        <v>43616</v>
      </c>
      <c r="BV541">
        <v>25492</v>
      </c>
      <c r="BX541" t="s">
        <v>64</v>
      </c>
      <c r="BY541" t="s">
        <v>64</v>
      </c>
      <c r="CB541" t="s">
        <v>64</v>
      </c>
      <c r="CC541" t="s">
        <v>64</v>
      </c>
      <c r="CE541" t="s">
        <v>64</v>
      </c>
      <c r="CG541" t="s">
        <v>63</v>
      </c>
      <c r="CH541" t="s">
        <v>591</v>
      </c>
      <c r="CI541" t="s">
        <v>64</v>
      </c>
      <c r="DJ541" t="s">
        <v>76</v>
      </c>
      <c r="DK541" t="s">
        <v>2124</v>
      </c>
      <c r="DN541" t="s">
        <v>64</v>
      </c>
      <c r="DO541" t="s">
        <v>592</v>
      </c>
      <c r="DP541" t="s">
        <v>64</v>
      </c>
      <c r="DQ541" t="s">
        <v>139</v>
      </c>
      <c r="DY541">
        <v>24.5</v>
      </c>
      <c r="EB541">
        <v>3</v>
      </c>
      <c r="EC541">
        <v>3</v>
      </c>
      <c r="EE541" t="s">
        <v>1545</v>
      </c>
      <c r="EF541">
        <v>5</v>
      </c>
      <c r="EH541" t="s">
        <v>80</v>
      </c>
      <c r="EL541" t="s">
        <v>80</v>
      </c>
      <c r="EP541" t="s">
        <v>80</v>
      </c>
      <c r="ET541" t="s">
        <v>80</v>
      </c>
      <c r="EV541">
        <v>5250</v>
      </c>
      <c r="EW541">
        <v>562</v>
      </c>
      <c r="EX541">
        <v>368</v>
      </c>
      <c r="EY541">
        <v>474</v>
      </c>
    </row>
    <row r="542" spans="1:165" x14ac:dyDescent="0.25">
      <c r="A542">
        <v>2020</v>
      </c>
      <c r="B542" t="s">
        <v>576</v>
      </c>
      <c r="C542" s="20" t="s">
        <v>577</v>
      </c>
      <c r="D542" t="s">
        <v>594</v>
      </c>
      <c r="E542" t="s">
        <v>579</v>
      </c>
      <c r="F542">
        <v>41</v>
      </c>
      <c r="G542" s="1">
        <v>3.3</v>
      </c>
      <c r="H542">
        <v>6</v>
      </c>
      <c r="I542" t="s">
        <v>79</v>
      </c>
      <c r="J542">
        <v>17</v>
      </c>
      <c r="K542">
        <v>25</v>
      </c>
      <c r="L542">
        <v>20</v>
      </c>
      <c r="M542">
        <v>21.6</v>
      </c>
      <c r="N542">
        <v>34.700000000000003</v>
      </c>
      <c r="O542">
        <v>26.020499999999998</v>
      </c>
      <c r="P542">
        <v>17.301200000000001</v>
      </c>
      <c r="Q542">
        <v>24.6935</v>
      </c>
      <c r="R542">
        <v>19.994800000000001</v>
      </c>
      <c r="T542" t="s">
        <v>60</v>
      </c>
      <c r="U542" t="s">
        <v>71</v>
      </c>
      <c r="V542" t="s">
        <v>61</v>
      </c>
      <c r="W542" t="s">
        <v>62</v>
      </c>
      <c r="Y542">
        <v>8</v>
      </c>
      <c r="Z542" t="s">
        <v>63</v>
      </c>
      <c r="AA542" t="s">
        <v>64</v>
      </c>
      <c r="AB542" t="s">
        <v>86</v>
      </c>
      <c r="AC542" t="s">
        <v>87</v>
      </c>
      <c r="AD542">
        <v>15</v>
      </c>
      <c r="AG542" t="s">
        <v>59</v>
      </c>
      <c r="AH542" t="s">
        <v>67</v>
      </c>
      <c r="AI542" t="s">
        <v>68</v>
      </c>
      <c r="AJ542" t="s">
        <v>69</v>
      </c>
      <c r="AK542" t="s">
        <v>64</v>
      </c>
      <c r="AL542" t="s">
        <v>70</v>
      </c>
      <c r="AO542">
        <v>113</v>
      </c>
      <c r="AP542">
        <v>15</v>
      </c>
      <c r="AS542">
        <v>2450</v>
      </c>
      <c r="AT542">
        <v>2450</v>
      </c>
      <c r="BN542" s="33" t="s">
        <v>2125</v>
      </c>
      <c r="BO542">
        <v>2</v>
      </c>
      <c r="BP542">
        <v>2</v>
      </c>
      <c r="BQ542">
        <v>6</v>
      </c>
      <c r="BR542" t="s">
        <v>92</v>
      </c>
      <c r="BS542" t="s">
        <v>2123</v>
      </c>
      <c r="BT542" t="s">
        <v>73</v>
      </c>
      <c r="BU542" s="23">
        <v>43661</v>
      </c>
      <c r="BV542">
        <v>26034</v>
      </c>
      <c r="BX542" t="s">
        <v>64</v>
      </c>
      <c r="BY542" t="s">
        <v>64</v>
      </c>
      <c r="CB542" t="s">
        <v>64</v>
      </c>
      <c r="CC542" t="s">
        <v>64</v>
      </c>
      <c r="CE542" t="s">
        <v>64</v>
      </c>
      <c r="CG542" t="s">
        <v>63</v>
      </c>
      <c r="CH542" t="s">
        <v>584</v>
      </c>
      <c r="CI542" t="s">
        <v>64</v>
      </c>
      <c r="DJ542" t="s">
        <v>76</v>
      </c>
      <c r="DK542" t="s">
        <v>2124</v>
      </c>
      <c r="DN542" t="s">
        <v>64</v>
      </c>
      <c r="DO542" t="s">
        <v>585</v>
      </c>
      <c r="DP542" t="s">
        <v>64</v>
      </c>
      <c r="DQ542" t="s">
        <v>139</v>
      </c>
      <c r="DY542">
        <v>26.2</v>
      </c>
      <c r="EB542">
        <v>4</v>
      </c>
      <c r="EC542">
        <v>4</v>
      </c>
      <c r="EE542" t="s">
        <v>1546</v>
      </c>
      <c r="EF542">
        <v>3</v>
      </c>
      <c r="EH542" t="s">
        <v>80</v>
      </c>
      <c r="EL542" t="s">
        <v>80</v>
      </c>
      <c r="EP542" t="s">
        <v>80</v>
      </c>
      <c r="ET542" t="s">
        <v>80</v>
      </c>
      <c r="EV542">
        <v>4750</v>
      </c>
      <c r="EW542">
        <v>521</v>
      </c>
      <c r="EX542">
        <v>365</v>
      </c>
      <c r="EY542">
        <v>451</v>
      </c>
    </row>
    <row r="543" spans="1:165" x14ac:dyDescent="0.25">
      <c r="A543">
        <v>2020</v>
      </c>
      <c r="B543" t="s">
        <v>576</v>
      </c>
      <c r="C543" s="20" t="s">
        <v>577</v>
      </c>
      <c r="D543" t="s">
        <v>594</v>
      </c>
      <c r="E543" t="s">
        <v>579</v>
      </c>
      <c r="F543">
        <v>43</v>
      </c>
      <c r="G543" s="1">
        <v>5</v>
      </c>
      <c r="H543">
        <v>8</v>
      </c>
      <c r="I543" t="s">
        <v>79</v>
      </c>
      <c r="J543">
        <v>15</v>
      </c>
      <c r="K543">
        <v>23</v>
      </c>
      <c r="L543">
        <v>18</v>
      </c>
      <c r="M543">
        <v>18.899999999999999</v>
      </c>
      <c r="N543">
        <v>32.200000000000003</v>
      </c>
      <c r="O543">
        <v>23.215</v>
      </c>
      <c r="P543">
        <v>15.2737</v>
      </c>
      <c r="Q543">
        <v>23.045300000000001</v>
      </c>
      <c r="R543">
        <v>18.0062</v>
      </c>
      <c r="T543" t="s">
        <v>142</v>
      </c>
      <c r="U543" t="s">
        <v>143</v>
      </c>
      <c r="V543" t="s">
        <v>61</v>
      </c>
      <c r="W543" t="s">
        <v>62</v>
      </c>
      <c r="Y543">
        <v>8</v>
      </c>
      <c r="Z543" t="s">
        <v>63</v>
      </c>
      <c r="AA543" t="s">
        <v>64</v>
      </c>
      <c r="AB543" t="s">
        <v>86</v>
      </c>
      <c r="AC543" t="s">
        <v>87</v>
      </c>
      <c r="AD543">
        <v>15</v>
      </c>
      <c r="AG543" t="s">
        <v>59</v>
      </c>
      <c r="AH543" t="s">
        <v>67</v>
      </c>
      <c r="AI543" t="s">
        <v>68</v>
      </c>
      <c r="AJ543" t="s">
        <v>69</v>
      </c>
      <c r="AK543" t="s">
        <v>64</v>
      </c>
      <c r="AL543" t="s">
        <v>70</v>
      </c>
      <c r="AO543">
        <v>113</v>
      </c>
      <c r="AP543">
        <v>15</v>
      </c>
      <c r="AS543">
        <v>2700</v>
      </c>
      <c r="AT543">
        <v>2700</v>
      </c>
      <c r="BN543" s="33" t="s">
        <v>2125</v>
      </c>
      <c r="BO543">
        <v>2</v>
      </c>
      <c r="BP543">
        <v>2</v>
      </c>
      <c r="BQ543">
        <v>6</v>
      </c>
      <c r="BR543" t="s">
        <v>92</v>
      </c>
      <c r="BS543" t="s">
        <v>2123</v>
      </c>
      <c r="BT543" t="s">
        <v>73</v>
      </c>
      <c r="BU543" s="23">
        <v>43661</v>
      </c>
      <c r="BV543">
        <v>26036</v>
      </c>
      <c r="BX543" t="s">
        <v>64</v>
      </c>
      <c r="BY543" t="s">
        <v>64</v>
      </c>
      <c r="CB543" t="s">
        <v>64</v>
      </c>
      <c r="CC543" t="s">
        <v>64</v>
      </c>
      <c r="CE543" t="s">
        <v>64</v>
      </c>
      <c r="CG543" t="s">
        <v>63</v>
      </c>
      <c r="CH543" t="s">
        <v>584</v>
      </c>
      <c r="CI543" t="s">
        <v>64</v>
      </c>
      <c r="DJ543" t="s">
        <v>76</v>
      </c>
      <c r="DK543" t="s">
        <v>2124</v>
      </c>
      <c r="DN543" t="s">
        <v>64</v>
      </c>
      <c r="DO543" t="s">
        <v>132</v>
      </c>
      <c r="DP543" t="s">
        <v>64</v>
      </c>
      <c r="DQ543" t="s">
        <v>139</v>
      </c>
      <c r="DY543">
        <v>23.4</v>
      </c>
      <c r="EB543">
        <v>3</v>
      </c>
      <c r="EC543">
        <v>3</v>
      </c>
      <c r="EE543" t="s">
        <v>1547</v>
      </c>
      <c r="EF543">
        <v>5</v>
      </c>
      <c r="EH543" t="s">
        <v>80</v>
      </c>
      <c r="EL543" t="s">
        <v>80</v>
      </c>
      <c r="EP543" t="s">
        <v>80</v>
      </c>
      <c r="ET543" t="s">
        <v>80</v>
      </c>
      <c r="EV543">
        <v>6000</v>
      </c>
      <c r="EW543">
        <v>590</v>
      </c>
      <c r="EX543">
        <v>391</v>
      </c>
      <c r="EY543">
        <v>500</v>
      </c>
    </row>
    <row r="544" spans="1:165" x14ac:dyDescent="0.25">
      <c r="A544">
        <v>2020</v>
      </c>
      <c r="B544" t="s">
        <v>576</v>
      </c>
      <c r="C544" s="20" t="s">
        <v>577</v>
      </c>
      <c r="D544" t="s">
        <v>596</v>
      </c>
      <c r="E544" t="s">
        <v>579</v>
      </c>
      <c r="F544">
        <v>42</v>
      </c>
      <c r="G544" s="1">
        <v>3.3</v>
      </c>
      <c r="H544">
        <v>6</v>
      </c>
      <c r="I544" t="s">
        <v>79</v>
      </c>
      <c r="J544">
        <v>17</v>
      </c>
      <c r="K544">
        <v>25</v>
      </c>
      <c r="L544">
        <v>20</v>
      </c>
      <c r="M544">
        <v>21.7</v>
      </c>
      <c r="N544">
        <v>35.700000000000003</v>
      </c>
      <c r="O544">
        <v>26.35</v>
      </c>
      <c r="P544">
        <v>17.375599999999999</v>
      </c>
      <c r="Q544">
        <v>25.3476</v>
      </c>
      <c r="R544">
        <v>20.240200000000002</v>
      </c>
      <c r="T544" t="s">
        <v>60</v>
      </c>
      <c r="U544" t="s">
        <v>71</v>
      </c>
      <c r="V544" t="s">
        <v>61</v>
      </c>
      <c r="W544" t="s">
        <v>62</v>
      </c>
      <c r="Y544">
        <v>8</v>
      </c>
      <c r="Z544" t="s">
        <v>63</v>
      </c>
      <c r="AA544" t="s">
        <v>64</v>
      </c>
      <c r="AB544" t="s">
        <v>65</v>
      </c>
      <c r="AC544" t="s">
        <v>66</v>
      </c>
      <c r="AD544">
        <v>15</v>
      </c>
      <c r="AG544" t="s">
        <v>59</v>
      </c>
      <c r="AH544" t="s">
        <v>67</v>
      </c>
      <c r="AI544" t="s">
        <v>68</v>
      </c>
      <c r="AJ544" t="s">
        <v>69</v>
      </c>
      <c r="AK544" t="s">
        <v>64</v>
      </c>
      <c r="AL544" t="s">
        <v>70</v>
      </c>
      <c r="AO544">
        <v>113</v>
      </c>
      <c r="AP544">
        <v>15</v>
      </c>
      <c r="AS544">
        <v>2450</v>
      </c>
      <c r="AT544">
        <v>2450</v>
      </c>
      <c r="BN544" s="33" t="s">
        <v>2125</v>
      </c>
      <c r="BO544">
        <v>2</v>
      </c>
      <c r="BP544">
        <v>2</v>
      </c>
      <c r="BQ544">
        <v>6</v>
      </c>
      <c r="BR544" t="s">
        <v>92</v>
      </c>
      <c r="BS544" t="s">
        <v>2123</v>
      </c>
      <c r="BT544" t="s">
        <v>73</v>
      </c>
      <c r="BU544" s="23">
        <v>43661</v>
      </c>
      <c r="BV544">
        <v>26035</v>
      </c>
      <c r="BX544" t="s">
        <v>64</v>
      </c>
      <c r="BY544" t="s">
        <v>64</v>
      </c>
      <c r="CB544" t="s">
        <v>64</v>
      </c>
      <c r="CC544" t="s">
        <v>64</v>
      </c>
      <c r="CE544" t="s">
        <v>64</v>
      </c>
      <c r="CG544" t="s">
        <v>63</v>
      </c>
      <c r="CH544" t="s">
        <v>584</v>
      </c>
      <c r="CI544" t="s">
        <v>64</v>
      </c>
      <c r="DJ544" t="s">
        <v>76</v>
      </c>
      <c r="DK544" t="s">
        <v>2124</v>
      </c>
      <c r="DN544" t="s">
        <v>64</v>
      </c>
      <c r="DO544" t="s">
        <v>585</v>
      </c>
      <c r="DP544" t="s">
        <v>64</v>
      </c>
      <c r="DQ544" t="s">
        <v>139</v>
      </c>
      <c r="DY544">
        <v>26.5</v>
      </c>
      <c r="EB544">
        <v>4</v>
      </c>
      <c r="EC544">
        <v>4</v>
      </c>
      <c r="EE544" t="s">
        <v>1546</v>
      </c>
      <c r="EF544">
        <v>3</v>
      </c>
      <c r="EH544" t="s">
        <v>80</v>
      </c>
      <c r="EL544" t="s">
        <v>80</v>
      </c>
      <c r="EP544" t="s">
        <v>80</v>
      </c>
      <c r="ET544" t="s">
        <v>80</v>
      </c>
      <c r="EV544">
        <v>4750</v>
      </c>
      <c r="EW544">
        <v>519</v>
      </c>
      <c r="EX544">
        <v>356</v>
      </c>
      <c r="EY544">
        <v>446</v>
      </c>
    </row>
    <row r="545" spans="1:165" s="24" customFormat="1" x14ac:dyDescent="0.25">
      <c r="A545">
        <v>2020</v>
      </c>
      <c r="B545" t="s">
        <v>576</v>
      </c>
      <c r="C545" s="20" t="s">
        <v>577</v>
      </c>
      <c r="D545" t="s">
        <v>596</v>
      </c>
      <c r="E545" t="s">
        <v>579</v>
      </c>
      <c r="F545">
        <v>44</v>
      </c>
      <c r="G545" s="1">
        <v>5</v>
      </c>
      <c r="H545">
        <v>8</v>
      </c>
      <c r="I545" t="s">
        <v>79</v>
      </c>
      <c r="J545">
        <v>16</v>
      </c>
      <c r="K545">
        <v>24</v>
      </c>
      <c r="L545">
        <v>19</v>
      </c>
      <c r="M545">
        <v>19.600000000000001</v>
      </c>
      <c r="N545">
        <v>33.200000000000003</v>
      </c>
      <c r="O545">
        <v>24.029499999999999</v>
      </c>
      <c r="P545">
        <v>15.8028</v>
      </c>
      <c r="Q545">
        <v>23.706800000000001</v>
      </c>
      <c r="R545">
        <v>18.592300000000002</v>
      </c>
      <c r="S545"/>
      <c r="T545" t="s">
        <v>142</v>
      </c>
      <c r="U545" t="s">
        <v>143</v>
      </c>
      <c r="V545" t="s">
        <v>61</v>
      </c>
      <c r="W545" t="s">
        <v>62</v>
      </c>
      <c r="X545"/>
      <c r="Y545">
        <v>8</v>
      </c>
      <c r="Z545" t="s">
        <v>63</v>
      </c>
      <c r="AA545" t="s">
        <v>64</v>
      </c>
      <c r="AB545" t="s">
        <v>65</v>
      </c>
      <c r="AC545" t="s">
        <v>66</v>
      </c>
      <c r="AD545">
        <v>15</v>
      </c>
      <c r="AE545"/>
      <c r="AF545"/>
      <c r="AG545" t="s">
        <v>59</v>
      </c>
      <c r="AH545" t="s">
        <v>67</v>
      </c>
      <c r="AI545" t="s">
        <v>68</v>
      </c>
      <c r="AJ545" t="s">
        <v>69</v>
      </c>
      <c r="AK545" t="s">
        <v>64</v>
      </c>
      <c r="AL545" t="s">
        <v>70</v>
      </c>
      <c r="AM545"/>
      <c r="AN545"/>
      <c r="AO545">
        <v>113</v>
      </c>
      <c r="AP545">
        <v>15</v>
      </c>
      <c r="AQ545"/>
      <c r="AR545"/>
      <c r="AS545">
        <v>2550</v>
      </c>
      <c r="AT545">
        <v>2550</v>
      </c>
      <c r="AU545"/>
      <c r="AV545"/>
      <c r="AW545"/>
      <c r="AX545"/>
      <c r="AY545"/>
      <c r="AZ545"/>
      <c r="BA545"/>
      <c r="BB545"/>
      <c r="BC545"/>
      <c r="BD545"/>
      <c r="BE545"/>
      <c r="BF545"/>
      <c r="BG545"/>
      <c r="BH545"/>
      <c r="BI545"/>
      <c r="BJ545"/>
      <c r="BK545"/>
      <c r="BL545"/>
      <c r="BM545"/>
      <c r="BN545" s="33" t="s">
        <v>2125</v>
      </c>
      <c r="BO545">
        <v>2</v>
      </c>
      <c r="BP545">
        <v>2</v>
      </c>
      <c r="BQ545">
        <v>6</v>
      </c>
      <c r="BR545" t="s">
        <v>92</v>
      </c>
      <c r="BS545" t="s">
        <v>2123</v>
      </c>
      <c r="BT545" t="s">
        <v>73</v>
      </c>
      <c r="BU545" s="23">
        <v>43661</v>
      </c>
      <c r="BV545">
        <v>26037</v>
      </c>
      <c r="BW545" s="2"/>
      <c r="BX545" t="s">
        <v>64</v>
      </c>
      <c r="BY545" t="s">
        <v>64</v>
      </c>
      <c r="BZ545"/>
      <c r="CA545"/>
      <c r="CB545" t="s">
        <v>64</v>
      </c>
      <c r="CC545" t="s">
        <v>64</v>
      </c>
      <c r="CD545"/>
      <c r="CE545" t="s">
        <v>64</v>
      </c>
      <c r="CF545"/>
      <c r="CG545" t="s">
        <v>63</v>
      </c>
      <c r="CH545" t="s">
        <v>584</v>
      </c>
      <c r="CI545" t="s">
        <v>64</v>
      </c>
      <c r="CJ545"/>
      <c r="CK545"/>
      <c r="CL545"/>
      <c r="CM545"/>
      <c r="CN545"/>
      <c r="CO545"/>
      <c r="CP545"/>
      <c r="CQ545"/>
      <c r="CR545"/>
      <c r="CS545"/>
      <c r="CT545"/>
      <c r="CU545"/>
      <c r="CV545"/>
      <c r="CW545"/>
      <c r="CX545"/>
      <c r="CY545"/>
      <c r="CZ545"/>
      <c r="DA545"/>
      <c r="DB545"/>
      <c r="DC545"/>
      <c r="DD545"/>
      <c r="DE545"/>
      <c r="DF545"/>
      <c r="DG545"/>
      <c r="DH545"/>
      <c r="DI545"/>
      <c r="DJ545" t="s">
        <v>76</v>
      </c>
      <c r="DK545" t="s">
        <v>2124</v>
      </c>
      <c r="DL545"/>
      <c r="DM545"/>
      <c r="DN545" t="s">
        <v>64</v>
      </c>
      <c r="DO545" t="s">
        <v>132</v>
      </c>
      <c r="DP545" t="s">
        <v>64</v>
      </c>
      <c r="DQ545" t="s">
        <v>139</v>
      </c>
      <c r="DR545"/>
      <c r="DS545"/>
      <c r="DT545"/>
      <c r="DU545"/>
      <c r="DV545"/>
      <c r="DW545"/>
      <c r="DX545"/>
      <c r="DY545">
        <v>24.2</v>
      </c>
      <c r="DZ545"/>
      <c r="EA545" s="22"/>
      <c r="EB545">
        <v>3</v>
      </c>
      <c r="EC545">
        <v>3</v>
      </c>
      <c r="ED545"/>
      <c r="EE545" t="s">
        <v>1547</v>
      </c>
      <c r="EF545">
        <v>5</v>
      </c>
      <c r="EG545"/>
      <c r="EH545" t="s">
        <v>80</v>
      </c>
      <c r="EI545"/>
      <c r="EJ545"/>
      <c r="EK545"/>
      <c r="EL545" t="s">
        <v>80</v>
      </c>
      <c r="EM545"/>
      <c r="EN545"/>
      <c r="EO545"/>
      <c r="EP545" t="s">
        <v>80</v>
      </c>
      <c r="EQ545"/>
      <c r="ER545"/>
      <c r="ES545"/>
      <c r="ET545" t="s">
        <v>80</v>
      </c>
      <c r="EU545"/>
      <c r="EV545">
        <v>5250</v>
      </c>
      <c r="EW545">
        <v>570</v>
      </c>
      <c r="EX545">
        <v>380</v>
      </c>
      <c r="EY545">
        <v>485</v>
      </c>
      <c r="EZ545"/>
      <c r="FA545"/>
      <c r="FB545"/>
      <c r="FC545"/>
      <c r="FD545"/>
      <c r="FE545"/>
      <c r="FF545"/>
      <c r="FG545"/>
      <c r="FH545"/>
      <c r="FI545"/>
    </row>
    <row r="546" spans="1:165" x14ac:dyDescent="0.25">
      <c r="A546">
        <v>2020</v>
      </c>
      <c r="B546" t="s">
        <v>521</v>
      </c>
      <c r="C546" s="20" t="s">
        <v>521</v>
      </c>
      <c r="D546" t="s">
        <v>548</v>
      </c>
      <c r="E546" t="s">
        <v>524</v>
      </c>
      <c r="F546">
        <v>34</v>
      </c>
      <c r="G546" s="1">
        <v>1.5</v>
      </c>
      <c r="H546">
        <v>4</v>
      </c>
      <c r="I546" t="s">
        <v>260</v>
      </c>
      <c r="J546">
        <v>30</v>
      </c>
      <c r="K546">
        <v>38</v>
      </c>
      <c r="L546">
        <v>33</v>
      </c>
      <c r="M546">
        <v>39.7821</v>
      </c>
      <c r="N546">
        <v>56.541899999999998</v>
      </c>
      <c r="O546">
        <v>45.905200000000001</v>
      </c>
      <c r="P546">
        <v>30.0731</v>
      </c>
      <c r="Q546">
        <v>38.3354</v>
      </c>
      <c r="R546">
        <v>33.303100000000001</v>
      </c>
      <c r="T546" t="s">
        <v>60</v>
      </c>
      <c r="U546" t="s">
        <v>71</v>
      </c>
      <c r="V546" t="s">
        <v>258</v>
      </c>
      <c r="W546" t="s">
        <v>259</v>
      </c>
      <c r="Y546">
        <v>1</v>
      </c>
      <c r="Z546" t="s">
        <v>63</v>
      </c>
      <c r="AA546" t="s">
        <v>64</v>
      </c>
      <c r="AB546" t="s">
        <v>150</v>
      </c>
      <c r="AC546" t="s">
        <v>178</v>
      </c>
      <c r="AD546">
        <v>10</v>
      </c>
      <c r="AG546" t="s">
        <v>243</v>
      </c>
      <c r="AH546" t="s">
        <v>244</v>
      </c>
      <c r="AI546" t="s">
        <v>68</v>
      </c>
      <c r="AJ546" t="s">
        <v>69</v>
      </c>
      <c r="AK546" t="s">
        <v>64</v>
      </c>
      <c r="AL546" t="s">
        <v>70</v>
      </c>
      <c r="AO546">
        <v>106</v>
      </c>
      <c r="AP546">
        <v>17</v>
      </c>
      <c r="AS546">
        <v>1250</v>
      </c>
      <c r="AT546">
        <v>1250</v>
      </c>
      <c r="BN546" s="33" t="s">
        <v>2125</v>
      </c>
      <c r="BO546">
        <v>2</v>
      </c>
      <c r="BP546">
        <v>2</v>
      </c>
      <c r="BQ546">
        <v>6</v>
      </c>
      <c r="BR546" t="s">
        <v>92</v>
      </c>
      <c r="BS546" t="s">
        <v>2123</v>
      </c>
      <c r="BT546" t="s">
        <v>73</v>
      </c>
      <c r="BU546" s="23">
        <v>43724</v>
      </c>
      <c r="BV546">
        <v>26166</v>
      </c>
      <c r="BX546" t="s">
        <v>64</v>
      </c>
      <c r="BY546" t="s">
        <v>64</v>
      </c>
      <c r="CB546" t="s">
        <v>64</v>
      </c>
      <c r="CC546" t="s">
        <v>64</v>
      </c>
      <c r="CE546" t="s">
        <v>64</v>
      </c>
      <c r="CG546" t="s">
        <v>63</v>
      </c>
      <c r="CH546" t="s">
        <v>1518</v>
      </c>
      <c r="CI546" t="s">
        <v>63</v>
      </c>
      <c r="CJ546" t="s">
        <v>529</v>
      </c>
      <c r="DJ546" t="s">
        <v>76</v>
      </c>
      <c r="DK546" t="s">
        <v>2124</v>
      </c>
      <c r="DL546" t="s">
        <v>64</v>
      </c>
      <c r="DM546" t="s">
        <v>64</v>
      </c>
      <c r="DN546" t="s">
        <v>64</v>
      </c>
      <c r="DO546" t="s">
        <v>193</v>
      </c>
      <c r="DP546" t="s">
        <v>64</v>
      </c>
      <c r="DQ546" t="s">
        <v>139</v>
      </c>
      <c r="DY546">
        <v>46.2</v>
      </c>
      <c r="EB546">
        <v>7</v>
      </c>
      <c r="EC546">
        <v>7</v>
      </c>
      <c r="EE546" t="s">
        <v>1519</v>
      </c>
      <c r="EF546">
        <v>7</v>
      </c>
      <c r="EH546" t="s">
        <v>80</v>
      </c>
      <c r="EL546" t="s">
        <v>80</v>
      </c>
      <c r="EP546" t="s">
        <v>80</v>
      </c>
      <c r="ET546" t="s">
        <v>80</v>
      </c>
      <c r="EU546">
        <v>1250</v>
      </c>
      <c r="EW546">
        <v>295</v>
      </c>
      <c r="EX546">
        <v>231</v>
      </c>
      <c r="EY546">
        <v>266</v>
      </c>
    </row>
    <row r="547" spans="1:165" x14ac:dyDescent="0.25">
      <c r="A547">
        <v>2020</v>
      </c>
      <c r="B547" t="s">
        <v>521</v>
      </c>
      <c r="C547" s="20" t="s">
        <v>521</v>
      </c>
      <c r="D547" t="s">
        <v>548</v>
      </c>
      <c r="E547" t="s">
        <v>524</v>
      </c>
      <c r="F547">
        <v>35</v>
      </c>
      <c r="G547" s="1">
        <v>1.5</v>
      </c>
      <c r="H547">
        <v>4</v>
      </c>
      <c r="I547" t="s">
        <v>551</v>
      </c>
      <c r="J547">
        <v>29</v>
      </c>
      <c r="K547">
        <v>35</v>
      </c>
      <c r="L547">
        <v>31</v>
      </c>
      <c r="M547">
        <v>37.700000000000003</v>
      </c>
      <c r="N547">
        <v>51.6</v>
      </c>
      <c r="O547">
        <v>42.900399999999998</v>
      </c>
      <c r="P547">
        <v>28.683800000000002</v>
      </c>
      <c r="Q547">
        <v>35.362900000000003</v>
      </c>
      <c r="R547">
        <v>31.348199999999999</v>
      </c>
      <c r="T547" t="s">
        <v>60</v>
      </c>
      <c r="U547" t="s">
        <v>71</v>
      </c>
      <c r="V547" t="s">
        <v>549</v>
      </c>
      <c r="W547" t="s">
        <v>550</v>
      </c>
      <c r="Y547">
        <v>7</v>
      </c>
      <c r="Z547" t="s">
        <v>63</v>
      </c>
      <c r="AA547" t="s">
        <v>64</v>
      </c>
      <c r="AB547" t="s">
        <v>150</v>
      </c>
      <c r="AC547" t="s">
        <v>178</v>
      </c>
      <c r="AD547">
        <v>10</v>
      </c>
      <c r="AG547" t="s">
        <v>243</v>
      </c>
      <c r="AH547" t="s">
        <v>244</v>
      </c>
      <c r="AI547" t="s">
        <v>68</v>
      </c>
      <c r="AJ547" t="s">
        <v>69</v>
      </c>
      <c r="AK547" t="s">
        <v>64</v>
      </c>
      <c r="AL547" t="s">
        <v>70</v>
      </c>
      <c r="AO547">
        <v>106</v>
      </c>
      <c r="AP547">
        <v>17</v>
      </c>
      <c r="AS547">
        <v>1300</v>
      </c>
      <c r="AT547">
        <v>1300</v>
      </c>
      <c r="BN547" s="33" t="s">
        <v>2125</v>
      </c>
      <c r="BO547">
        <v>2</v>
      </c>
      <c r="BP547">
        <v>2</v>
      </c>
      <c r="BQ547">
        <v>6</v>
      </c>
      <c r="BR547" t="s">
        <v>92</v>
      </c>
      <c r="BS547" t="s">
        <v>2123</v>
      </c>
      <c r="BT547" t="s">
        <v>73</v>
      </c>
      <c r="BU547" s="23">
        <v>43724</v>
      </c>
      <c r="BV547">
        <v>26167</v>
      </c>
      <c r="BX547" t="s">
        <v>64</v>
      </c>
      <c r="BY547" t="s">
        <v>64</v>
      </c>
      <c r="CB547" t="s">
        <v>64</v>
      </c>
      <c r="CC547" t="s">
        <v>64</v>
      </c>
      <c r="CE547" t="s">
        <v>64</v>
      </c>
      <c r="CG547" t="s">
        <v>63</v>
      </c>
      <c r="CH547" t="s">
        <v>1518</v>
      </c>
      <c r="CI547" t="s">
        <v>63</v>
      </c>
      <c r="CJ547" t="s">
        <v>529</v>
      </c>
      <c r="DJ547" t="s">
        <v>76</v>
      </c>
      <c r="DK547" t="s">
        <v>2124</v>
      </c>
      <c r="DL547" t="s">
        <v>64</v>
      </c>
      <c r="DM547" t="s">
        <v>64</v>
      </c>
      <c r="DN547" t="s">
        <v>64</v>
      </c>
      <c r="DO547" t="s">
        <v>193</v>
      </c>
      <c r="DP547" t="s">
        <v>64</v>
      </c>
      <c r="DQ547" t="s">
        <v>139</v>
      </c>
      <c r="DY547">
        <v>43.2</v>
      </c>
      <c r="EB547">
        <v>7</v>
      </c>
      <c r="EC547">
        <v>7</v>
      </c>
      <c r="EE547" t="s">
        <v>1519</v>
      </c>
      <c r="EF547">
        <v>7</v>
      </c>
      <c r="EH547" t="s">
        <v>80</v>
      </c>
      <c r="EL547" t="s">
        <v>80</v>
      </c>
      <c r="EP547" t="s">
        <v>80</v>
      </c>
      <c r="ET547" t="s">
        <v>80</v>
      </c>
      <c r="EU547">
        <v>1000</v>
      </c>
      <c r="EW547">
        <v>308</v>
      </c>
      <c r="EX547">
        <v>250</v>
      </c>
      <c r="EY547">
        <v>282</v>
      </c>
    </row>
    <row r="548" spans="1:165" x14ac:dyDescent="0.25">
      <c r="A548">
        <v>2020</v>
      </c>
      <c r="B548" t="s">
        <v>521</v>
      </c>
      <c r="C548" s="20" t="s">
        <v>521</v>
      </c>
      <c r="D548" t="s">
        <v>548</v>
      </c>
      <c r="E548" t="s">
        <v>524</v>
      </c>
      <c r="F548">
        <v>33</v>
      </c>
      <c r="G548" s="1">
        <v>1.5</v>
      </c>
      <c r="H548">
        <v>4</v>
      </c>
      <c r="I548" t="s">
        <v>84</v>
      </c>
      <c r="J548">
        <v>26</v>
      </c>
      <c r="K548">
        <v>35</v>
      </c>
      <c r="L548">
        <v>30</v>
      </c>
      <c r="M548">
        <v>34.200000000000003</v>
      </c>
      <c r="N548">
        <v>51.5</v>
      </c>
      <c r="O548">
        <v>40.290500000000002</v>
      </c>
      <c r="P548">
        <v>26.307400000000001</v>
      </c>
      <c r="Q548">
        <v>35.302100000000003</v>
      </c>
      <c r="R548">
        <v>29.714300000000001</v>
      </c>
      <c r="T548" t="s">
        <v>60</v>
      </c>
      <c r="U548" t="s">
        <v>71</v>
      </c>
      <c r="V548" t="s">
        <v>82</v>
      </c>
      <c r="W548" t="s">
        <v>83</v>
      </c>
      <c r="Y548">
        <v>6</v>
      </c>
      <c r="Z548" t="s">
        <v>64</v>
      </c>
      <c r="AA548" t="s">
        <v>64</v>
      </c>
      <c r="AB548" t="s">
        <v>150</v>
      </c>
      <c r="AC548" t="s">
        <v>178</v>
      </c>
      <c r="AD548">
        <v>10</v>
      </c>
      <c r="AG548" t="s">
        <v>243</v>
      </c>
      <c r="AH548" t="s">
        <v>244</v>
      </c>
      <c r="AI548" t="s">
        <v>68</v>
      </c>
      <c r="AJ548" t="s">
        <v>69</v>
      </c>
      <c r="AK548" t="s">
        <v>64</v>
      </c>
      <c r="AL548" t="s">
        <v>70</v>
      </c>
      <c r="AO548">
        <v>106</v>
      </c>
      <c r="AP548">
        <v>17</v>
      </c>
      <c r="AS548">
        <v>1350</v>
      </c>
      <c r="AT548">
        <v>1350</v>
      </c>
      <c r="BN548" s="33" t="s">
        <v>2125</v>
      </c>
      <c r="BO548">
        <v>2</v>
      </c>
      <c r="BP548">
        <v>2</v>
      </c>
      <c r="BQ548">
        <v>6</v>
      </c>
      <c r="BR548" t="s">
        <v>92</v>
      </c>
      <c r="BS548" t="s">
        <v>2123</v>
      </c>
      <c r="BT548" t="s">
        <v>73</v>
      </c>
      <c r="BU548" s="23">
        <v>43724</v>
      </c>
      <c r="BV548">
        <v>26165</v>
      </c>
      <c r="BX548" t="s">
        <v>64</v>
      </c>
      <c r="BY548" t="s">
        <v>64</v>
      </c>
      <c r="CB548" t="s">
        <v>64</v>
      </c>
      <c r="CC548" t="s">
        <v>64</v>
      </c>
      <c r="CE548" t="s">
        <v>64</v>
      </c>
      <c r="CG548" t="s">
        <v>63</v>
      </c>
      <c r="CH548" t="s">
        <v>1518</v>
      </c>
      <c r="CI548" t="s">
        <v>63</v>
      </c>
      <c r="CJ548" t="s">
        <v>529</v>
      </c>
      <c r="DJ548" t="s">
        <v>76</v>
      </c>
      <c r="DK548" t="s">
        <v>2124</v>
      </c>
      <c r="DL548" t="s">
        <v>64</v>
      </c>
      <c r="DM548" t="s">
        <v>64</v>
      </c>
      <c r="DN548" t="s">
        <v>64</v>
      </c>
      <c r="DO548" t="s">
        <v>193</v>
      </c>
      <c r="DP548" t="s">
        <v>64</v>
      </c>
      <c r="DQ548" t="s">
        <v>139</v>
      </c>
      <c r="DY548">
        <v>40.6</v>
      </c>
      <c r="EB548">
        <v>7</v>
      </c>
      <c r="EC548">
        <v>7</v>
      </c>
      <c r="EE548" t="s">
        <v>1517</v>
      </c>
      <c r="EF548">
        <v>6</v>
      </c>
      <c r="EH548" t="s">
        <v>80</v>
      </c>
      <c r="EL548" t="s">
        <v>80</v>
      </c>
      <c r="EP548" t="s">
        <v>80</v>
      </c>
      <c r="ET548" t="s">
        <v>80</v>
      </c>
      <c r="EU548">
        <v>750</v>
      </c>
      <c r="EW548">
        <v>337</v>
      </c>
      <c r="EX548">
        <v>251</v>
      </c>
      <c r="EY548">
        <v>298</v>
      </c>
    </row>
    <row r="549" spans="1:165" x14ac:dyDescent="0.25">
      <c r="A549">
        <v>2020</v>
      </c>
      <c r="B549" t="s">
        <v>521</v>
      </c>
      <c r="C549" s="20" t="s">
        <v>521</v>
      </c>
      <c r="D549" t="s">
        <v>548</v>
      </c>
      <c r="E549" t="s">
        <v>524</v>
      </c>
      <c r="F549">
        <v>39</v>
      </c>
      <c r="G549" s="1">
        <v>2</v>
      </c>
      <c r="H549">
        <v>4</v>
      </c>
      <c r="I549" t="s">
        <v>260</v>
      </c>
      <c r="J549">
        <v>48</v>
      </c>
      <c r="K549">
        <v>47</v>
      </c>
      <c r="L549">
        <v>48</v>
      </c>
      <c r="M549">
        <v>68.873699999999999</v>
      </c>
      <c r="N549">
        <v>67.722800000000007</v>
      </c>
      <c r="O549">
        <v>68.350999999999999</v>
      </c>
      <c r="P549">
        <v>47.816000000000003</v>
      </c>
      <c r="Q549">
        <v>47.269399999999997</v>
      </c>
      <c r="R549">
        <v>47.5685</v>
      </c>
      <c r="T549" t="s">
        <v>142</v>
      </c>
      <c r="U549" t="s">
        <v>143</v>
      </c>
      <c r="V549" t="s">
        <v>258</v>
      </c>
      <c r="W549" t="s">
        <v>259</v>
      </c>
      <c r="Y549">
        <v>1</v>
      </c>
      <c r="Z549" t="s">
        <v>63</v>
      </c>
      <c r="AA549" t="s">
        <v>64</v>
      </c>
      <c r="AB549" t="s">
        <v>150</v>
      </c>
      <c r="AC549" t="s">
        <v>178</v>
      </c>
      <c r="AD549">
        <v>10</v>
      </c>
      <c r="AG549" t="s">
        <v>243</v>
      </c>
      <c r="AH549" t="s">
        <v>244</v>
      </c>
      <c r="AI549" t="s">
        <v>68</v>
      </c>
      <c r="AJ549" t="s">
        <v>69</v>
      </c>
      <c r="AK549" t="s">
        <v>64</v>
      </c>
      <c r="AL549" t="s">
        <v>70</v>
      </c>
      <c r="AO549">
        <v>106</v>
      </c>
      <c r="AP549">
        <v>17</v>
      </c>
      <c r="AS549">
        <v>850</v>
      </c>
      <c r="AT549">
        <v>850</v>
      </c>
      <c r="BN549" s="33" t="s">
        <v>2135</v>
      </c>
      <c r="BO549">
        <v>2</v>
      </c>
      <c r="BP549">
        <v>2</v>
      </c>
      <c r="BQ549">
        <v>6</v>
      </c>
      <c r="BR549" t="s">
        <v>92</v>
      </c>
      <c r="BS549" t="s">
        <v>2123</v>
      </c>
      <c r="BT549" t="s">
        <v>227</v>
      </c>
      <c r="BU549" s="23">
        <v>43738</v>
      </c>
      <c r="BV549">
        <v>26534</v>
      </c>
      <c r="BX549" t="s">
        <v>64</v>
      </c>
      <c r="BY549" t="s">
        <v>64</v>
      </c>
      <c r="CB549" t="s">
        <v>64</v>
      </c>
      <c r="CC549" t="s">
        <v>64</v>
      </c>
      <c r="CE549" t="s">
        <v>64</v>
      </c>
      <c r="CG549" t="s">
        <v>63</v>
      </c>
      <c r="CH549" t="s">
        <v>1518</v>
      </c>
      <c r="CI549" t="s">
        <v>63</v>
      </c>
      <c r="CJ549" t="s">
        <v>552</v>
      </c>
      <c r="CK549" t="s">
        <v>112</v>
      </c>
      <c r="CM549">
        <v>1</v>
      </c>
      <c r="CN549" t="s">
        <v>113</v>
      </c>
      <c r="CP549">
        <v>259</v>
      </c>
      <c r="CQ549">
        <v>4.25</v>
      </c>
      <c r="CR549">
        <v>51</v>
      </c>
      <c r="CS549" t="s">
        <v>114</v>
      </c>
      <c r="CV549" t="s">
        <v>115</v>
      </c>
      <c r="CX549" t="s">
        <v>151</v>
      </c>
      <c r="CY549" t="s">
        <v>64</v>
      </c>
      <c r="DD549">
        <v>1</v>
      </c>
      <c r="DE549" t="s">
        <v>476</v>
      </c>
      <c r="DF549" t="s">
        <v>536</v>
      </c>
      <c r="DG549">
        <v>135</v>
      </c>
      <c r="DJ549" t="s">
        <v>146</v>
      </c>
      <c r="DK549" t="s">
        <v>147</v>
      </c>
      <c r="DL549" t="s">
        <v>64</v>
      </c>
      <c r="DM549" t="s">
        <v>64</v>
      </c>
      <c r="DN549" t="s">
        <v>64</v>
      </c>
      <c r="DO549" t="s">
        <v>193</v>
      </c>
      <c r="DP549" t="s">
        <v>63</v>
      </c>
      <c r="DQ549" t="s">
        <v>78</v>
      </c>
      <c r="DY549">
        <v>68.7</v>
      </c>
      <c r="EB549">
        <v>10</v>
      </c>
      <c r="EC549">
        <v>10</v>
      </c>
      <c r="EE549" t="s">
        <v>1522</v>
      </c>
      <c r="EF549">
        <v>7</v>
      </c>
      <c r="EH549" t="s">
        <v>80</v>
      </c>
      <c r="EL549" t="s">
        <v>80</v>
      </c>
      <c r="EP549" t="s">
        <v>80</v>
      </c>
      <c r="ET549" t="s">
        <v>80</v>
      </c>
      <c r="EU549">
        <v>3250</v>
      </c>
      <c r="EW549">
        <v>184</v>
      </c>
      <c r="EX549">
        <v>187</v>
      </c>
      <c r="EY549">
        <v>185</v>
      </c>
    </row>
    <row r="550" spans="1:165" x14ac:dyDescent="0.25">
      <c r="A550">
        <v>2020</v>
      </c>
      <c r="B550" t="s">
        <v>521</v>
      </c>
      <c r="C550" s="20" t="s">
        <v>521</v>
      </c>
      <c r="D550" t="s">
        <v>548</v>
      </c>
      <c r="E550" t="s">
        <v>524</v>
      </c>
      <c r="F550">
        <v>37</v>
      </c>
      <c r="G550" s="1">
        <v>2</v>
      </c>
      <c r="H550">
        <v>4</v>
      </c>
      <c r="I550" t="s">
        <v>348</v>
      </c>
      <c r="J550">
        <v>23</v>
      </c>
      <c r="K550">
        <v>34</v>
      </c>
      <c r="L550">
        <v>27</v>
      </c>
      <c r="M550">
        <v>29.4</v>
      </c>
      <c r="N550">
        <v>50.2</v>
      </c>
      <c r="O550">
        <v>36.138100000000001</v>
      </c>
      <c r="P550">
        <v>22.962</v>
      </c>
      <c r="Q550">
        <v>34</v>
      </c>
      <c r="R550">
        <v>27.032399999999999</v>
      </c>
      <c r="T550" t="s">
        <v>60</v>
      </c>
      <c r="U550" t="s">
        <v>71</v>
      </c>
      <c r="V550" t="s">
        <v>61</v>
      </c>
      <c r="W550" t="s">
        <v>62</v>
      </c>
      <c r="Y550">
        <v>10</v>
      </c>
      <c r="Z550" t="s">
        <v>63</v>
      </c>
      <c r="AA550" t="s">
        <v>64</v>
      </c>
      <c r="AB550" t="s">
        <v>150</v>
      </c>
      <c r="AC550" t="s">
        <v>178</v>
      </c>
      <c r="AD550">
        <v>10</v>
      </c>
      <c r="AG550" t="s">
        <v>243</v>
      </c>
      <c r="AH550" t="s">
        <v>244</v>
      </c>
      <c r="AI550" t="s">
        <v>68</v>
      </c>
      <c r="AJ550" t="s">
        <v>69</v>
      </c>
      <c r="AK550" t="s">
        <v>64</v>
      </c>
      <c r="AL550" t="s">
        <v>70</v>
      </c>
      <c r="AO550">
        <v>106</v>
      </c>
      <c r="AP550">
        <v>17</v>
      </c>
      <c r="AS550">
        <v>1500</v>
      </c>
      <c r="AT550">
        <v>1500</v>
      </c>
      <c r="BN550" s="33" t="s">
        <v>2125</v>
      </c>
      <c r="BO550">
        <v>2</v>
      </c>
      <c r="BP550">
        <v>2</v>
      </c>
      <c r="BQ550">
        <v>6</v>
      </c>
      <c r="BR550" t="s">
        <v>92</v>
      </c>
      <c r="BS550" t="s">
        <v>2123</v>
      </c>
      <c r="BT550" t="s">
        <v>73</v>
      </c>
      <c r="BU550" s="23">
        <v>43724</v>
      </c>
      <c r="BV550">
        <v>26169</v>
      </c>
      <c r="BX550" t="s">
        <v>64</v>
      </c>
      <c r="BY550" t="s">
        <v>64</v>
      </c>
      <c r="CB550" t="s">
        <v>64</v>
      </c>
      <c r="CC550" t="s">
        <v>64</v>
      </c>
      <c r="CE550" t="s">
        <v>64</v>
      </c>
      <c r="CG550" t="s">
        <v>63</v>
      </c>
      <c r="CH550" t="s">
        <v>1518</v>
      </c>
      <c r="CI550" t="s">
        <v>63</v>
      </c>
      <c r="CJ550" t="s">
        <v>529</v>
      </c>
      <c r="DJ550" t="s">
        <v>76</v>
      </c>
      <c r="DK550" t="s">
        <v>2124</v>
      </c>
      <c r="DL550" t="s">
        <v>64</v>
      </c>
      <c r="DM550" t="s">
        <v>64</v>
      </c>
      <c r="DN550" t="s">
        <v>64</v>
      </c>
      <c r="DO550" t="s">
        <v>193</v>
      </c>
      <c r="DP550" t="s">
        <v>64</v>
      </c>
      <c r="DQ550" t="s">
        <v>139</v>
      </c>
      <c r="DY550">
        <v>36.4</v>
      </c>
      <c r="EB550">
        <v>6</v>
      </c>
      <c r="EC550">
        <v>6</v>
      </c>
      <c r="EE550" t="s">
        <v>1521</v>
      </c>
      <c r="EF550">
        <v>7</v>
      </c>
      <c r="EH550" t="s">
        <v>80</v>
      </c>
      <c r="EL550" t="s">
        <v>80</v>
      </c>
      <c r="EP550" t="s">
        <v>80</v>
      </c>
      <c r="ET550" t="s">
        <v>80</v>
      </c>
      <c r="EU550">
        <v>0</v>
      </c>
      <c r="EW550">
        <v>387</v>
      </c>
      <c r="EX550">
        <v>261</v>
      </c>
      <c r="EY550">
        <v>330</v>
      </c>
    </row>
    <row r="551" spans="1:165" x14ac:dyDescent="0.25">
      <c r="A551">
        <v>2020</v>
      </c>
      <c r="B551" t="s">
        <v>521</v>
      </c>
      <c r="C551" s="20" t="s">
        <v>521</v>
      </c>
      <c r="D551" t="s">
        <v>548</v>
      </c>
      <c r="E551" t="s">
        <v>524</v>
      </c>
      <c r="F551">
        <v>36</v>
      </c>
      <c r="G551" s="1">
        <v>2</v>
      </c>
      <c r="H551">
        <v>4</v>
      </c>
      <c r="I551" t="s">
        <v>84</v>
      </c>
      <c r="J551">
        <v>22</v>
      </c>
      <c r="K551">
        <v>32</v>
      </c>
      <c r="L551">
        <v>26</v>
      </c>
      <c r="M551">
        <v>28.1</v>
      </c>
      <c r="N551">
        <v>46.4</v>
      </c>
      <c r="O551">
        <v>34.163200000000003</v>
      </c>
      <c r="P551">
        <v>22.0382</v>
      </c>
      <c r="Q551">
        <v>32.164999999999999</v>
      </c>
      <c r="R551">
        <v>25.675899999999999</v>
      </c>
      <c r="T551" t="s">
        <v>60</v>
      </c>
      <c r="U551" t="s">
        <v>71</v>
      </c>
      <c r="V551" t="s">
        <v>82</v>
      </c>
      <c r="W551" t="s">
        <v>83</v>
      </c>
      <c r="Y551">
        <v>6</v>
      </c>
      <c r="Z551" t="s">
        <v>64</v>
      </c>
      <c r="AA551" t="s">
        <v>64</v>
      </c>
      <c r="AB551" t="s">
        <v>150</v>
      </c>
      <c r="AC551" t="s">
        <v>178</v>
      </c>
      <c r="AD551">
        <v>10</v>
      </c>
      <c r="AG551" t="s">
        <v>243</v>
      </c>
      <c r="AH551" t="s">
        <v>244</v>
      </c>
      <c r="AI551" t="s">
        <v>68</v>
      </c>
      <c r="AJ551" t="s">
        <v>69</v>
      </c>
      <c r="AK551" t="s">
        <v>64</v>
      </c>
      <c r="AL551" t="s">
        <v>70</v>
      </c>
      <c r="AO551">
        <v>106</v>
      </c>
      <c r="AP551">
        <v>17</v>
      </c>
      <c r="AS551">
        <v>1550</v>
      </c>
      <c r="AT551">
        <v>1550</v>
      </c>
      <c r="BN551" s="33" t="s">
        <v>2125</v>
      </c>
      <c r="BO551">
        <v>2</v>
      </c>
      <c r="BP551">
        <v>2</v>
      </c>
      <c r="BQ551">
        <v>6</v>
      </c>
      <c r="BR551" t="s">
        <v>92</v>
      </c>
      <c r="BS551" t="s">
        <v>2123</v>
      </c>
      <c r="BT551" t="s">
        <v>73</v>
      </c>
      <c r="BU551" s="23">
        <v>43724</v>
      </c>
      <c r="BV551">
        <v>26168</v>
      </c>
      <c r="BX551" t="s">
        <v>64</v>
      </c>
      <c r="BY551" t="s">
        <v>64</v>
      </c>
      <c r="CB551" t="s">
        <v>64</v>
      </c>
      <c r="CC551" t="s">
        <v>64</v>
      </c>
      <c r="CE551" t="s">
        <v>64</v>
      </c>
      <c r="CG551" t="s">
        <v>63</v>
      </c>
      <c r="CH551" t="s">
        <v>1518</v>
      </c>
      <c r="CI551" t="s">
        <v>63</v>
      </c>
      <c r="CJ551" t="s">
        <v>529</v>
      </c>
      <c r="DJ551" t="s">
        <v>76</v>
      </c>
      <c r="DK551" t="s">
        <v>2124</v>
      </c>
      <c r="DL551" t="s">
        <v>64</v>
      </c>
      <c r="DM551" t="s">
        <v>64</v>
      </c>
      <c r="DN551" t="s">
        <v>64</v>
      </c>
      <c r="DO551" t="s">
        <v>193</v>
      </c>
      <c r="DP551" t="s">
        <v>64</v>
      </c>
      <c r="DQ551" t="s">
        <v>139</v>
      </c>
      <c r="DY551">
        <v>34.4</v>
      </c>
      <c r="EB551">
        <v>5</v>
      </c>
      <c r="EC551">
        <v>5</v>
      </c>
      <c r="EE551" t="s">
        <v>1520</v>
      </c>
      <c r="EF551">
        <v>6</v>
      </c>
      <c r="EH551" t="s">
        <v>80</v>
      </c>
      <c r="EL551" t="s">
        <v>80</v>
      </c>
      <c r="EP551" t="s">
        <v>80</v>
      </c>
      <c r="ET551" t="s">
        <v>80</v>
      </c>
      <c r="EV551">
        <v>250</v>
      </c>
      <c r="EW551">
        <v>401</v>
      </c>
      <c r="EX551">
        <v>274</v>
      </c>
      <c r="EY551">
        <v>344</v>
      </c>
    </row>
    <row r="552" spans="1:165" x14ac:dyDescent="0.25">
      <c r="A552">
        <v>2020</v>
      </c>
      <c r="B552" t="s">
        <v>521</v>
      </c>
      <c r="C552" s="20" t="s">
        <v>521</v>
      </c>
      <c r="D552" t="s">
        <v>1529</v>
      </c>
      <c r="E552" t="s">
        <v>524</v>
      </c>
      <c r="F552">
        <v>14</v>
      </c>
      <c r="G552" s="1">
        <v>1.5</v>
      </c>
      <c r="H552">
        <v>4</v>
      </c>
      <c r="I552" t="s">
        <v>260</v>
      </c>
      <c r="J552">
        <v>31</v>
      </c>
      <c r="K552">
        <v>40</v>
      </c>
      <c r="L552">
        <v>34</v>
      </c>
      <c r="M552">
        <v>40.854900000000001</v>
      </c>
      <c r="N552">
        <v>58.7117</v>
      </c>
      <c r="O552">
        <v>47.333100000000002</v>
      </c>
      <c r="P552">
        <v>30.7819</v>
      </c>
      <c r="Q552">
        <v>39.620600000000003</v>
      </c>
      <c r="R552">
        <v>34.216799999999999</v>
      </c>
      <c r="T552" t="s">
        <v>60</v>
      </c>
      <c r="U552" t="s">
        <v>71</v>
      </c>
      <c r="V552" t="s">
        <v>258</v>
      </c>
      <c r="W552" t="s">
        <v>259</v>
      </c>
      <c r="Y552">
        <v>1</v>
      </c>
      <c r="Z552" t="s">
        <v>63</v>
      </c>
      <c r="AA552" t="s">
        <v>64</v>
      </c>
      <c r="AB552" t="s">
        <v>150</v>
      </c>
      <c r="AC552" t="s">
        <v>178</v>
      </c>
      <c r="AD552">
        <v>10</v>
      </c>
      <c r="AG552" t="s">
        <v>243</v>
      </c>
      <c r="AH552" t="s">
        <v>244</v>
      </c>
      <c r="AI552" t="s">
        <v>68</v>
      </c>
      <c r="AJ552" t="s">
        <v>69</v>
      </c>
      <c r="AK552" t="s">
        <v>64</v>
      </c>
      <c r="AL552" t="s">
        <v>70</v>
      </c>
      <c r="AQ552">
        <v>97</v>
      </c>
      <c r="AR552">
        <v>26</v>
      </c>
      <c r="AS552">
        <v>1200</v>
      </c>
      <c r="AT552">
        <v>1200</v>
      </c>
      <c r="BN552" s="33" t="s">
        <v>2125</v>
      </c>
      <c r="BO552">
        <v>2</v>
      </c>
      <c r="BP552">
        <v>2</v>
      </c>
      <c r="BQ552">
        <v>6</v>
      </c>
      <c r="BR552" t="s">
        <v>92</v>
      </c>
      <c r="BS552" t="s">
        <v>2123</v>
      </c>
      <c r="BT552" t="s">
        <v>73</v>
      </c>
      <c r="BU552" s="23">
        <v>43678</v>
      </c>
      <c r="BV552">
        <v>25681</v>
      </c>
      <c r="BX552" t="s">
        <v>64</v>
      </c>
      <c r="BY552" t="s">
        <v>64</v>
      </c>
      <c r="CB552" t="s">
        <v>64</v>
      </c>
      <c r="CC552" t="s">
        <v>64</v>
      </c>
      <c r="CD552" t="s">
        <v>557</v>
      </c>
      <c r="CE552" t="s">
        <v>64</v>
      </c>
      <c r="CG552" t="s">
        <v>63</v>
      </c>
      <c r="CH552" t="s">
        <v>554</v>
      </c>
      <c r="CI552" t="s">
        <v>64</v>
      </c>
      <c r="CJ552" t="s">
        <v>554</v>
      </c>
      <c r="DJ552" t="s">
        <v>76</v>
      </c>
      <c r="DK552" t="s">
        <v>2124</v>
      </c>
      <c r="DL552" t="s">
        <v>64</v>
      </c>
      <c r="DM552" t="s">
        <v>64</v>
      </c>
      <c r="DN552" t="s">
        <v>64</v>
      </c>
      <c r="DO552" t="s">
        <v>193</v>
      </c>
      <c r="DP552" t="s">
        <v>64</v>
      </c>
      <c r="DQ552" t="s">
        <v>139</v>
      </c>
      <c r="DY552">
        <v>47.7</v>
      </c>
      <c r="EB552">
        <v>8</v>
      </c>
      <c r="EC552">
        <v>8</v>
      </c>
      <c r="EE552" t="s">
        <v>1525</v>
      </c>
      <c r="EF552">
        <v>3</v>
      </c>
      <c r="EH552" t="s">
        <v>80</v>
      </c>
      <c r="EI552" t="s">
        <v>1526</v>
      </c>
      <c r="EJ552">
        <v>7</v>
      </c>
      <c r="EL552" t="s">
        <v>80</v>
      </c>
      <c r="EP552" t="s">
        <v>80</v>
      </c>
      <c r="ET552" t="s">
        <v>80</v>
      </c>
      <c r="EU552">
        <v>1500</v>
      </c>
      <c r="EW552">
        <v>288</v>
      </c>
      <c r="EX552">
        <v>224</v>
      </c>
      <c r="EY552">
        <v>259</v>
      </c>
    </row>
    <row r="553" spans="1:165" x14ac:dyDescent="0.25">
      <c r="A553">
        <v>2020</v>
      </c>
      <c r="B553" t="s">
        <v>521</v>
      </c>
      <c r="C553" s="20" t="s">
        <v>521</v>
      </c>
      <c r="D553" t="s">
        <v>1529</v>
      </c>
      <c r="E553" t="s">
        <v>524</v>
      </c>
      <c r="F553">
        <v>15</v>
      </c>
      <c r="G553" s="1">
        <v>1.5</v>
      </c>
      <c r="H553">
        <v>4</v>
      </c>
      <c r="I553" t="s">
        <v>551</v>
      </c>
      <c r="J553">
        <v>29</v>
      </c>
      <c r="K553">
        <v>35</v>
      </c>
      <c r="L553">
        <v>32</v>
      </c>
      <c r="M553">
        <v>38.566899999999997</v>
      </c>
      <c r="N553">
        <v>53.038499999999999</v>
      </c>
      <c r="O553">
        <v>43.9651</v>
      </c>
      <c r="P553">
        <v>29</v>
      </c>
      <c r="Q553">
        <v>35</v>
      </c>
      <c r="R553">
        <v>31.983699999999999</v>
      </c>
      <c r="T553" t="s">
        <v>60</v>
      </c>
      <c r="U553" t="s">
        <v>71</v>
      </c>
      <c r="V553" t="s">
        <v>549</v>
      </c>
      <c r="W553" t="s">
        <v>550</v>
      </c>
      <c r="Y553">
        <v>7</v>
      </c>
      <c r="Z553" t="s">
        <v>63</v>
      </c>
      <c r="AA553" t="s">
        <v>64</v>
      </c>
      <c r="AB553" t="s">
        <v>150</v>
      </c>
      <c r="AC553" t="s">
        <v>178</v>
      </c>
      <c r="AD553">
        <v>10</v>
      </c>
      <c r="AG553" t="s">
        <v>59</v>
      </c>
      <c r="AH553" t="s">
        <v>67</v>
      </c>
      <c r="AI553" t="s">
        <v>68</v>
      </c>
      <c r="AJ553" t="s">
        <v>69</v>
      </c>
      <c r="AK553" t="s">
        <v>64</v>
      </c>
      <c r="AL553" t="s">
        <v>70</v>
      </c>
      <c r="AQ553">
        <v>97</v>
      </c>
      <c r="AR553">
        <v>26</v>
      </c>
      <c r="AS553">
        <v>1500</v>
      </c>
      <c r="AT553">
        <v>1500</v>
      </c>
      <c r="BN553" s="33" t="s">
        <v>2125</v>
      </c>
      <c r="BO553">
        <v>2</v>
      </c>
      <c r="BP553">
        <v>2</v>
      </c>
      <c r="BQ553">
        <v>6</v>
      </c>
      <c r="BR553" t="s">
        <v>92</v>
      </c>
      <c r="BS553" t="s">
        <v>2123</v>
      </c>
      <c r="BT553" t="s">
        <v>227</v>
      </c>
      <c r="BU553" s="23">
        <v>43678</v>
      </c>
      <c r="BV553">
        <v>25682</v>
      </c>
      <c r="BX553" t="s">
        <v>64</v>
      </c>
      <c r="BY553" t="s">
        <v>64</v>
      </c>
      <c r="CB553" t="s">
        <v>64</v>
      </c>
      <c r="CC553" t="s">
        <v>64</v>
      </c>
      <c r="CD553" t="s">
        <v>557</v>
      </c>
      <c r="CE553" t="s">
        <v>64</v>
      </c>
      <c r="CG553" t="s">
        <v>63</v>
      </c>
      <c r="CH553" t="s">
        <v>554</v>
      </c>
      <c r="CI553" t="s">
        <v>64</v>
      </c>
      <c r="CJ553" t="s">
        <v>554</v>
      </c>
      <c r="DJ553" t="s">
        <v>76</v>
      </c>
      <c r="DK553" t="s">
        <v>2124</v>
      </c>
      <c r="DL553" t="s">
        <v>64</v>
      </c>
      <c r="DM553" t="s">
        <v>64</v>
      </c>
      <c r="DN553" t="s">
        <v>64</v>
      </c>
      <c r="DO553" t="s">
        <v>193</v>
      </c>
      <c r="DP553" t="s">
        <v>64</v>
      </c>
      <c r="DQ553" t="s">
        <v>139</v>
      </c>
      <c r="DY553">
        <v>44.3</v>
      </c>
      <c r="EB553">
        <v>7</v>
      </c>
      <c r="EC553">
        <v>7</v>
      </c>
      <c r="EE553" t="s">
        <v>1525</v>
      </c>
      <c r="EF553">
        <v>3</v>
      </c>
      <c r="EH553" t="s">
        <v>80</v>
      </c>
      <c r="EI553" t="s">
        <v>1526</v>
      </c>
      <c r="EJ553">
        <v>7</v>
      </c>
      <c r="EL553" t="s">
        <v>80</v>
      </c>
      <c r="EP553" t="s">
        <v>80</v>
      </c>
      <c r="ET553" t="s">
        <v>80</v>
      </c>
      <c r="EU553">
        <v>0</v>
      </c>
      <c r="EW553">
        <v>303</v>
      </c>
      <c r="EX553">
        <v>250</v>
      </c>
      <c r="EY553">
        <v>279</v>
      </c>
    </row>
    <row r="554" spans="1:165" x14ac:dyDescent="0.25">
      <c r="A554">
        <v>2020</v>
      </c>
      <c r="B554" t="s">
        <v>521</v>
      </c>
      <c r="C554" s="20" t="s">
        <v>521</v>
      </c>
      <c r="D554" t="s">
        <v>1529</v>
      </c>
      <c r="E554" t="s">
        <v>524</v>
      </c>
      <c r="F554">
        <v>13</v>
      </c>
      <c r="G554" s="1">
        <v>1.5</v>
      </c>
      <c r="H554">
        <v>4</v>
      </c>
      <c r="I554" t="s">
        <v>84</v>
      </c>
      <c r="J554">
        <v>29</v>
      </c>
      <c r="K554">
        <v>37</v>
      </c>
      <c r="L554">
        <v>32</v>
      </c>
      <c r="M554">
        <v>36.299700000000001</v>
      </c>
      <c r="N554">
        <v>52.9</v>
      </c>
      <c r="O554">
        <v>42.268500000000003</v>
      </c>
      <c r="P554">
        <v>28.9237</v>
      </c>
      <c r="Q554">
        <v>36.830800000000004</v>
      </c>
      <c r="R554">
        <v>32.016800000000003</v>
      </c>
      <c r="T554" t="s">
        <v>60</v>
      </c>
      <c r="U554" t="s">
        <v>71</v>
      </c>
      <c r="V554" t="s">
        <v>82</v>
      </c>
      <c r="W554" t="s">
        <v>83</v>
      </c>
      <c r="Y554">
        <v>6</v>
      </c>
      <c r="Z554" t="s">
        <v>64</v>
      </c>
      <c r="AA554" t="s">
        <v>64</v>
      </c>
      <c r="AB554" t="s">
        <v>150</v>
      </c>
      <c r="AC554" t="s">
        <v>178</v>
      </c>
      <c r="AD554">
        <v>10</v>
      </c>
      <c r="AG554" t="s">
        <v>59</v>
      </c>
      <c r="AH554" t="s">
        <v>67</v>
      </c>
      <c r="AI554" t="s">
        <v>68</v>
      </c>
      <c r="AJ554" t="s">
        <v>69</v>
      </c>
      <c r="AK554" t="s">
        <v>64</v>
      </c>
      <c r="AL554" t="s">
        <v>70</v>
      </c>
      <c r="AQ554">
        <v>97</v>
      </c>
      <c r="AR554">
        <v>26</v>
      </c>
      <c r="AS554">
        <v>1500</v>
      </c>
      <c r="AT554">
        <v>1500</v>
      </c>
      <c r="BN554" s="33" t="s">
        <v>2125</v>
      </c>
      <c r="BO554">
        <v>2</v>
      </c>
      <c r="BP554">
        <v>2</v>
      </c>
      <c r="BQ554">
        <v>6</v>
      </c>
      <c r="BR554" t="s">
        <v>92</v>
      </c>
      <c r="BS554" t="s">
        <v>2123</v>
      </c>
      <c r="BT554" t="s">
        <v>227</v>
      </c>
      <c r="BU554" s="23">
        <v>43678</v>
      </c>
      <c r="BV554">
        <v>25679</v>
      </c>
      <c r="BX554" t="s">
        <v>64</v>
      </c>
      <c r="BY554" t="s">
        <v>64</v>
      </c>
      <c r="CB554" t="s">
        <v>64</v>
      </c>
      <c r="CC554" t="s">
        <v>64</v>
      </c>
      <c r="CD554" t="s">
        <v>557</v>
      </c>
      <c r="CE554" t="s">
        <v>64</v>
      </c>
      <c r="CG554" t="s">
        <v>63</v>
      </c>
      <c r="CH554" t="s">
        <v>554</v>
      </c>
      <c r="CI554" t="s">
        <v>64</v>
      </c>
      <c r="CJ554" t="s">
        <v>554</v>
      </c>
      <c r="DJ554" t="s">
        <v>76</v>
      </c>
      <c r="DK554" t="s">
        <v>2124</v>
      </c>
      <c r="DL554" t="s">
        <v>64</v>
      </c>
      <c r="DM554" t="s">
        <v>64</v>
      </c>
      <c r="DN554" t="s">
        <v>64</v>
      </c>
      <c r="DO554" t="s">
        <v>193</v>
      </c>
      <c r="DP554" t="s">
        <v>64</v>
      </c>
      <c r="DQ554" t="s">
        <v>139</v>
      </c>
      <c r="DY554">
        <v>42.6</v>
      </c>
      <c r="EB554">
        <v>7</v>
      </c>
      <c r="EC554">
        <v>7</v>
      </c>
      <c r="EE554" t="s">
        <v>1525</v>
      </c>
      <c r="EF554">
        <v>3</v>
      </c>
      <c r="EH554" t="s">
        <v>80</v>
      </c>
      <c r="EL554" t="s">
        <v>80</v>
      </c>
      <c r="EP554" t="s">
        <v>80</v>
      </c>
      <c r="ET554" t="s">
        <v>80</v>
      </c>
      <c r="EU554">
        <v>0</v>
      </c>
      <c r="EW554">
        <v>305</v>
      </c>
      <c r="EX554">
        <v>237</v>
      </c>
      <c r="EY554">
        <v>274</v>
      </c>
    </row>
    <row r="555" spans="1:165" x14ac:dyDescent="0.25">
      <c r="A555">
        <v>2020</v>
      </c>
      <c r="B555" t="s">
        <v>521</v>
      </c>
      <c r="C555" s="20" t="s">
        <v>521</v>
      </c>
      <c r="D555" t="s">
        <v>1529</v>
      </c>
      <c r="E555" t="s">
        <v>524</v>
      </c>
      <c r="F555">
        <v>64</v>
      </c>
      <c r="G555" s="1">
        <v>2</v>
      </c>
      <c r="H555">
        <v>4</v>
      </c>
      <c r="I555" t="s">
        <v>84</v>
      </c>
      <c r="J555">
        <v>22</v>
      </c>
      <c r="K555">
        <v>28</v>
      </c>
      <c r="L555">
        <v>25</v>
      </c>
      <c r="M555">
        <v>27.4</v>
      </c>
      <c r="N555">
        <v>39.700000000000003</v>
      </c>
      <c r="O555">
        <v>31.838999999999999</v>
      </c>
      <c r="P555">
        <v>22.376100000000001</v>
      </c>
      <c r="Q555">
        <v>27.939499999999999</v>
      </c>
      <c r="R555">
        <v>24.578499999999998</v>
      </c>
      <c r="T555" t="s">
        <v>60</v>
      </c>
      <c r="U555" t="s">
        <v>71</v>
      </c>
      <c r="V555" t="s">
        <v>82</v>
      </c>
      <c r="W555" t="s">
        <v>83</v>
      </c>
      <c r="Y555">
        <v>6</v>
      </c>
      <c r="Z555" t="s">
        <v>64</v>
      </c>
      <c r="AA555" t="s">
        <v>64</v>
      </c>
      <c r="AB555" t="s">
        <v>150</v>
      </c>
      <c r="AC555" t="s">
        <v>178</v>
      </c>
      <c r="AD555">
        <v>10</v>
      </c>
      <c r="AG555" t="s">
        <v>59</v>
      </c>
      <c r="AH555" t="s">
        <v>67</v>
      </c>
      <c r="AI555" t="s">
        <v>68</v>
      </c>
      <c r="AJ555" t="s">
        <v>69</v>
      </c>
      <c r="AK555" t="s">
        <v>64</v>
      </c>
      <c r="AL555" t="s">
        <v>70</v>
      </c>
      <c r="AQ555">
        <v>97</v>
      </c>
      <c r="AR555">
        <v>26</v>
      </c>
      <c r="AS555">
        <v>1950</v>
      </c>
      <c r="AT555">
        <v>1950</v>
      </c>
      <c r="BN555" s="33" t="s">
        <v>2125</v>
      </c>
      <c r="BO555">
        <v>2</v>
      </c>
      <c r="BP555">
        <v>2</v>
      </c>
      <c r="BQ555">
        <v>6</v>
      </c>
      <c r="BR555" t="s">
        <v>92</v>
      </c>
      <c r="BS555" t="s">
        <v>2123</v>
      </c>
      <c r="BT555" t="s">
        <v>227</v>
      </c>
      <c r="BU555" s="23">
        <v>43889</v>
      </c>
      <c r="BV555">
        <v>26957</v>
      </c>
      <c r="BX555" t="s">
        <v>64</v>
      </c>
      <c r="BY555" t="s">
        <v>64</v>
      </c>
      <c r="CB555" t="s">
        <v>64</v>
      </c>
      <c r="CC555" t="s">
        <v>64</v>
      </c>
      <c r="CE555" t="s">
        <v>64</v>
      </c>
      <c r="CG555" t="s">
        <v>63</v>
      </c>
      <c r="CH555" t="s">
        <v>558</v>
      </c>
      <c r="CI555" t="s">
        <v>63</v>
      </c>
      <c r="CJ555" t="s">
        <v>558</v>
      </c>
      <c r="DJ555" t="s">
        <v>76</v>
      </c>
      <c r="DK555" t="s">
        <v>2124</v>
      </c>
      <c r="DL555" t="s">
        <v>64</v>
      </c>
      <c r="DM555" t="s">
        <v>64</v>
      </c>
      <c r="DN555" t="s">
        <v>64</v>
      </c>
      <c r="DO555" t="s">
        <v>193</v>
      </c>
      <c r="DP555" t="s">
        <v>64</v>
      </c>
      <c r="DQ555" t="s">
        <v>139</v>
      </c>
      <c r="DY555">
        <v>32.1</v>
      </c>
      <c r="EB555">
        <v>5</v>
      </c>
      <c r="EC555">
        <v>5</v>
      </c>
      <c r="EE555" t="s">
        <v>1530</v>
      </c>
      <c r="EF555">
        <v>3</v>
      </c>
      <c r="EH555" t="s">
        <v>80</v>
      </c>
      <c r="EL555" t="s">
        <v>80</v>
      </c>
      <c r="EP555" t="s">
        <v>80</v>
      </c>
      <c r="ET555" t="s">
        <v>80</v>
      </c>
      <c r="EV555">
        <v>2250</v>
      </c>
      <c r="EW555">
        <v>393</v>
      </c>
      <c r="EX555">
        <v>316</v>
      </c>
      <c r="EY555">
        <v>358</v>
      </c>
    </row>
    <row r="556" spans="1:165" x14ac:dyDescent="0.25">
      <c r="A556">
        <v>2020</v>
      </c>
      <c r="B556" t="s">
        <v>576</v>
      </c>
      <c r="C556" s="20" t="s">
        <v>597</v>
      </c>
      <c r="D556" t="s">
        <v>603</v>
      </c>
      <c r="E556" t="s">
        <v>579</v>
      </c>
      <c r="F556">
        <v>39</v>
      </c>
      <c r="G556" s="1">
        <v>1.6</v>
      </c>
      <c r="H556">
        <v>4</v>
      </c>
      <c r="I556" t="s">
        <v>159</v>
      </c>
      <c r="J556">
        <v>25</v>
      </c>
      <c r="K556">
        <v>32</v>
      </c>
      <c r="L556">
        <v>28</v>
      </c>
      <c r="M556">
        <v>32</v>
      </c>
      <c r="N556">
        <v>46.4</v>
      </c>
      <c r="O556">
        <v>37.194400000000002</v>
      </c>
      <c r="P556">
        <v>24.786799999999999</v>
      </c>
      <c r="Q556">
        <v>32.164999999999999</v>
      </c>
      <c r="R556">
        <v>27.639900000000001</v>
      </c>
      <c r="T556" t="s">
        <v>60</v>
      </c>
      <c r="U556" t="s">
        <v>71</v>
      </c>
      <c r="V556" t="s">
        <v>157</v>
      </c>
      <c r="W556" t="s">
        <v>158</v>
      </c>
      <c r="Y556">
        <v>7</v>
      </c>
      <c r="Z556" t="s">
        <v>63</v>
      </c>
      <c r="AA556" t="s">
        <v>64</v>
      </c>
      <c r="AB556" t="s">
        <v>150</v>
      </c>
      <c r="AC556" t="s">
        <v>178</v>
      </c>
      <c r="AD556">
        <v>15</v>
      </c>
      <c r="AG556" t="s">
        <v>243</v>
      </c>
      <c r="AH556" t="s">
        <v>244</v>
      </c>
      <c r="AI556" t="s">
        <v>68</v>
      </c>
      <c r="AJ556" t="s">
        <v>69</v>
      </c>
      <c r="AK556" t="s">
        <v>64</v>
      </c>
      <c r="AL556" t="s">
        <v>70</v>
      </c>
      <c r="AQ556">
        <v>97</v>
      </c>
      <c r="AR556">
        <v>25</v>
      </c>
      <c r="AS556">
        <v>1450</v>
      </c>
      <c r="AT556">
        <v>1450</v>
      </c>
      <c r="BN556" s="33" t="s">
        <v>2125</v>
      </c>
      <c r="BO556">
        <v>2</v>
      </c>
      <c r="BP556">
        <v>2</v>
      </c>
      <c r="BQ556">
        <v>6</v>
      </c>
      <c r="BR556" t="s">
        <v>92</v>
      </c>
      <c r="BS556" t="s">
        <v>2123</v>
      </c>
      <c r="BT556" t="s">
        <v>73</v>
      </c>
      <c r="BU556" s="23">
        <v>43645</v>
      </c>
      <c r="BV556">
        <v>25862</v>
      </c>
      <c r="BX556" t="s">
        <v>64</v>
      </c>
      <c r="BY556" t="s">
        <v>64</v>
      </c>
      <c r="CB556" t="s">
        <v>64</v>
      </c>
      <c r="CC556" t="s">
        <v>64</v>
      </c>
      <c r="CE556" t="s">
        <v>64</v>
      </c>
      <c r="CG556" t="s">
        <v>63</v>
      </c>
      <c r="CH556" t="s">
        <v>589</v>
      </c>
      <c r="CI556" t="s">
        <v>64</v>
      </c>
      <c r="DJ556" t="s">
        <v>76</v>
      </c>
      <c r="DK556" t="s">
        <v>2124</v>
      </c>
      <c r="DN556" t="s">
        <v>64</v>
      </c>
      <c r="DO556" t="s">
        <v>604</v>
      </c>
      <c r="DP556" t="s">
        <v>64</v>
      </c>
      <c r="DQ556" t="s">
        <v>139</v>
      </c>
      <c r="DY556">
        <v>37.4</v>
      </c>
      <c r="EB556">
        <v>6</v>
      </c>
      <c r="EC556">
        <v>6</v>
      </c>
      <c r="EE556" t="s">
        <v>1553</v>
      </c>
      <c r="EF556">
        <v>5</v>
      </c>
      <c r="EH556" t="s">
        <v>80</v>
      </c>
      <c r="EL556" t="s">
        <v>80</v>
      </c>
      <c r="EP556" t="s">
        <v>80</v>
      </c>
      <c r="ET556" t="s">
        <v>80</v>
      </c>
      <c r="EU556">
        <v>250</v>
      </c>
      <c r="EW556">
        <v>359</v>
      </c>
      <c r="EX556">
        <v>277</v>
      </c>
      <c r="EY556">
        <v>322</v>
      </c>
    </row>
    <row r="557" spans="1:165" x14ac:dyDescent="0.25">
      <c r="A557">
        <v>2020</v>
      </c>
      <c r="B557" t="s">
        <v>576</v>
      </c>
      <c r="C557" s="20" t="s">
        <v>597</v>
      </c>
      <c r="D557" t="s">
        <v>603</v>
      </c>
      <c r="E557" t="s">
        <v>579</v>
      </c>
      <c r="F557">
        <v>40</v>
      </c>
      <c r="G557" s="1">
        <v>1.6</v>
      </c>
      <c r="H557">
        <v>4</v>
      </c>
      <c r="I557" t="s">
        <v>84</v>
      </c>
      <c r="J557">
        <v>23</v>
      </c>
      <c r="K557">
        <v>30</v>
      </c>
      <c r="L557">
        <v>26</v>
      </c>
      <c r="M557">
        <v>29.3</v>
      </c>
      <c r="N557">
        <v>42.6</v>
      </c>
      <c r="O557">
        <v>34.089300000000001</v>
      </c>
      <c r="P557">
        <v>22.891200000000001</v>
      </c>
      <c r="Q557">
        <v>29.781099999999999</v>
      </c>
      <c r="R557">
        <v>25.551300000000001</v>
      </c>
      <c r="T557" t="s">
        <v>60</v>
      </c>
      <c r="U557" t="s">
        <v>71</v>
      </c>
      <c r="V557" t="s">
        <v>82</v>
      </c>
      <c r="W557" t="s">
        <v>83</v>
      </c>
      <c r="Y557">
        <v>6</v>
      </c>
      <c r="Z557" t="s">
        <v>64</v>
      </c>
      <c r="AA557" t="s">
        <v>64</v>
      </c>
      <c r="AB557" t="s">
        <v>150</v>
      </c>
      <c r="AC557" t="s">
        <v>178</v>
      </c>
      <c r="AD557">
        <v>15</v>
      </c>
      <c r="AG557" t="s">
        <v>243</v>
      </c>
      <c r="AH557" t="s">
        <v>244</v>
      </c>
      <c r="AI557" t="s">
        <v>68</v>
      </c>
      <c r="AJ557" t="s">
        <v>69</v>
      </c>
      <c r="AK557" t="s">
        <v>64</v>
      </c>
      <c r="AL557" t="s">
        <v>70</v>
      </c>
      <c r="AQ557">
        <v>97</v>
      </c>
      <c r="AR557">
        <v>25</v>
      </c>
      <c r="AS557">
        <v>1550</v>
      </c>
      <c r="AT557">
        <v>1550</v>
      </c>
      <c r="BN557" s="33" t="s">
        <v>2125</v>
      </c>
      <c r="BO557">
        <v>2</v>
      </c>
      <c r="BP557">
        <v>2</v>
      </c>
      <c r="BQ557">
        <v>6</v>
      </c>
      <c r="BR557" t="s">
        <v>92</v>
      </c>
      <c r="BS557" t="s">
        <v>2123</v>
      </c>
      <c r="BT557" t="s">
        <v>73</v>
      </c>
      <c r="BU557" s="23">
        <v>43644</v>
      </c>
      <c r="BV557">
        <v>25863</v>
      </c>
      <c r="BX557" t="s">
        <v>64</v>
      </c>
      <c r="BY557" t="s">
        <v>64</v>
      </c>
      <c r="CB557" t="s">
        <v>64</v>
      </c>
      <c r="CC557" t="s">
        <v>64</v>
      </c>
      <c r="CE557" t="s">
        <v>64</v>
      </c>
      <c r="CG557" t="s">
        <v>63</v>
      </c>
      <c r="CH557" t="s">
        <v>589</v>
      </c>
      <c r="CI557" t="s">
        <v>64</v>
      </c>
      <c r="DJ557" t="s">
        <v>76</v>
      </c>
      <c r="DK557" t="s">
        <v>2124</v>
      </c>
      <c r="DN557" t="s">
        <v>64</v>
      </c>
      <c r="DO557" t="s">
        <v>604</v>
      </c>
      <c r="DP557" t="s">
        <v>64</v>
      </c>
      <c r="DQ557" t="s">
        <v>139</v>
      </c>
      <c r="DY557">
        <v>34.299999999999997</v>
      </c>
      <c r="EB557">
        <v>5</v>
      </c>
      <c r="EC557">
        <v>5</v>
      </c>
      <c r="EE557" t="s">
        <v>1553</v>
      </c>
      <c r="EF557">
        <v>5</v>
      </c>
      <c r="EH557" t="s">
        <v>80</v>
      </c>
      <c r="EL557" t="s">
        <v>80</v>
      </c>
      <c r="EP557" t="s">
        <v>80</v>
      </c>
      <c r="ET557" t="s">
        <v>80</v>
      </c>
      <c r="EV557">
        <v>250</v>
      </c>
      <c r="EW557">
        <v>393</v>
      </c>
      <c r="EX557">
        <v>301</v>
      </c>
      <c r="EY557">
        <v>352</v>
      </c>
    </row>
    <row r="558" spans="1:165" x14ac:dyDescent="0.25">
      <c r="A558">
        <v>2020</v>
      </c>
      <c r="B558" t="s">
        <v>576</v>
      </c>
      <c r="C558" s="20" t="s">
        <v>597</v>
      </c>
      <c r="D558" t="s">
        <v>603</v>
      </c>
      <c r="E558" t="s">
        <v>579</v>
      </c>
      <c r="F558">
        <v>38</v>
      </c>
      <c r="G558" s="1">
        <v>2</v>
      </c>
      <c r="H558">
        <v>4</v>
      </c>
      <c r="I558" t="s">
        <v>201</v>
      </c>
      <c r="J558">
        <v>25</v>
      </c>
      <c r="K558">
        <v>32</v>
      </c>
      <c r="L558">
        <v>27</v>
      </c>
      <c r="M558">
        <v>31.6</v>
      </c>
      <c r="N558">
        <v>46.6</v>
      </c>
      <c r="O558">
        <v>36.952599999999997</v>
      </c>
      <c r="P558">
        <v>24.507999999999999</v>
      </c>
      <c r="Q558">
        <v>32.289299999999997</v>
      </c>
      <c r="R558">
        <v>27.489000000000001</v>
      </c>
      <c r="T558" t="s">
        <v>142</v>
      </c>
      <c r="U558" t="s">
        <v>143</v>
      </c>
      <c r="V558" t="s">
        <v>61</v>
      </c>
      <c r="W558" t="s">
        <v>62</v>
      </c>
      <c r="Y558">
        <v>6</v>
      </c>
      <c r="Z558" t="s">
        <v>63</v>
      </c>
      <c r="AA558" t="s">
        <v>64</v>
      </c>
      <c r="AB558" t="s">
        <v>150</v>
      </c>
      <c r="AC558" t="s">
        <v>178</v>
      </c>
      <c r="AD558">
        <v>15</v>
      </c>
      <c r="AG558" t="s">
        <v>243</v>
      </c>
      <c r="AH558" t="s">
        <v>244</v>
      </c>
      <c r="AI558" t="s">
        <v>68</v>
      </c>
      <c r="AJ558" t="s">
        <v>69</v>
      </c>
      <c r="AK558" t="s">
        <v>64</v>
      </c>
      <c r="AL558" t="s">
        <v>70</v>
      </c>
      <c r="AQ558">
        <v>97</v>
      </c>
      <c r="AR558">
        <v>25</v>
      </c>
      <c r="AS558">
        <v>1500</v>
      </c>
      <c r="AT558">
        <v>1500</v>
      </c>
      <c r="BN558" s="33" t="s">
        <v>2125</v>
      </c>
      <c r="BO558">
        <v>2</v>
      </c>
      <c r="BP558">
        <v>2</v>
      </c>
      <c r="BQ558">
        <v>6</v>
      </c>
      <c r="BR558" t="s">
        <v>92</v>
      </c>
      <c r="BS558" t="s">
        <v>2123</v>
      </c>
      <c r="BT558" t="s">
        <v>73</v>
      </c>
      <c r="BU558" s="23">
        <v>43644</v>
      </c>
      <c r="BV558">
        <v>25861</v>
      </c>
      <c r="BX558" t="s">
        <v>64</v>
      </c>
      <c r="BY558" t="s">
        <v>64</v>
      </c>
      <c r="CB558" t="s">
        <v>64</v>
      </c>
      <c r="CC558" t="s">
        <v>64</v>
      </c>
      <c r="CE558" t="s">
        <v>64</v>
      </c>
      <c r="CG558" t="s">
        <v>63</v>
      </c>
      <c r="CH558" t="s">
        <v>589</v>
      </c>
      <c r="CI558" t="s">
        <v>64</v>
      </c>
      <c r="DJ558" t="s">
        <v>76</v>
      </c>
      <c r="DK558" t="s">
        <v>2124</v>
      </c>
      <c r="DN558" t="s">
        <v>64</v>
      </c>
      <c r="DO558" t="s">
        <v>605</v>
      </c>
      <c r="DP558" t="s">
        <v>64</v>
      </c>
      <c r="DQ558" t="s">
        <v>139</v>
      </c>
      <c r="DY558">
        <v>37.5</v>
      </c>
      <c r="EB558">
        <v>6</v>
      </c>
      <c r="EC558">
        <v>6</v>
      </c>
      <c r="EE558" t="s">
        <v>1554</v>
      </c>
      <c r="EF558">
        <v>5</v>
      </c>
      <c r="EH558" t="s">
        <v>80</v>
      </c>
      <c r="EL558" t="s">
        <v>80</v>
      </c>
      <c r="EP558" t="s">
        <v>80</v>
      </c>
      <c r="ET558" t="s">
        <v>80</v>
      </c>
      <c r="EU558">
        <v>0</v>
      </c>
      <c r="EW558">
        <v>367</v>
      </c>
      <c r="EX558">
        <v>278</v>
      </c>
      <c r="EY558">
        <v>327</v>
      </c>
    </row>
    <row r="559" spans="1:165" x14ac:dyDescent="0.25">
      <c r="A559">
        <v>2020</v>
      </c>
      <c r="B559" t="s">
        <v>576</v>
      </c>
      <c r="C559" s="20" t="s">
        <v>597</v>
      </c>
      <c r="D559" t="s">
        <v>607</v>
      </c>
      <c r="E559" t="s">
        <v>579</v>
      </c>
      <c r="F559">
        <v>50</v>
      </c>
      <c r="G559" s="1">
        <v>1.6</v>
      </c>
      <c r="H559">
        <v>4</v>
      </c>
      <c r="I559" t="s">
        <v>231</v>
      </c>
      <c r="J559">
        <v>55</v>
      </c>
      <c r="K559">
        <v>54</v>
      </c>
      <c r="L559">
        <v>55</v>
      </c>
      <c r="M559">
        <v>72.421000000000006</v>
      </c>
      <c r="N559">
        <v>74.898700000000005</v>
      </c>
      <c r="O559">
        <v>73.5154</v>
      </c>
      <c r="P559">
        <v>54.711100000000002</v>
      </c>
      <c r="Q559">
        <v>54.439399999999999</v>
      </c>
      <c r="R559">
        <v>54.588500000000003</v>
      </c>
      <c r="T559" t="s">
        <v>142</v>
      </c>
      <c r="U559" t="s">
        <v>143</v>
      </c>
      <c r="V559" t="s">
        <v>225</v>
      </c>
      <c r="W559" t="s">
        <v>226</v>
      </c>
      <c r="Y559">
        <v>6</v>
      </c>
      <c r="Z559" t="s">
        <v>64</v>
      </c>
      <c r="AA559" t="s">
        <v>64</v>
      </c>
      <c r="AB559" t="s">
        <v>150</v>
      </c>
      <c r="AC559" t="s">
        <v>178</v>
      </c>
      <c r="AD559">
        <v>15</v>
      </c>
      <c r="AG559" t="s">
        <v>243</v>
      </c>
      <c r="AH559" t="s">
        <v>244</v>
      </c>
      <c r="AI559" t="s">
        <v>68</v>
      </c>
      <c r="AJ559" t="s">
        <v>69</v>
      </c>
      <c r="AK559" t="s">
        <v>64</v>
      </c>
      <c r="AL559" t="s">
        <v>70</v>
      </c>
      <c r="AQ559">
        <v>96</v>
      </c>
      <c r="AR559">
        <v>27</v>
      </c>
      <c r="AS559">
        <v>750</v>
      </c>
      <c r="AT559">
        <v>750</v>
      </c>
      <c r="BN559" s="33" t="s">
        <v>2146</v>
      </c>
      <c r="BO559">
        <v>2</v>
      </c>
      <c r="BP559">
        <v>2</v>
      </c>
      <c r="BQ559">
        <v>6</v>
      </c>
      <c r="BR559" t="s">
        <v>92</v>
      </c>
      <c r="BS559" t="s">
        <v>2123</v>
      </c>
      <c r="BT559" t="s">
        <v>227</v>
      </c>
      <c r="BU559" s="23">
        <v>43770</v>
      </c>
      <c r="BV559">
        <v>26630</v>
      </c>
      <c r="BX559" t="s">
        <v>64</v>
      </c>
      <c r="BY559" t="s">
        <v>64</v>
      </c>
      <c r="CB559" t="s">
        <v>64</v>
      </c>
      <c r="CC559" t="s">
        <v>64</v>
      </c>
      <c r="CE559" t="s">
        <v>64</v>
      </c>
      <c r="CG559" t="s">
        <v>63</v>
      </c>
      <c r="CH559" t="s">
        <v>608</v>
      </c>
      <c r="CI559" t="s">
        <v>64</v>
      </c>
      <c r="CK559" t="s">
        <v>112</v>
      </c>
      <c r="CM559">
        <v>1</v>
      </c>
      <c r="CN559" t="s">
        <v>113</v>
      </c>
      <c r="CP559">
        <v>240</v>
      </c>
      <c r="CQ559">
        <v>6.5</v>
      </c>
      <c r="CR559">
        <v>40.5</v>
      </c>
      <c r="CS559" t="s">
        <v>114</v>
      </c>
      <c r="CV559" t="s">
        <v>115</v>
      </c>
      <c r="CX559" t="s">
        <v>151</v>
      </c>
      <c r="CY559" t="s">
        <v>64</v>
      </c>
      <c r="DD559">
        <v>1</v>
      </c>
      <c r="DE559" t="s">
        <v>476</v>
      </c>
      <c r="DF559" t="s">
        <v>609</v>
      </c>
      <c r="DG559">
        <v>32</v>
      </c>
      <c r="DJ559" t="s">
        <v>76</v>
      </c>
      <c r="DK559" t="s">
        <v>2124</v>
      </c>
      <c r="DL559" t="s">
        <v>64</v>
      </c>
      <c r="DM559" t="s">
        <v>64</v>
      </c>
      <c r="DN559" t="s">
        <v>64</v>
      </c>
      <c r="DO559" t="s">
        <v>610</v>
      </c>
      <c r="DP559" t="s">
        <v>63</v>
      </c>
      <c r="DQ559" t="s">
        <v>78</v>
      </c>
      <c r="DY559">
        <v>73.900000000000006</v>
      </c>
      <c r="EB559">
        <v>10</v>
      </c>
      <c r="EC559">
        <v>10</v>
      </c>
      <c r="EE559" t="s">
        <v>1555</v>
      </c>
      <c r="EF559">
        <v>7</v>
      </c>
      <c r="EH559" t="s">
        <v>80</v>
      </c>
      <c r="EL559" t="s">
        <v>80</v>
      </c>
      <c r="EP559" t="s">
        <v>80</v>
      </c>
      <c r="ET559" t="s">
        <v>80</v>
      </c>
      <c r="EU559">
        <v>3750</v>
      </c>
      <c r="EW559">
        <v>163</v>
      </c>
      <c r="EX559">
        <v>164</v>
      </c>
      <c r="EY559">
        <v>163</v>
      </c>
    </row>
    <row r="560" spans="1:165" x14ac:dyDescent="0.25">
      <c r="A560">
        <v>2020</v>
      </c>
      <c r="B560" t="s">
        <v>576</v>
      </c>
      <c r="C560" s="20" t="s">
        <v>597</v>
      </c>
      <c r="D560" t="s">
        <v>611</v>
      </c>
      <c r="E560" t="s">
        <v>579</v>
      </c>
      <c r="F560">
        <v>51</v>
      </c>
      <c r="G560" s="1">
        <v>1.6</v>
      </c>
      <c r="H560">
        <v>4</v>
      </c>
      <c r="I560" t="s">
        <v>231</v>
      </c>
      <c r="J560">
        <v>57</v>
      </c>
      <c r="K560">
        <v>59</v>
      </c>
      <c r="L560">
        <v>58</v>
      </c>
      <c r="M560">
        <v>75.7</v>
      </c>
      <c r="N560">
        <v>79.099999999999994</v>
      </c>
      <c r="O560">
        <v>77.193100000000001</v>
      </c>
      <c r="P560">
        <v>56.5105</v>
      </c>
      <c r="Q560">
        <v>59.416899999999998</v>
      </c>
      <c r="R560">
        <v>57.782400000000003</v>
      </c>
      <c r="T560" t="s">
        <v>142</v>
      </c>
      <c r="U560" t="s">
        <v>143</v>
      </c>
      <c r="V560" t="s">
        <v>225</v>
      </c>
      <c r="W560" t="s">
        <v>226</v>
      </c>
      <c r="Y560">
        <v>6</v>
      </c>
      <c r="Z560" t="s">
        <v>64</v>
      </c>
      <c r="AA560" t="s">
        <v>64</v>
      </c>
      <c r="AB560" t="s">
        <v>150</v>
      </c>
      <c r="AC560" t="s">
        <v>178</v>
      </c>
      <c r="AD560">
        <v>15</v>
      </c>
      <c r="AG560" t="s">
        <v>243</v>
      </c>
      <c r="AH560" t="s">
        <v>244</v>
      </c>
      <c r="AI560" t="s">
        <v>68</v>
      </c>
      <c r="AJ560" t="s">
        <v>69</v>
      </c>
      <c r="AK560" t="s">
        <v>64</v>
      </c>
      <c r="AL560" t="s">
        <v>70</v>
      </c>
      <c r="AQ560">
        <v>96</v>
      </c>
      <c r="AR560">
        <v>27</v>
      </c>
      <c r="AS560">
        <v>700</v>
      </c>
      <c r="AT560">
        <v>700</v>
      </c>
      <c r="BN560" s="33" t="s">
        <v>2146</v>
      </c>
      <c r="BO560">
        <v>2</v>
      </c>
      <c r="BP560">
        <v>2</v>
      </c>
      <c r="BQ560">
        <v>6</v>
      </c>
      <c r="BR560" t="s">
        <v>92</v>
      </c>
      <c r="BS560" t="s">
        <v>2123</v>
      </c>
      <c r="BT560" t="s">
        <v>227</v>
      </c>
      <c r="BU560" s="23">
        <v>43770</v>
      </c>
      <c r="BV560">
        <v>26631</v>
      </c>
      <c r="BX560" t="s">
        <v>63</v>
      </c>
      <c r="BY560" t="s">
        <v>64</v>
      </c>
      <c r="CB560" t="s">
        <v>64</v>
      </c>
      <c r="CC560" t="s">
        <v>64</v>
      </c>
      <c r="CE560" t="s">
        <v>64</v>
      </c>
      <c r="CG560" t="s">
        <v>63</v>
      </c>
      <c r="CH560" t="s">
        <v>608</v>
      </c>
      <c r="CI560" t="s">
        <v>64</v>
      </c>
      <c r="CK560" t="s">
        <v>112</v>
      </c>
      <c r="CM560">
        <v>1</v>
      </c>
      <c r="CN560" t="s">
        <v>113</v>
      </c>
      <c r="CP560">
        <v>240</v>
      </c>
      <c r="CQ560">
        <v>6.5</v>
      </c>
      <c r="CR560">
        <v>40.5</v>
      </c>
      <c r="CS560" t="s">
        <v>114</v>
      </c>
      <c r="CV560" t="s">
        <v>115</v>
      </c>
      <c r="CX560" t="s">
        <v>151</v>
      </c>
      <c r="CY560" t="s">
        <v>64</v>
      </c>
      <c r="DD560">
        <v>1</v>
      </c>
      <c r="DE560" t="s">
        <v>476</v>
      </c>
      <c r="DF560" t="s">
        <v>609</v>
      </c>
      <c r="DG560">
        <v>32</v>
      </c>
      <c r="DJ560" t="s">
        <v>76</v>
      </c>
      <c r="DK560" t="s">
        <v>2124</v>
      </c>
      <c r="DL560" t="s">
        <v>64</v>
      </c>
      <c r="DM560" t="s">
        <v>64</v>
      </c>
      <c r="DN560" t="s">
        <v>64</v>
      </c>
      <c r="DO560" t="s">
        <v>610</v>
      </c>
      <c r="DP560" t="s">
        <v>63</v>
      </c>
      <c r="DQ560" t="s">
        <v>78</v>
      </c>
      <c r="DY560">
        <v>77.599999999999994</v>
      </c>
      <c r="EB560">
        <v>10</v>
      </c>
      <c r="EC560">
        <v>10</v>
      </c>
      <c r="EE560" t="s">
        <v>1555</v>
      </c>
      <c r="EF560">
        <v>7</v>
      </c>
      <c r="EH560" t="s">
        <v>80</v>
      </c>
      <c r="EL560" t="s">
        <v>80</v>
      </c>
      <c r="EP560" t="s">
        <v>80</v>
      </c>
      <c r="ET560" t="s">
        <v>80</v>
      </c>
      <c r="EU560">
        <v>4000</v>
      </c>
      <c r="EW560">
        <v>157</v>
      </c>
      <c r="EX560">
        <v>150</v>
      </c>
      <c r="EY560">
        <v>154</v>
      </c>
    </row>
    <row r="561" spans="1:155" x14ac:dyDescent="0.25">
      <c r="A561">
        <v>2020</v>
      </c>
      <c r="B561" t="s">
        <v>576</v>
      </c>
      <c r="C561" s="20" t="s">
        <v>597</v>
      </c>
      <c r="D561" t="s">
        <v>619</v>
      </c>
      <c r="E561" t="s">
        <v>579</v>
      </c>
      <c r="F561">
        <v>56</v>
      </c>
      <c r="G561" s="1">
        <v>1.6</v>
      </c>
      <c r="H561">
        <v>4</v>
      </c>
      <c r="I561" t="s">
        <v>79</v>
      </c>
      <c r="J561">
        <v>27</v>
      </c>
      <c r="K561">
        <v>36</v>
      </c>
      <c r="L561">
        <v>31</v>
      </c>
      <c r="M561">
        <v>35.9</v>
      </c>
      <c r="N561">
        <v>55</v>
      </c>
      <c r="O561">
        <v>42.549300000000002</v>
      </c>
      <c r="P561">
        <v>27.4682</v>
      </c>
      <c r="Q561">
        <v>35.512700000000002</v>
      </c>
      <c r="R561">
        <v>30.585999999999999</v>
      </c>
      <c r="T561" t="s">
        <v>60</v>
      </c>
      <c r="U561" t="s">
        <v>71</v>
      </c>
      <c r="V561" t="s">
        <v>61</v>
      </c>
      <c r="W561" t="s">
        <v>62</v>
      </c>
      <c r="Y561">
        <v>8</v>
      </c>
      <c r="Z561" t="s">
        <v>63</v>
      </c>
      <c r="AA561" t="s">
        <v>64</v>
      </c>
      <c r="AB561" t="s">
        <v>150</v>
      </c>
      <c r="AC561" t="s">
        <v>178</v>
      </c>
      <c r="AD561">
        <v>15</v>
      </c>
      <c r="AG561" t="s">
        <v>243</v>
      </c>
      <c r="AH561" t="s">
        <v>244</v>
      </c>
      <c r="AI561" t="s">
        <v>68</v>
      </c>
      <c r="AJ561" t="s">
        <v>69</v>
      </c>
      <c r="AK561" t="s">
        <v>64</v>
      </c>
      <c r="AL561" t="s">
        <v>70</v>
      </c>
      <c r="AO561">
        <v>105</v>
      </c>
      <c r="AP561">
        <v>16</v>
      </c>
      <c r="AS561">
        <v>1300</v>
      </c>
      <c r="AT561">
        <v>1300</v>
      </c>
      <c r="BN561" s="33" t="s">
        <v>2125</v>
      </c>
      <c r="BO561">
        <v>2</v>
      </c>
      <c r="BP561">
        <v>2</v>
      </c>
      <c r="BQ561">
        <v>6</v>
      </c>
      <c r="BR561" t="s">
        <v>92</v>
      </c>
      <c r="BS561" t="s">
        <v>2123</v>
      </c>
      <c r="BT561" t="s">
        <v>285</v>
      </c>
      <c r="BU561" s="23">
        <v>43763</v>
      </c>
      <c r="BV561">
        <v>26711</v>
      </c>
      <c r="BX561" t="s">
        <v>64</v>
      </c>
      <c r="BY561" t="s">
        <v>64</v>
      </c>
      <c r="CB561" t="s">
        <v>64</v>
      </c>
      <c r="CC561" t="s">
        <v>64</v>
      </c>
      <c r="CE561" t="s">
        <v>64</v>
      </c>
      <c r="CG561" t="s">
        <v>63</v>
      </c>
      <c r="CH561" t="s">
        <v>1566</v>
      </c>
      <c r="CI561" t="s">
        <v>64</v>
      </c>
      <c r="DJ561" t="s">
        <v>76</v>
      </c>
      <c r="DK561" t="s">
        <v>2124</v>
      </c>
      <c r="DN561" t="s">
        <v>64</v>
      </c>
      <c r="DO561" t="s">
        <v>1315</v>
      </c>
      <c r="DP561" t="s">
        <v>64</v>
      </c>
      <c r="DQ561" t="s">
        <v>139</v>
      </c>
      <c r="DY561">
        <v>42.8</v>
      </c>
      <c r="EB561">
        <v>7</v>
      </c>
      <c r="EC561">
        <v>7</v>
      </c>
      <c r="EE561" t="s">
        <v>1565</v>
      </c>
      <c r="EF561">
        <v>5</v>
      </c>
      <c r="EH561" t="s">
        <v>80</v>
      </c>
      <c r="EL561" t="s">
        <v>80</v>
      </c>
      <c r="EP561" t="s">
        <v>80</v>
      </c>
      <c r="ET561" t="s">
        <v>80</v>
      </c>
      <c r="EU561">
        <v>1000</v>
      </c>
      <c r="EW561">
        <v>324</v>
      </c>
      <c r="EX561">
        <v>250</v>
      </c>
      <c r="EY561">
        <v>291</v>
      </c>
    </row>
    <row r="562" spans="1:155" x14ac:dyDescent="0.25">
      <c r="A562">
        <v>2020</v>
      </c>
      <c r="B562" t="s">
        <v>576</v>
      </c>
      <c r="C562" s="20" t="s">
        <v>597</v>
      </c>
      <c r="D562" t="s">
        <v>619</v>
      </c>
      <c r="E562" t="s">
        <v>579</v>
      </c>
      <c r="F562">
        <v>54</v>
      </c>
      <c r="G562" s="1">
        <v>2.5</v>
      </c>
      <c r="H562">
        <v>4</v>
      </c>
      <c r="I562" t="s">
        <v>79</v>
      </c>
      <c r="J562">
        <v>27</v>
      </c>
      <c r="K562">
        <v>37</v>
      </c>
      <c r="L562">
        <v>31</v>
      </c>
      <c r="M562">
        <v>35</v>
      </c>
      <c r="N562">
        <v>54</v>
      </c>
      <c r="O562">
        <v>41.584200000000003</v>
      </c>
      <c r="P562">
        <v>26.8552</v>
      </c>
      <c r="Q562">
        <v>36.814500000000002</v>
      </c>
      <c r="R562">
        <v>30.5776</v>
      </c>
      <c r="T562" t="s">
        <v>142</v>
      </c>
      <c r="U562" t="s">
        <v>143</v>
      </c>
      <c r="V562" t="s">
        <v>61</v>
      </c>
      <c r="W562" t="s">
        <v>62</v>
      </c>
      <c r="Y562">
        <v>8</v>
      </c>
      <c r="Z562" t="s">
        <v>63</v>
      </c>
      <c r="AA562" t="s">
        <v>64</v>
      </c>
      <c r="AB562" t="s">
        <v>150</v>
      </c>
      <c r="AC562" t="s">
        <v>178</v>
      </c>
      <c r="AD562">
        <v>15</v>
      </c>
      <c r="AG562" t="s">
        <v>243</v>
      </c>
      <c r="AH562" t="s">
        <v>244</v>
      </c>
      <c r="AI562" t="s">
        <v>68</v>
      </c>
      <c r="AJ562" t="s">
        <v>69</v>
      </c>
      <c r="AK562" t="s">
        <v>64</v>
      </c>
      <c r="AL562" t="s">
        <v>70</v>
      </c>
      <c r="AO562">
        <v>105</v>
      </c>
      <c r="AP562">
        <v>16</v>
      </c>
      <c r="AS562">
        <v>1300</v>
      </c>
      <c r="AT562">
        <v>1300</v>
      </c>
      <c r="BN562" s="33" t="s">
        <v>2136</v>
      </c>
      <c r="BO562">
        <v>2</v>
      </c>
      <c r="BP562">
        <v>2</v>
      </c>
      <c r="BQ562">
        <v>6</v>
      </c>
      <c r="BR562" t="s">
        <v>92</v>
      </c>
      <c r="BS562" t="s">
        <v>2123</v>
      </c>
      <c r="BT562" t="s">
        <v>73</v>
      </c>
      <c r="BU562" s="23">
        <v>43766</v>
      </c>
      <c r="BV562">
        <v>26710</v>
      </c>
      <c r="BX562" t="s">
        <v>64</v>
      </c>
      <c r="BY562" t="s">
        <v>64</v>
      </c>
      <c r="CB562" t="s">
        <v>64</v>
      </c>
      <c r="CC562" t="s">
        <v>64</v>
      </c>
      <c r="CE562" t="s">
        <v>64</v>
      </c>
      <c r="CG562" t="s">
        <v>63</v>
      </c>
      <c r="CH562" t="s">
        <v>1566</v>
      </c>
      <c r="CI562" t="s">
        <v>64</v>
      </c>
      <c r="DJ562" t="s">
        <v>355</v>
      </c>
      <c r="DK562" t="s">
        <v>356</v>
      </c>
      <c r="DN562" t="s">
        <v>64</v>
      </c>
      <c r="DO562" t="s">
        <v>1315</v>
      </c>
      <c r="DP562" t="s">
        <v>64</v>
      </c>
      <c r="DQ562" t="s">
        <v>139</v>
      </c>
      <c r="DY562">
        <v>41.9</v>
      </c>
      <c r="EB562">
        <v>7</v>
      </c>
      <c r="EC562">
        <v>7</v>
      </c>
      <c r="EE562" t="s">
        <v>1567</v>
      </c>
      <c r="EF562">
        <v>7</v>
      </c>
      <c r="EH562" t="s">
        <v>80</v>
      </c>
      <c r="EL562" t="s">
        <v>80</v>
      </c>
      <c r="EP562" t="s">
        <v>80</v>
      </c>
      <c r="ET562" t="s">
        <v>80</v>
      </c>
      <c r="EU562">
        <v>1000</v>
      </c>
      <c r="EW562">
        <v>333</v>
      </c>
      <c r="EX562">
        <v>243</v>
      </c>
      <c r="EY562">
        <v>293</v>
      </c>
    </row>
    <row r="563" spans="1:155" x14ac:dyDescent="0.25">
      <c r="A563">
        <v>2020</v>
      </c>
      <c r="B563" t="s">
        <v>576</v>
      </c>
      <c r="C563" s="20" t="s">
        <v>597</v>
      </c>
      <c r="D563" t="s">
        <v>619</v>
      </c>
      <c r="E563" t="s">
        <v>579</v>
      </c>
      <c r="F563">
        <v>55</v>
      </c>
      <c r="G563" s="1">
        <v>2.5</v>
      </c>
      <c r="H563">
        <v>4</v>
      </c>
      <c r="I563" t="s">
        <v>79</v>
      </c>
      <c r="J563">
        <v>28</v>
      </c>
      <c r="K563">
        <v>38</v>
      </c>
      <c r="L563">
        <v>32</v>
      </c>
      <c r="M563">
        <v>36.700000000000003</v>
      </c>
      <c r="N563">
        <v>56.1</v>
      </c>
      <c r="O563">
        <v>43.4636</v>
      </c>
      <c r="P563">
        <v>28.010100000000001</v>
      </c>
      <c r="Q563">
        <v>38.072200000000002</v>
      </c>
      <c r="R563">
        <v>31.7911</v>
      </c>
      <c r="T563" t="s">
        <v>142</v>
      </c>
      <c r="U563" t="s">
        <v>143</v>
      </c>
      <c r="V563" t="s">
        <v>61</v>
      </c>
      <c r="W563" t="s">
        <v>62</v>
      </c>
      <c r="Y563">
        <v>8</v>
      </c>
      <c r="Z563" t="s">
        <v>63</v>
      </c>
      <c r="AA563" t="s">
        <v>64</v>
      </c>
      <c r="AB563" t="s">
        <v>150</v>
      </c>
      <c r="AC563" t="s">
        <v>178</v>
      </c>
      <c r="AD563">
        <v>15</v>
      </c>
      <c r="AG563" t="s">
        <v>243</v>
      </c>
      <c r="AH563" t="s">
        <v>244</v>
      </c>
      <c r="AI563" t="s">
        <v>68</v>
      </c>
      <c r="AJ563" t="s">
        <v>69</v>
      </c>
      <c r="AK563" t="s">
        <v>64</v>
      </c>
      <c r="AL563" t="s">
        <v>70</v>
      </c>
      <c r="AO563">
        <v>105</v>
      </c>
      <c r="AP563">
        <v>16</v>
      </c>
      <c r="AS563">
        <v>1250</v>
      </c>
      <c r="AT563">
        <v>1250</v>
      </c>
      <c r="BN563" s="33" t="s">
        <v>2148</v>
      </c>
      <c r="BO563">
        <v>2</v>
      </c>
      <c r="BP563">
        <v>2</v>
      </c>
      <c r="BQ563">
        <v>6</v>
      </c>
      <c r="BR563" t="s">
        <v>92</v>
      </c>
      <c r="BS563" t="s">
        <v>2123</v>
      </c>
      <c r="BT563" t="s">
        <v>73</v>
      </c>
      <c r="BU563" s="23">
        <v>43766</v>
      </c>
      <c r="BV563">
        <v>26717</v>
      </c>
      <c r="BX563" t="s">
        <v>64</v>
      </c>
      <c r="BY563" t="s">
        <v>64</v>
      </c>
      <c r="CB563" t="s">
        <v>64</v>
      </c>
      <c r="CC563" t="s">
        <v>64</v>
      </c>
      <c r="CE563" t="s">
        <v>64</v>
      </c>
      <c r="CG563" t="s">
        <v>63</v>
      </c>
      <c r="CH563" t="s">
        <v>1566</v>
      </c>
      <c r="CI563" t="s">
        <v>64</v>
      </c>
      <c r="DJ563" t="s">
        <v>355</v>
      </c>
      <c r="DK563" t="s">
        <v>356</v>
      </c>
      <c r="DN563" t="s">
        <v>64</v>
      </c>
      <c r="DO563" t="s">
        <v>1315</v>
      </c>
      <c r="DP563" t="s">
        <v>63</v>
      </c>
      <c r="DQ563" t="s">
        <v>78</v>
      </c>
      <c r="DR563" t="s">
        <v>1098</v>
      </c>
      <c r="DY563">
        <v>43.8</v>
      </c>
      <c r="EB563">
        <v>7</v>
      </c>
      <c r="EC563">
        <v>7</v>
      </c>
      <c r="EE563" t="s">
        <v>1567</v>
      </c>
      <c r="EF563">
        <v>7</v>
      </c>
      <c r="EH563" t="s">
        <v>80</v>
      </c>
      <c r="EL563" t="s">
        <v>80</v>
      </c>
      <c r="EP563" t="s">
        <v>80</v>
      </c>
      <c r="ET563" t="s">
        <v>80</v>
      </c>
      <c r="EU563">
        <v>1250</v>
      </c>
      <c r="EW563">
        <v>319</v>
      </c>
      <c r="EX563">
        <v>235</v>
      </c>
      <c r="EY563">
        <v>282</v>
      </c>
    </row>
    <row r="564" spans="1:155" x14ac:dyDescent="0.25">
      <c r="A564">
        <v>2020</v>
      </c>
      <c r="B564" t="s">
        <v>576</v>
      </c>
      <c r="C564" s="20" t="s">
        <v>597</v>
      </c>
      <c r="D564" t="s">
        <v>1568</v>
      </c>
      <c r="E564" t="s">
        <v>579</v>
      </c>
      <c r="F564">
        <v>57</v>
      </c>
      <c r="G564" s="1">
        <v>2</v>
      </c>
      <c r="H564">
        <v>4</v>
      </c>
      <c r="I564" t="s">
        <v>398</v>
      </c>
      <c r="J564">
        <v>45</v>
      </c>
      <c r="K564">
        <v>51</v>
      </c>
      <c r="L564">
        <v>47</v>
      </c>
      <c r="M564">
        <v>58.5</v>
      </c>
      <c r="N564">
        <v>67.3</v>
      </c>
      <c r="O564">
        <v>62.157400000000003</v>
      </c>
      <c r="P564">
        <v>44.624400000000001</v>
      </c>
      <c r="Q564">
        <v>50.851700000000001</v>
      </c>
      <c r="R564">
        <v>47.226900000000001</v>
      </c>
      <c r="T564" t="s">
        <v>142</v>
      </c>
      <c r="U564" t="s">
        <v>143</v>
      </c>
      <c r="V564" t="s">
        <v>157</v>
      </c>
      <c r="W564" t="s">
        <v>158</v>
      </c>
      <c r="Y564">
        <v>6</v>
      </c>
      <c r="Z564" t="s">
        <v>64</v>
      </c>
      <c r="AA564" t="s">
        <v>64</v>
      </c>
      <c r="AB564" t="s">
        <v>150</v>
      </c>
      <c r="AC564" t="s">
        <v>178</v>
      </c>
      <c r="AD564">
        <v>15</v>
      </c>
      <c r="AG564" t="s">
        <v>243</v>
      </c>
      <c r="AH564" t="s">
        <v>244</v>
      </c>
      <c r="AI564" t="s">
        <v>68</v>
      </c>
      <c r="AJ564" t="s">
        <v>69</v>
      </c>
      <c r="AK564" t="s">
        <v>64</v>
      </c>
      <c r="AL564" t="s">
        <v>70</v>
      </c>
      <c r="AO564">
        <v>105</v>
      </c>
      <c r="AP564">
        <v>16</v>
      </c>
      <c r="AS564">
        <v>850</v>
      </c>
      <c r="AT564">
        <v>850</v>
      </c>
      <c r="BN564" s="33" t="s">
        <v>2146</v>
      </c>
      <c r="BO564">
        <v>2</v>
      </c>
      <c r="BP564">
        <v>2</v>
      </c>
      <c r="BQ564">
        <v>6</v>
      </c>
      <c r="BR564" t="s">
        <v>92</v>
      </c>
      <c r="BS564" t="s">
        <v>2123</v>
      </c>
      <c r="BT564" t="s">
        <v>227</v>
      </c>
      <c r="BU564" s="23">
        <v>43867</v>
      </c>
      <c r="BV564">
        <v>27010</v>
      </c>
      <c r="BX564" t="s">
        <v>64</v>
      </c>
      <c r="BY564" t="s">
        <v>64</v>
      </c>
      <c r="CB564" t="s">
        <v>64</v>
      </c>
      <c r="CC564" t="s">
        <v>64</v>
      </c>
      <c r="CE564" t="s">
        <v>64</v>
      </c>
      <c r="CG564" t="s">
        <v>63</v>
      </c>
      <c r="CH564" t="s">
        <v>608</v>
      </c>
      <c r="CI564" t="s">
        <v>64</v>
      </c>
      <c r="CK564" t="s">
        <v>112</v>
      </c>
      <c r="CM564">
        <v>1</v>
      </c>
      <c r="CN564" t="s">
        <v>113</v>
      </c>
      <c r="CP564">
        <v>270</v>
      </c>
      <c r="CQ564">
        <v>5.5</v>
      </c>
      <c r="CR564">
        <v>41.3</v>
      </c>
      <c r="CS564" t="s">
        <v>114</v>
      </c>
      <c r="CV564" t="s">
        <v>115</v>
      </c>
      <c r="CX564" t="s">
        <v>151</v>
      </c>
      <c r="CY564" t="s">
        <v>64</v>
      </c>
      <c r="DD564">
        <v>1</v>
      </c>
      <c r="DE564" t="s">
        <v>476</v>
      </c>
      <c r="DF564" t="s">
        <v>609</v>
      </c>
      <c r="DG564">
        <v>39</v>
      </c>
      <c r="DJ564" t="s">
        <v>76</v>
      </c>
      <c r="DK564" t="s">
        <v>2124</v>
      </c>
      <c r="DL564" t="s">
        <v>64</v>
      </c>
      <c r="DM564" t="s">
        <v>64</v>
      </c>
      <c r="DN564" t="s">
        <v>64</v>
      </c>
      <c r="DO564" t="s">
        <v>1570</v>
      </c>
      <c r="DP564" t="s">
        <v>63</v>
      </c>
      <c r="DQ564" t="s">
        <v>78</v>
      </c>
      <c r="DY564">
        <v>62.5</v>
      </c>
      <c r="EB564">
        <v>10</v>
      </c>
      <c r="EC564">
        <v>10</v>
      </c>
      <c r="EE564" t="s">
        <v>1569</v>
      </c>
      <c r="EF564">
        <v>7</v>
      </c>
      <c r="EH564" t="s">
        <v>80</v>
      </c>
      <c r="EL564" t="s">
        <v>80</v>
      </c>
      <c r="EP564" t="s">
        <v>80</v>
      </c>
      <c r="ET564" t="s">
        <v>80</v>
      </c>
      <c r="EU564">
        <v>3250</v>
      </c>
      <c r="EW564">
        <v>200</v>
      </c>
      <c r="EX564">
        <v>175</v>
      </c>
      <c r="EY564">
        <v>189</v>
      </c>
    </row>
    <row r="565" spans="1:155" x14ac:dyDescent="0.25">
      <c r="A565">
        <v>2020</v>
      </c>
      <c r="B565" t="s">
        <v>576</v>
      </c>
      <c r="C565" s="20" t="s">
        <v>597</v>
      </c>
      <c r="D565" t="s">
        <v>1571</v>
      </c>
      <c r="E565" t="s">
        <v>579</v>
      </c>
      <c r="F565">
        <v>58</v>
      </c>
      <c r="G565" s="1">
        <v>2</v>
      </c>
      <c r="H565">
        <v>4</v>
      </c>
      <c r="I565" t="s">
        <v>398</v>
      </c>
      <c r="J565">
        <v>50</v>
      </c>
      <c r="K565">
        <v>54</v>
      </c>
      <c r="L565">
        <v>52</v>
      </c>
      <c r="M565">
        <v>64.248999999999995</v>
      </c>
      <c r="N565">
        <v>73.088899999999995</v>
      </c>
      <c r="O565">
        <v>67.947100000000006</v>
      </c>
      <c r="P565">
        <v>50.026499999999999</v>
      </c>
      <c r="Q565">
        <v>54.305500000000002</v>
      </c>
      <c r="R565">
        <v>51.865499999999997</v>
      </c>
      <c r="T565" t="s">
        <v>142</v>
      </c>
      <c r="U565" t="s">
        <v>143</v>
      </c>
      <c r="V565" t="s">
        <v>157</v>
      </c>
      <c r="W565" t="s">
        <v>158</v>
      </c>
      <c r="Y565">
        <v>6</v>
      </c>
      <c r="Z565" t="s">
        <v>64</v>
      </c>
      <c r="AA565" t="s">
        <v>64</v>
      </c>
      <c r="AB565" t="s">
        <v>150</v>
      </c>
      <c r="AC565" t="s">
        <v>178</v>
      </c>
      <c r="AD565">
        <v>15</v>
      </c>
      <c r="AG565" t="s">
        <v>243</v>
      </c>
      <c r="AH565" t="s">
        <v>244</v>
      </c>
      <c r="AI565" t="s">
        <v>68</v>
      </c>
      <c r="AJ565" t="s">
        <v>69</v>
      </c>
      <c r="AK565" t="s">
        <v>64</v>
      </c>
      <c r="AL565" t="s">
        <v>70</v>
      </c>
      <c r="AO565">
        <v>105</v>
      </c>
      <c r="AP565">
        <v>16</v>
      </c>
      <c r="AS565">
        <v>800</v>
      </c>
      <c r="AT565">
        <v>800</v>
      </c>
      <c r="BN565" s="33" t="s">
        <v>2146</v>
      </c>
      <c r="BO565">
        <v>2</v>
      </c>
      <c r="BP565">
        <v>2</v>
      </c>
      <c r="BQ565">
        <v>6</v>
      </c>
      <c r="BR565" t="s">
        <v>92</v>
      </c>
      <c r="BS565" t="s">
        <v>2123</v>
      </c>
      <c r="BT565" t="s">
        <v>227</v>
      </c>
      <c r="BU565" s="23">
        <v>43867</v>
      </c>
      <c r="BV565">
        <v>27011</v>
      </c>
      <c r="BX565" t="s">
        <v>63</v>
      </c>
      <c r="BY565" t="s">
        <v>64</v>
      </c>
      <c r="CB565" t="s">
        <v>64</v>
      </c>
      <c r="CC565" t="s">
        <v>64</v>
      </c>
      <c r="CE565" t="s">
        <v>64</v>
      </c>
      <c r="CG565" t="s">
        <v>63</v>
      </c>
      <c r="CH565" t="s">
        <v>608</v>
      </c>
      <c r="CI565" t="s">
        <v>64</v>
      </c>
      <c r="CK565" t="s">
        <v>112</v>
      </c>
      <c r="CM565">
        <v>1</v>
      </c>
      <c r="CN565" t="s">
        <v>113</v>
      </c>
      <c r="CP565">
        <v>270</v>
      </c>
      <c r="CQ565">
        <v>5.5</v>
      </c>
      <c r="CR565">
        <v>41.3</v>
      </c>
      <c r="CS565" t="s">
        <v>114</v>
      </c>
      <c r="CV565" t="s">
        <v>115</v>
      </c>
      <c r="CX565" t="s">
        <v>151</v>
      </c>
      <c r="CY565" t="s">
        <v>64</v>
      </c>
      <c r="DD565">
        <v>1</v>
      </c>
      <c r="DE565" t="s">
        <v>476</v>
      </c>
      <c r="DF565" t="s">
        <v>609</v>
      </c>
      <c r="DG565">
        <v>39</v>
      </c>
      <c r="DJ565" t="s">
        <v>76</v>
      </c>
      <c r="DK565" t="s">
        <v>2124</v>
      </c>
      <c r="DL565" t="s">
        <v>64</v>
      </c>
      <c r="DM565" t="s">
        <v>64</v>
      </c>
      <c r="DN565" t="s">
        <v>64</v>
      </c>
      <c r="DO565" t="s">
        <v>1570</v>
      </c>
      <c r="DP565" t="s">
        <v>63</v>
      </c>
      <c r="DQ565" t="s">
        <v>78</v>
      </c>
      <c r="DY565">
        <v>68.400000000000006</v>
      </c>
      <c r="EB565">
        <v>10</v>
      </c>
      <c r="EC565">
        <v>10</v>
      </c>
      <c r="EE565" t="s">
        <v>1569</v>
      </c>
      <c r="EF565">
        <v>7</v>
      </c>
      <c r="EH565" t="s">
        <v>80</v>
      </c>
      <c r="EL565" t="s">
        <v>80</v>
      </c>
      <c r="EP565" t="s">
        <v>80</v>
      </c>
      <c r="ET565" t="s">
        <v>80</v>
      </c>
      <c r="EU565">
        <v>3500</v>
      </c>
      <c r="EW565">
        <v>178</v>
      </c>
      <c r="EX565">
        <v>164</v>
      </c>
      <c r="EY565">
        <v>172</v>
      </c>
    </row>
    <row r="566" spans="1:155" x14ac:dyDescent="0.25">
      <c r="A566">
        <v>2020</v>
      </c>
      <c r="B566" t="s">
        <v>698</v>
      </c>
      <c r="C566" s="20" t="s">
        <v>699</v>
      </c>
      <c r="D566" t="s">
        <v>700</v>
      </c>
      <c r="E566" t="s">
        <v>701</v>
      </c>
      <c r="F566">
        <v>40</v>
      </c>
      <c r="G566" s="1">
        <v>3.3</v>
      </c>
      <c r="H566">
        <v>6</v>
      </c>
      <c r="I566" t="s">
        <v>79</v>
      </c>
      <c r="J566">
        <v>20</v>
      </c>
      <c r="K566">
        <v>28</v>
      </c>
      <c r="L566">
        <v>23</v>
      </c>
      <c r="M566">
        <v>25.7043</v>
      </c>
      <c r="N566">
        <v>40.552</v>
      </c>
      <c r="O566">
        <v>30.774899999999999</v>
      </c>
      <c r="P566">
        <v>20.3155</v>
      </c>
      <c r="Q566">
        <v>28.479500000000002</v>
      </c>
      <c r="R566">
        <v>23.324300000000001</v>
      </c>
      <c r="T566" t="s">
        <v>142</v>
      </c>
      <c r="U566" t="s">
        <v>143</v>
      </c>
      <c r="V566" t="s">
        <v>61</v>
      </c>
      <c r="W566" t="s">
        <v>62</v>
      </c>
      <c r="Y566">
        <v>8</v>
      </c>
      <c r="Z566" t="s">
        <v>63</v>
      </c>
      <c r="AA566" t="s">
        <v>64</v>
      </c>
      <c r="AB566" t="s">
        <v>150</v>
      </c>
      <c r="AC566" t="s">
        <v>178</v>
      </c>
      <c r="AD566">
        <v>15</v>
      </c>
      <c r="AG566" t="s">
        <v>243</v>
      </c>
      <c r="AH566" t="s">
        <v>244</v>
      </c>
      <c r="AI566" t="s">
        <v>68</v>
      </c>
      <c r="AJ566" t="s">
        <v>69</v>
      </c>
      <c r="AK566" t="s">
        <v>64</v>
      </c>
      <c r="AL566" t="s">
        <v>70</v>
      </c>
      <c r="AO566">
        <v>108</v>
      </c>
      <c r="AP566">
        <v>16</v>
      </c>
      <c r="AS566">
        <v>1750</v>
      </c>
      <c r="AT566">
        <v>1750</v>
      </c>
      <c r="BN566" s="33" t="s">
        <v>2125</v>
      </c>
      <c r="BO566">
        <v>2</v>
      </c>
      <c r="BP566">
        <v>2</v>
      </c>
      <c r="BQ566">
        <v>6</v>
      </c>
      <c r="BR566" t="s">
        <v>92</v>
      </c>
      <c r="BS566" t="s">
        <v>2123</v>
      </c>
      <c r="BT566" t="s">
        <v>73</v>
      </c>
      <c r="BU566" s="23">
        <v>43845</v>
      </c>
      <c r="BV566">
        <v>26946</v>
      </c>
      <c r="BX566" t="s">
        <v>64</v>
      </c>
      <c r="BY566" t="s">
        <v>64</v>
      </c>
      <c r="CB566" t="s">
        <v>64</v>
      </c>
      <c r="CC566" t="s">
        <v>64</v>
      </c>
      <c r="CE566" t="s">
        <v>64</v>
      </c>
      <c r="CG566" t="s">
        <v>63</v>
      </c>
      <c r="CH566" t="s">
        <v>584</v>
      </c>
      <c r="CI566" t="s">
        <v>64</v>
      </c>
      <c r="DJ566" t="s">
        <v>76</v>
      </c>
      <c r="DK566" t="s">
        <v>2124</v>
      </c>
      <c r="DN566" t="s">
        <v>64</v>
      </c>
      <c r="DO566" t="s">
        <v>585</v>
      </c>
      <c r="DP566" t="s">
        <v>64</v>
      </c>
      <c r="DQ566" t="s">
        <v>139</v>
      </c>
      <c r="DY566">
        <v>31</v>
      </c>
      <c r="EB566">
        <v>5</v>
      </c>
      <c r="EC566">
        <v>5</v>
      </c>
      <c r="EE566" t="s">
        <v>1621</v>
      </c>
      <c r="EF566">
        <v>3</v>
      </c>
      <c r="EH566" t="s">
        <v>80</v>
      </c>
      <c r="EL566" t="s">
        <v>80</v>
      </c>
      <c r="EP566" t="s">
        <v>80</v>
      </c>
      <c r="ET566" t="s">
        <v>80</v>
      </c>
      <c r="EV566">
        <v>1250</v>
      </c>
      <c r="EW566">
        <v>441</v>
      </c>
      <c r="EX566">
        <v>315</v>
      </c>
      <c r="EY566">
        <v>385</v>
      </c>
    </row>
    <row r="567" spans="1:155" x14ac:dyDescent="0.25">
      <c r="A567">
        <v>2020</v>
      </c>
      <c r="B567" t="s">
        <v>698</v>
      </c>
      <c r="C567" s="20" t="s">
        <v>699</v>
      </c>
      <c r="D567" t="s">
        <v>705</v>
      </c>
      <c r="E567" t="s">
        <v>701</v>
      </c>
      <c r="F567">
        <v>25</v>
      </c>
      <c r="G567" s="1">
        <v>3.3</v>
      </c>
      <c r="H567">
        <v>6</v>
      </c>
      <c r="I567" t="s">
        <v>79</v>
      </c>
      <c r="J567">
        <v>18</v>
      </c>
      <c r="K567">
        <v>25</v>
      </c>
      <c r="L567">
        <v>21</v>
      </c>
      <c r="M567">
        <v>23</v>
      </c>
      <c r="N567">
        <v>35.299999999999997</v>
      </c>
      <c r="O567">
        <v>27.277000000000001</v>
      </c>
      <c r="P567">
        <v>18.3385</v>
      </c>
      <c r="Q567">
        <v>25.086300000000001</v>
      </c>
      <c r="R567">
        <v>20.863900000000001</v>
      </c>
      <c r="T567" t="s">
        <v>60</v>
      </c>
      <c r="U567" t="s">
        <v>71</v>
      </c>
      <c r="V567" t="s">
        <v>61</v>
      </c>
      <c r="W567" t="s">
        <v>62</v>
      </c>
      <c r="Y567">
        <v>8</v>
      </c>
      <c r="Z567" t="s">
        <v>63</v>
      </c>
      <c r="AA567" t="s">
        <v>64</v>
      </c>
      <c r="AB567" t="s">
        <v>86</v>
      </c>
      <c r="AC567" t="s">
        <v>87</v>
      </c>
      <c r="AD567">
        <v>15</v>
      </c>
      <c r="AG567" t="s">
        <v>59</v>
      </c>
      <c r="AH567" t="s">
        <v>67</v>
      </c>
      <c r="AI567" t="s">
        <v>68</v>
      </c>
      <c r="AJ567" t="s">
        <v>69</v>
      </c>
      <c r="AK567" t="s">
        <v>64</v>
      </c>
      <c r="AL567" t="s">
        <v>70</v>
      </c>
      <c r="AO567">
        <v>110</v>
      </c>
      <c r="AP567">
        <v>15</v>
      </c>
      <c r="AS567">
        <v>2300</v>
      </c>
      <c r="AT567">
        <v>2300</v>
      </c>
      <c r="BN567" s="33" t="s">
        <v>2125</v>
      </c>
      <c r="BO567">
        <v>2</v>
      </c>
      <c r="BP567">
        <v>2</v>
      </c>
      <c r="BQ567">
        <v>6</v>
      </c>
      <c r="BR567" t="s">
        <v>92</v>
      </c>
      <c r="BS567" t="s">
        <v>2123</v>
      </c>
      <c r="BT567" t="s">
        <v>73</v>
      </c>
      <c r="BU567" s="23">
        <v>43636</v>
      </c>
      <c r="BV567">
        <v>25794</v>
      </c>
      <c r="BX567" t="s">
        <v>64</v>
      </c>
      <c r="BY567" t="s">
        <v>64</v>
      </c>
      <c r="CB567" t="s">
        <v>64</v>
      </c>
      <c r="CC567" t="s">
        <v>64</v>
      </c>
      <c r="CE567" t="s">
        <v>64</v>
      </c>
      <c r="CG567" t="s">
        <v>63</v>
      </c>
      <c r="CH567" t="s">
        <v>584</v>
      </c>
      <c r="CI567" t="s">
        <v>64</v>
      </c>
      <c r="DJ567" t="s">
        <v>76</v>
      </c>
      <c r="DK567" t="s">
        <v>2124</v>
      </c>
      <c r="DN567" t="s">
        <v>64</v>
      </c>
      <c r="DO567" t="s">
        <v>585</v>
      </c>
      <c r="DP567" t="s">
        <v>63</v>
      </c>
      <c r="DQ567" t="s">
        <v>78</v>
      </c>
      <c r="DY567">
        <v>27.5</v>
      </c>
      <c r="EB567">
        <v>4</v>
      </c>
      <c r="EC567">
        <v>4</v>
      </c>
      <c r="EE567" t="s">
        <v>1626</v>
      </c>
      <c r="EF567">
        <v>3</v>
      </c>
      <c r="EH567" t="s">
        <v>80</v>
      </c>
      <c r="EL567" t="s">
        <v>80</v>
      </c>
      <c r="EP567" t="s">
        <v>80</v>
      </c>
      <c r="ET567" t="s">
        <v>80</v>
      </c>
      <c r="EV567">
        <v>4000</v>
      </c>
      <c r="EW567">
        <v>490</v>
      </c>
      <c r="EX567">
        <v>358</v>
      </c>
      <c r="EY567">
        <v>431</v>
      </c>
    </row>
    <row r="568" spans="1:155" x14ac:dyDescent="0.25">
      <c r="A568">
        <v>2020</v>
      </c>
      <c r="B568" t="s">
        <v>698</v>
      </c>
      <c r="C568" s="20" t="s">
        <v>699</v>
      </c>
      <c r="D568" t="s">
        <v>710</v>
      </c>
      <c r="E568" t="s">
        <v>701</v>
      </c>
      <c r="F568">
        <v>16</v>
      </c>
      <c r="G568" s="1">
        <v>1.6</v>
      </c>
      <c r="H568">
        <v>4</v>
      </c>
      <c r="I568" t="s">
        <v>385</v>
      </c>
      <c r="J568">
        <v>27</v>
      </c>
      <c r="K568">
        <v>37</v>
      </c>
      <c r="L568">
        <v>31</v>
      </c>
      <c r="M568">
        <v>35.200000000000003</v>
      </c>
      <c r="N568">
        <v>53.2</v>
      </c>
      <c r="O568">
        <v>41.521999999999998</v>
      </c>
      <c r="P568">
        <v>26.884599999999999</v>
      </c>
      <c r="Q568">
        <v>36.576599999999999</v>
      </c>
      <c r="R568">
        <v>30.5243</v>
      </c>
      <c r="T568" t="s">
        <v>60</v>
      </c>
      <c r="U568" t="s">
        <v>71</v>
      </c>
      <c r="V568" t="s">
        <v>225</v>
      </c>
      <c r="W568" t="s">
        <v>226</v>
      </c>
      <c r="Y568">
        <v>7</v>
      </c>
      <c r="Z568" t="s">
        <v>64</v>
      </c>
      <c r="AA568" t="s">
        <v>64</v>
      </c>
      <c r="AB568" t="s">
        <v>150</v>
      </c>
      <c r="AC568" t="s">
        <v>178</v>
      </c>
      <c r="AD568">
        <v>15</v>
      </c>
      <c r="AG568" t="s">
        <v>243</v>
      </c>
      <c r="AH568" t="s">
        <v>244</v>
      </c>
      <c r="AI568" t="s">
        <v>68</v>
      </c>
      <c r="AJ568" t="s">
        <v>69</v>
      </c>
      <c r="AK568" t="s">
        <v>64</v>
      </c>
      <c r="AL568" t="s">
        <v>70</v>
      </c>
      <c r="AO568">
        <v>105</v>
      </c>
      <c r="AP568">
        <v>16</v>
      </c>
      <c r="AS568">
        <v>1300</v>
      </c>
      <c r="AT568">
        <v>1300</v>
      </c>
      <c r="BN568" s="33" t="s">
        <v>2125</v>
      </c>
      <c r="BO568">
        <v>2</v>
      </c>
      <c r="BP568">
        <v>2</v>
      </c>
      <c r="BQ568">
        <v>6</v>
      </c>
      <c r="BR568" t="s">
        <v>92</v>
      </c>
      <c r="BS568" t="s">
        <v>2123</v>
      </c>
      <c r="BT568" t="s">
        <v>227</v>
      </c>
      <c r="BU568" s="23">
        <v>43617</v>
      </c>
      <c r="BV568">
        <v>25659</v>
      </c>
      <c r="BX568" t="s">
        <v>64</v>
      </c>
      <c r="BY568" t="s">
        <v>64</v>
      </c>
      <c r="CB568" t="s">
        <v>64</v>
      </c>
      <c r="CC568" t="s">
        <v>64</v>
      </c>
      <c r="CE568" t="s">
        <v>64</v>
      </c>
      <c r="CG568" t="s">
        <v>63</v>
      </c>
      <c r="CH568" t="s">
        <v>628</v>
      </c>
      <c r="CI568" t="s">
        <v>64</v>
      </c>
      <c r="DJ568" t="s">
        <v>76</v>
      </c>
      <c r="DK568" t="s">
        <v>2124</v>
      </c>
      <c r="DN568" t="s">
        <v>64</v>
      </c>
      <c r="DO568" t="s">
        <v>1629</v>
      </c>
      <c r="DP568" t="s">
        <v>64</v>
      </c>
      <c r="DQ568" t="s">
        <v>139</v>
      </c>
      <c r="DY568">
        <v>41.8</v>
      </c>
      <c r="EB568">
        <v>7</v>
      </c>
      <c r="EC568">
        <v>7</v>
      </c>
      <c r="EE568" t="s">
        <v>1628</v>
      </c>
      <c r="EF568">
        <v>5</v>
      </c>
      <c r="EH568" t="s">
        <v>80</v>
      </c>
      <c r="EL568" t="s">
        <v>80</v>
      </c>
      <c r="EP568" t="s">
        <v>80</v>
      </c>
      <c r="ET568" t="s">
        <v>80</v>
      </c>
      <c r="EU568">
        <v>1000</v>
      </c>
      <c r="EW568">
        <v>330</v>
      </c>
      <c r="EX568">
        <v>246</v>
      </c>
      <c r="EY568">
        <v>292</v>
      </c>
    </row>
    <row r="569" spans="1:155" x14ac:dyDescent="0.25">
      <c r="A569">
        <v>2020</v>
      </c>
      <c r="B569" t="s">
        <v>698</v>
      </c>
      <c r="C569" s="20" t="s">
        <v>699</v>
      </c>
      <c r="D569" t="s">
        <v>710</v>
      </c>
      <c r="E569" t="s">
        <v>701</v>
      </c>
      <c r="F569">
        <v>17</v>
      </c>
      <c r="G569" s="1">
        <v>2</v>
      </c>
      <c r="H569">
        <v>4</v>
      </c>
      <c r="I569" t="s">
        <v>201</v>
      </c>
      <c r="J569">
        <v>21</v>
      </c>
      <c r="K569">
        <v>30</v>
      </c>
      <c r="L569">
        <v>24</v>
      </c>
      <c r="M569">
        <v>26.7</v>
      </c>
      <c r="N569">
        <v>42.4</v>
      </c>
      <c r="O569">
        <v>32.038499999999999</v>
      </c>
      <c r="P569">
        <v>21.034700000000001</v>
      </c>
      <c r="Q569">
        <v>29.654499999999999</v>
      </c>
      <c r="R569">
        <v>24.200199999999999</v>
      </c>
      <c r="T569" t="s">
        <v>60</v>
      </c>
      <c r="U569" t="s">
        <v>71</v>
      </c>
      <c r="V569" t="s">
        <v>61</v>
      </c>
      <c r="W569" t="s">
        <v>62</v>
      </c>
      <c r="Y569">
        <v>6</v>
      </c>
      <c r="Z569" t="s">
        <v>63</v>
      </c>
      <c r="AA569" t="s">
        <v>64</v>
      </c>
      <c r="AB569" t="s">
        <v>150</v>
      </c>
      <c r="AC569" t="s">
        <v>178</v>
      </c>
      <c r="AD569">
        <v>15</v>
      </c>
      <c r="AG569" t="s">
        <v>243</v>
      </c>
      <c r="AH569" t="s">
        <v>244</v>
      </c>
      <c r="AI569" t="s">
        <v>68</v>
      </c>
      <c r="AJ569" t="s">
        <v>69</v>
      </c>
      <c r="AK569" t="s">
        <v>64</v>
      </c>
      <c r="AL569" t="s">
        <v>70</v>
      </c>
      <c r="AO569">
        <v>105</v>
      </c>
      <c r="AP569">
        <v>16</v>
      </c>
      <c r="AS569">
        <v>1700</v>
      </c>
      <c r="AT569">
        <v>1700</v>
      </c>
      <c r="BN569" s="33" t="s">
        <v>2125</v>
      </c>
      <c r="BO569">
        <v>2</v>
      </c>
      <c r="BP569">
        <v>2</v>
      </c>
      <c r="BQ569">
        <v>6</v>
      </c>
      <c r="BR569" t="s">
        <v>92</v>
      </c>
      <c r="BS569" t="s">
        <v>2123</v>
      </c>
      <c r="BT569" t="s">
        <v>73</v>
      </c>
      <c r="BU569" s="23">
        <v>43617</v>
      </c>
      <c r="BV569">
        <v>25660</v>
      </c>
      <c r="BX569" t="s">
        <v>64</v>
      </c>
      <c r="BY569" t="s">
        <v>64</v>
      </c>
      <c r="CB569" t="s">
        <v>64</v>
      </c>
      <c r="CC569" t="s">
        <v>64</v>
      </c>
      <c r="CE569" t="s">
        <v>64</v>
      </c>
      <c r="CG569" t="s">
        <v>63</v>
      </c>
      <c r="CH569" t="s">
        <v>628</v>
      </c>
      <c r="CI569" t="s">
        <v>64</v>
      </c>
      <c r="DJ569" t="s">
        <v>76</v>
      </c>
      <c r="DK569" t="s">
        <v>2124</v>
      </c>
      <c r="DN569" t="s">
        <v>64</v>
      </c>
      <c r="DO569" t="s">
        <v>615</v>
      </c>
      <c r="DP569" t="s">
        <v>64</v>
      </c>
      <c r="DQ569" t="s">
        <v>139</v>
      </c>
      <c r="DY569">
        <v>32.299999999999997</v>
      </c>
      <c r="EB569">
        <v>5</v>
      </c>
      <c r="EC569">
        <v>5</v>
      </c>
      <c r="EE569" t="s">
        <v>1630</v>
      </c>
      <c r="EF569">
        <v>5</v>
      </c>
      <c r="EH569" t="s">
        <v>80</v>
      </c>
      <c r="EL569" t="s">
        <v>80</v>
      </c>
      <c r="EP569" t="s">
        <v>80</v>
      </c>
      <c r="ET569" t="s">
        <v>80</v>
      </c>
      <c r="EV569">
        <v>1000</v>
      </c>
      <c r="EW569">
        <v>426</v>
      </c>
      <c r="EX569">
        <v>303</v>
      </c>
      <c r="EY569">
        <v>371</v>
      </c>
    </row>
    <row r="570" spans="1:155" x14ac:dyDescent="0.25">
      <c r="A570">
        <v>2020</v>
      </c>
      <c r="B570" t="s">
        <v>698</v>
      </c>
      <c r="C570" s="20" t="s">
        <v>699</v>
      </c>
      <c r="D570" t="s">
        <v>710</v>
      </c>
      <c r="E570" t="s">
        <v>701</v>
      </c>
      <c r="F570">
        <v>18</v>
      </c>
      <c r="G570" s="1">
        <v>2.4</v>
      </c>
      <c r="H570">
        <v>4</v>
      </c>
      <c r="I570" t="s">
        <v>201</v>
      </c>
      <c r="J570">
        <v>24</v>
      </c>
      <c r="K570">
        <v>32</v>
      </c>
      <c r="L570">
        <v>27</v>
      </c>
      <c r="M570">
        <v>31.0672</v>
      </c>
      <c r="N570">
        <v>46.649700000000003</v>
      </c>
      <c r="O570">
        <v>36.563200000000002</v>
      </c>
      <c r="P570">
        <v>24.1356</v>
      </c>
      <c r="Q570">
        <v>32.3202</v>
      </c>
      <c r="R570">
        <v>27.239699999999999</v>
      </c>
      <c r="T570" t="s">
        <v>142</v>
      </c>
      <c r="U570" t="s">
        <v>143</v>
      </c>
      <c r="V570" t="s">
        <v>61</v>
      </c>
      <c r="W570" t="s">
        <v>62</v>
      </c>
      <c r="Y570">
        <v>6</v>
      </c>
      <c r="Z570" t="s">
        <v>63</v>
      </c>
      <c r="AA570" t="s">
        <v>64</v>
      </c>
      <c r="AB570" t="s">
        <v>150</v>
      </c>
      <c r="AC570" t="s">
        <v>178</v>
      </c>
      <c r="AD570">
        <v>15</v>
      </c>
      <c r="AG570" t="s">
        <v>243</v>
      </c>
      <c r="AH570" t="s">
        <v>244</v>
      </c>
      <c r="AI570" t="s">
        <v>68</v>
      </c>
      <c r="AJ570" t="s">
        <v>69</v>
      </c>
      <c r="AK570" t="s">
        <v>64</v>
      </c>
      <c r="AL570" t="s">
        <v>70</v>
      </c>
      <c r="AO570">
        <v>105</v>
      </c>
      <c r="AP570">
        <v>16</v>
      </c>
      <c r="AS570">
        <v>1500</v>
      </c>
      <c r="AT570">
        <v>1500</v>
      </c>
      <c r="BN570" s="33" t="s">
        <v>2125</v>
      </c>
      <c r="BO570">
        <v>2</v>
      </c>
      <c r="BP570">
        <v>2</v>
      </c>
      <c r="BQ570">
        <v>6</v>
      </c>
      <c r="BR570" t="s">
        <v>92</v>
      </c>
      <c r="BS570" t="s">
        <v>2123</v>
      </c>
      <c r="BT570" t="s">
        <v>73</v>
      </c>
      <c r="BU570" s="23">
        <v>43617</v>
      </c>
      <c r="BV570">
        <v>25661</v>
      </c>
      <c r="BX570" t="s">
        <v>64</v>
      </c>
      <c r="BY570" t="s">
        <v>64</v>
      </c>
      <c r="CB570" t="s">
        <v>64</v>
      </c>
      <c r="CC570" t="s">
        <v>64</v>
      </c>
      <c r="CE570" t="s">
        <v>64</v>
      </c>
      <c r="CG570" t="s">
        <v>63</v>
      </c>
      <c r="CH570" t="s">
        <v>628</v>
      </c>
      <c r="CI570" t="s">
        <v>64</v>
      </c>
      <c r="DJ570" t="s">
        <v>76</v>
      </c>
      <c r="DK570" t="s">
        <v>2124</v>
      </c>
      <c r="DN570" t="s">
        <v>64</v>
      </c>
      <c r="DO570" t="s">
        <v>272</v>
      </c>
      <c r="DP570" t="s">
        <v>64</v>
      </c>
      <c r="DQ570" t="s">
        <v>139</v>
      </c>
      <c r="DY570">
        <v>36.799999999999997</v>
      </c>
      <c r="EB570">
        <v>6</v>
      </c>
      <c r="EC570">
        <v>6</v>
      </c>
      <c r="EE570" t="s">
        <v>1631</v>
      </c>
      <c r="EF570">
        <v>5</v>
      </c>
      <c r="EH570" t="s">
        <v>80</v>
      </c>
      <c r="EI570" t="s">
        <v>1632</v>
      </c>
      <c r="EJ570">
        <v>7</v>
      </c>
      <c r="EL570" t="s">
        <v>80</v>
      </c>
      <c r="EP570" t="s">
        <v>80</v>
      </c>
      <c r="ET570" t="s">
        <v>80</v>
      </c>
      <c r="EU570">
        <v>0</v>
      </c>
      <c r="EW570">
        <v>372</v>
      </c>
      <c r="EX570">
        <v>278</v>
      </c>
      <c r="EY570">
        <v>330</v>
      </c>
    </row>
    <row r="571" spans="1:155" x14ac:dyDescent="0.25">
      <c r="A571">
        <v>2020</v>
      </c>
      <c r="B571" t="s">
        <v>698</v>
      </c>
      <c r="C571" s="20" t="s">
        <v>699</v>
      </c>
      <c r="D571" t="s">
        <v>711</v>
      </c>
      <c r="E571" t="s">
        <v>701</v>
      </c>
      <c r="F571">
        <v>19</v>
      </c>
      <c r="G571" s="1">
        <v>2.4</v>
      </c>
      <c r="H571">
        <v>4</v>
      </c>
      <c r="I571" t="s">
        <v>201</v>
      </c>
      <c r="J571">
        <v>25</v>
      </c>
      <c r="K571">
        <v>35</v>
      </c>
      <c r="L571">
        <v>29</v>
      </c>
      <c r="M571">
        <v>32.700000000000003</v>
      </c>
      <c r="N571">
        <v>49.397599999999997</v>
      </c>
      <c r="O571">
        <v>38.566400000000002</v>
      </c>
      <c r="P571">
        <v>25.148599999999998</v>
      </c>
      <c r="Q571">
        <v>34.930399999999999</v>
      </c>
      <c r="R571">
        <v>28.774699999999999</v>
      </c>
      <c r="T571" t="s">
        <v>142</v>
      </c>
      <c r="U571" t="s">
        <v>143</v>
      </c>
      <c r="V571" t="s">
        <v>61</v>
      </c>
      <c r="W571" t="s">
        <v>62</v>
      </c>
      <c r="Y571">
        <v>6</v>
      </c>
      <c r="Z571" t="s">
        <v>63</v>
      </c>
      <c r="AA571" t="s">
        <v>64</v>
      </c>
      <c r="AB571" t="s">
        <v>150</v>
      </c>
      <c r="AC571" t="s">
        <v>178</v>
      </c>
      <c r="AD571">
        <v>15</v>
      </c>
      <c r="AG571" t="s">
        <v>243</v>
      </c>
      <c r="AH571" t="s">
        <v>244</v>
      </c>
      <c r="AI571" t="s">
        <v>68</v>
      </c>
      <c r="AJ571" t="s">
        <v>69</v>
      </c>
      <c r="AK571" t="s">
        <v>64</v>
      </c>
      <c r="AL571" t="s">
        <v>70</v>
      </c>
      <c r="AO571">
        <v>105</v>
      </c>
      <c r="AP571">
        <v>16</v>
      </c>
      <c r="AS571">
        <v>1400</v>
      </c>
      <c r="AT571">
        <v>1400</v>
      </c>
      <c r="BN571" s="33" t="s">
        <v>2125</v>
      </c>
      <c r="BO571">
        <v>2</v>
      </c>
      <c r="BP571">
        <v>2</v>
      </c>
      <c r="BQ571">
        <v>6</v>
      </c>
      <c r="BR571" t="s">
        <v>92</v>
      </c>
      <c r="BS571" t="s">
        <v>2123</v>
      </c>
      <c r="BT571" t="s">
        <v>227</v>
      </c>
      <c r="BU571" s="23">
        <v>43617</v>
      </c>
      <c r="BV571">
        <v>25662</v>
      </c>
      <c r="BX571" t="s">
        <v>63</v>
      </c>
      <c r="BY571" t="s">
        <v>64</v>
      </c>
      <c r="CB571" t="s">
        <v>64</v>
      </c>
      <c r="CC571" t="s">
        <v>64</v>
      </c>
      <c r="CE571" t="s">
        <v>64</v>
      </c>
      <c r="CG571" t="s">
        <v>63</v>
      </c>
      <c r="CH571" t="s">
        <v>628</v>
      </c>
      <c r="CI571" t="s">
        <v>64</v>
      </c>
      <c r="DJ571" t="s">
        <v>76</v>
      </c>
      <c r="DK571" t="s">
        <v>2124</v>
      </c>
      <c r="DN571" t="s">
        <v>64</v>
      </c>
      <c r="DO571" t="s">
        <v>272</v>
      </c>
      <c r="DP571" t="s">
        <v>64</v>
      </c>
      <c r="DQ571" t="s">
        <v>139</v>
      </c>
      <c r="DY571">
        <v>38.799999999999997</v>
      </c>
      <c r="EB571">
        <v>6</v>
      </c>
      <c r="EC571">
        <v>6</v>
      </c>
      <c r="EE571" t="s">
        <v>1631</v>
      </c>
      <c r="EF571">
        <v>5</v>
      </c>
      <c r="EH571" t="s">
        <v>80</v>
      </c>
      <c r="EI571" t="s">
        <v>1632</v>
      </c>
      <c r="EJ571">
        <v>7</v>
      </c>
      <c r="EL571" t="s">
        <v>80</v>
      </c>
      <c r="EP571" t="s">
        <v>80</v>
      </c>
      <c r="ET571" t="s">
        <v>80</v>
      </c>
      <c r="EU571">
        <v>500</v>
      </c>
      <c r="EW571">
        <v>356</v>
      </c>
      <c r="EX571">
        <v>257</v>
      </c>
      <c r="EY571">
        <v>311</v>
      </c>
    </row>
    <row r="572" spans="1:155" x14ac:dyDescent="0.25">
      <c r="A572">
        <v>2020</v>
      </c>
      <c r="B572" t="s">
        <v>2134</v>
      </c>
      <c r="C572" s="20" t="s">
        <v>419</v>
      </c>
      <c r="D572" t="s">
        <v>420</v>
      </c>
      <c r="E572" t="s">
        <v>324</v>
      </c>
      <c r="F572">
        <v>37</v>
      </c>
      <c r="G572" s="1">
        <v>2.7</v>
      </c>
      <c r="H572">
        <v>6</v>
      </c>
      <c r="I572" t="s">
        <v>201</v>
      </c>
      <c r="J572">
        <v>17</v>
      </c>
      <c r="K572">
        <v>25</v>
      </c>
      <c r="L572">
        <v>20</v>
      </c>
      <c r="M572">
        <v>20.903700000000001</v>
      </c>
      <c r="N572">
        <v>35.007199999999997</v>
      </c>
      <c r="O572">
        <v>25.532599999999999</v>
      </c>
      <c r="P572">
        <v>16.7818</v>
      </c>
      <c r="Q572">
        <v>24.8948</v>
      </c>
      <c r="R572">
        <v>19.665800000000001</v>
      </c>
      <c r="T572" t="s">
        <v>60</v>
      </c>
      <c r="U572" t="s">
        <v>71</v>
      </c>
      <c r="V572" t="s">
        <v>61</v>
      </c>
      <c r="W572" t="s">
        <v>62</v>
      </c>
      <c r="Y572">
        <v>6</v>
      </c>
      <c r="Z572" t="s">
        <v>63</v>
      </c>
      <c r="AA572" t="s">
        <v>64</v>
      </c>
      <c r="AB572" t="s">
        <v>86</v>
      </c>
      <c r="AC572" t="s">
        <v>87</v>
      </c>
      <c r="AD572">
        <v>15</v>
      </c>
      <c r="AG572" t="s">
        <v>243</v>
      </c>
      <c r="AH572" t="s">
        <v>244</v>
      </c>
      <c r="AI572" t="s">
        <v>68</v>
      </c>
      <c r="AJ572" t="s">
        <v>69</v>
      </c>
      <c r="AK572" t="s">
        <v>64</v>
      </c>
      <c r="AL572" t="s">
        <v>70</v>
      </c>
      <c r="AO572">
        <v>106</v>
      </c>
      <c r="AP572">
        <v>16</v>
      </c>
      <c r="AS572">
        <v>2000</v>
      </c>
      <c r="AT572">
        <v>2000</v>
      </c>
      <c r="BN572" s="33" t="s">
        <v>2125</v>
      </c>
      <c r="BO572">
        <v>2</v>
      </c>
      <c r="BP572">
        <v>2</v>
      </c>
      <c r="BQ572">
        <v>6</v>
      </c>
      <c r="BR572" t="s">
        <v>92</v>
      </c>
      <c r="BS572" t="s">
        <v>2123</v>
      </c>
      <c r="BT572" t="s">
        <v>73</v>
      </c>
      <c r="BU572" s="23">
        <v>43762</v>
      </c>
      <c r="BV572">
        <v>26612</v>
      </c>
      <c r="BX572" t="s">
        <v>64</v>
      </c>
      <c r="BY572" t="s">
        <v>64</v>
      </c>
      <c r="CB572" t="s">
        <v>64</v>
      </c>
      <c r="CC572" t="s">
        <v>64</v>
      </c>
      <c r="CE572" t="s">
        <v>64</v>
      </c>
      <c r="CG572" t="s">
        <v>63</v>
      </c>
      <c r="CH572" t="s">
        <v>1425</v>
      </c>
      <c r="CI572" t="s">
        <v>64</v>
      </c>
      <c r="DJ572" t="s">
        <v>76</v>
      </c>
      <c r="DK572" t="s">
        <v>2124</v>
      </c>
      <c r="DN572" t="s">
        <v>64</v>
      </c>
      <c r="DO572" t="s">
        <v>333</v>
      </c>
      <c r="DP572" t="s">
        <v>64</v>
      </c>
      <c r="DQ572" t="s">
        <v>139</v>
      </c>
      <c r="DY572">
        <v>25.7</v>
      </c>
      <c r="EB572">
        <v>4</v>
      </c>
      <c r="EC572">
        <v>4</v>
      </c>
      <c r="EE572" t="s">
        <v>1424</v>
      </c>
      <c r="EF572">
        <v>5</v>
      </c>
      <c r="EH572" t="s">
        <v>80</v>
      </c>
      <c r="EL572" t="s">
        <v>80</v>
      </c>
      <c r="EP572" t="s">
        <v>80</v>
      </c>
      <c r="ET572" t="s">
        <v>80</v>
      </c>
      <c r="EV572">
        <v>2500</v>
      </c>
      <c r="EW572">
        <v>529</v>
      </c>
      <c r="EX572">
        <v>357</v>
      </c>
      <c r="EY572">
        <v>452</v>
      </c>
    </row>
    <row r="573" spans="1:155" x14ac:dyDescent="0.25">
      <c r="A573">
        <v>2020</v>
      </c>
      <c r="B573" t="s">
        <v>2134</v>
      </c>
      <c r="C573" s="20" t="s">
        <v>419</v>
      </c>
      <c r="D573" t="s">
        <v>420</v>
      </c>
      <c r="E573" t="s">
        <v>324</v>
      </c>
      <c r="F573">
        <v>39</v>
      </c>
      <c r="G573" s="1">
        <v>3</v>
      </c>
      <c r="H573">
        <v>6</v>
      </c>
      <c r="I573" t="s">
        <v>201</v>
      </c>
      <c r="J573">
        <v>16</v>
      </c>
      <c r="K573">
        <v>24</v>
      </c>
      <c r="L573">
        <v>19</v>
      </c>
      <c r="M573">
        <v>20.220400000000001</v>
      </c>
      <c r="N573">
        <v>33.961100000000002</v>
      </c>
      <c r="O573">
        <v>24.721399999999999</v>
      </c>
      <c r="P573">
        <v>16.2698</v>
      </c>
      <c r="Q573">
        <v>24.208300000000001</v>
      </c>
      <c r="R573">
        <v>19.086300000000001</v>
      </c>
      <c r="T573" t="s">
        <v>60</v>
      </c>
      <c r="U573" t="s">
        <v>71</v>
      </c>
      <c r="V573" t="s">
        <v>61</v>
      </c>
      <c r="W573" t="s">
        <v>62</v>
      </c>
      <c r="Y573">
        <v>6</v>
      </c>
      <c r="Z573" t="s">
        <v>63</v>
      </c>
      <c r="AA573" t="s">
        <v>64</v>
      </c>
      <c r="AB573" t="s">
        <v>86</v>
      </c>
      <c r="AC573" t="s">
        <v>87</v>
      </c>
      <c r="AD573">
        <v>15</v>
      </c>
      <c r="AG573" t="s">
        <v>243</v>
      </c>
      <c r="AH573" t="s">
        <v>244</v>
      </c>
      <c r="AI573" t="s">
        <v>68</v>
      </c>
      <c r="AJ573" t="s">
        <v>69</v>
      </c>
      <c r="AK573" t="s">
        <v>64</v>
      </c>
      <c r="AL573" t="s">
        <v>70</v>
      </c>
      <c r="AO573">
        <v>106</v>
      </c>
      <c r="AP573">
        <v>16</v>
      </c>
      <c r="AS573">
        <v>2150</v>
      </c>
      <c r="AT573">
        <v>2150</v>
      </c>
      <c r="BN573" s="33" t="s">
        <v>2125</v>
      </c>
      <c r="BO573">
        <v>2</v>
      </c>
      <c r="BP573">
        <v>2</v>
      </c>
      <c r="BQ573">
        <v>6</v>
      </c>
      <c r="BR573" t="s">
        <v>92</v>
      </c>
      <c r="BS573" t="s">
        <v>2123</v>
      </c>
      <c r="BT573" t="s">
        <v>73</v>
      </c>
      <c r="BU573" s="23">
        <v>43762</v>
      </c>
      <c r="BV573">
        <v>26581</v>
      </c>
      <c r="BX573" t="s">
        <v>64</v>
      </c>
      <c r="BY573" t="s">
        <v>64</v>
      </c>
      <c r="CB573" t="s">
        <v>64</v>
      </c>
      <c r="CC573" t="s">
        <v>64</v>
      </c>
      <c r="CE573" t="s">
        <v>64</v>
      </c>
      <c r="CG573" t="s">
        <v>63</v>
      </c>
      <c r="CH573" t="s">
        <v>338</v>
      </c>
      <c r="CI573" t="s">
        <v>64</v>
      </c>
      <c r="DJ573" t="s">
        <v>76</v>
      </c>
      <c r="DK573" t="s">
        <v>2124</v>
      </c>
      <c r="DN573" t="s">
        <v>64</v>
      </c>
      <c r="DO573" t="s">
        <v>347</v>
      </c>
      <c r="DP573" t="s">
        <v>64</v>
      </c>
      <c r="DQ573" t="s">
        <v>139</v>
      </c>
      <c r="DY573">
        <v>24.9</v>
      </c>
      <c r="EB573">
        <v>3</v>
      </c>
      <c r="EC573">
        <v>3</v>
      </c>
      <c r="EE573" t="s">
        <v>1426</v>
      </c>
      <c r="EF573">
        <v>5</v>
      </c>
      <c r="EH573" t="s">
        <v>80</v>
      </c>
      <c r="EL573" t="s">
        <v>80</v>
      </c>
      <c r="EP573" t="s">
        <v>80</v>
      </c>
      <c r="ET573" t="s">
        <v>80</v>
      </c>
      <c r="EV573">
        <v>3250</v>
      </c>
      <c r="EW573">
        <v>546</v>
      </c>
      <c r="EX573">
        <v>367</v>
      </c>
      <c r="EY573">
        <v>466</v>
      </c>
    </row>
    <row r="574" spans="1:155" x14ac:dyDescent="0.25">
      <c r="A574">
        <v>2020</v>
      </c>
      <c r="B574" t="s">
        <v>2134</v>
      </c>
      <c r="C574" s="20" t="s">
        <v>419</v>
      </c>
      <c r="D574" t="s">
        <v>420</v>
      </c>
      <c r="E574" t="s">
        <v>324</v>
      </c>
      <c r="F574">
        <v>146</v>
      </c>
      <c r="G574" s="1">
        <v>3.7</v>
      </c>
      <c r="H574">
        <v>6</v>
      </c>
      <c r="I574" t="s">
        <v>201</v>
      </c>
      <c r="J574">
        <v>16</v>
      </c>
      <c r="K574">
        <v>24</v>
      </c>
      <c r="L574">
        <v>19</v>
      </c>
      <c r="M574">
        <v>20.5</v>
      </c>
      <c r="N574">
        <v>34</v>
      </c>
      <c r="O574">
        <v>24.959700000000002</v>
      </c>
      <c r="P574">
        <v>16.479600000000001</v>
      </c>
      <c r="Q574">
        <v>24.233899999999998</v>
      </c>
      <c r="R574">
        <v>19.2516</v>
      </c>
      <c r="T574" t="s">
        <v>142</v>
      </c>
      <c r="U574" t="s">
        <v>143</v>
      </c>
      <c r="V574" t="s">
        <v>61</v>
      </c>
      <c r="W574" t="s">
        <v>62</v>
      </c>
      <c r="Y574">
        <v>6</v>
      </c>
      <c r="Z574" t="s">
        <v>63</v>
      </c>
      <c r="AA574" t="s">
        <v>64</v>
      </c>
      <c r="AB574" t="s">
        <v>86</v>
      </c>
      <c r="AC574" t="s">
        <v>87</v>
      </c>
      <c r="AD574">
        <v>15</v>
      </c>
      <c r="AG574" t="s">
        <v>243</v>
      </c>
      <c r="AH574" t="s">
        <v>244</v>
      </c>
      <c r="AI574" t="s">
        <v>68</v>
      </c>
      <c r="AJ574" t="s">
        <v>69</v>
      </c>
      <c r="AK574" t="s">
        <v>64</v>
      </c>
      <c r="AL574" t="s">
        <v>70</v>
      </c>
      <c r="AO574">
        <v>106</v>
      </c>
      <c r="AP574">
        <v>16</v>
      </c>
      <c r="AS574">
        <v>2150</v>
      </c>
      <c r="AT574">
        <v>2150</v>
      </c>
      <c r="BO574">
        <v>2</v>
      </c>
      <c r="BP574">
        <v>2</v>
      </c>
      <c r="BQ574">
        <v>6</v>
      </c>
      <c r="BR574" t="s">
        <v>92</v>
      </c>
      <c r="BS574" t="s">
        <v>2123</v>
      </c>
      <c r="BT574" t="s">
        <v>73</v>
      </c>
      <c r="BU574" s="23">
        <v>43762</v>
      </c>
      <c r="BV574">
        <v>26583</v>
      </c>
      <c r="BX574" t="s">
        <v>64</v>
      </c>
      <c r="BY574" t="s">
        <v>64</v>
      </c>
      <c r="CB574" t="s">
        <v>64</v>
      </c>
      <c r="CC574" t="s">
        <v>64</v>
      </c>
      <c r="CD574" t="s">
        <v>421</v>
      </c>
      <c r="CE574" t="s">
        <v>64</v>
      </c>
      <c r="CG574" t="s">
        <v>63</v>
      </c>
      <c r="CH574" t="s">
        <v>342</v>
      </c>
      <c r="CI574" t="s">
        <v>64</v>
      </c>
      <c r="DJ574" t="s">
        <v>146</v>
      </c>
      <c r="DK574" t="s">
        <v>147</v>
      </c>
      <c r="DN574" t="s">
        <v>64</v>
      </c>
      <c r="DO574" t="s">
        <v>327</v>
      </c>
      <c r="DP574" t="s">
        <v>64</v>
      </c>
      <c r="DQ574" t="s">
        <v>139</v>
      </c>
      <c r="DY574">
        <v>25.1</v>
      </c>
      <c r="EB574">
        <v>3</v>
      </c>
      <c r="EC574">
        <v>3</v>
      </c>
      <c r="EE574" t="s">
        <v>1427</v>
      </c>
      <c r="EF574">
        <v>3</v>
      </c>
      <c r="EH574" t="s">
        <v>80</v>
      </c>
      <c r="EL574" t="s">
        <v>80</v>
      </c>
      <c r="EP574" t="s">
        <v>80</v>
      </c>
      <c r="ET574" t="s">
        <v>80</v>
      </c>
      <c r="EV574">
        <v>3250</v>
      </c>
      <c r="EW574">
        <v>540</v>
      </c>
      <c r="EX574">
        <v>368</v>
      </c>
      <c r="EY574">
        <v>462</v>
      </c>
    </row>
    <row r="575" spans="1:155" x14ac:dyDescent="0.25">
      <c r="A575">
        <v>2020</v>
      </c>
      <c r="B575" t="s">
        <v>2134</v>
      </c>
      <c r="C575" s="20" t="s">
        <v>419</v>
      </c>
      <c r="D575" t="s">
        <v>422</v>
      </c>
      <c r="E575" t="s">
        <v>324</v>
      </c>
      <c r="F575">
        <v>313</v>
      </c>
      <c r="G575" s="1">
        <v>3</v>
      </c>
      <c r="H575">
        <v>6</v>
      </c>
      <c r="I575" t="s">
        <v>201</v>
      </c>
      <c r="J575">
        <v>16</v>
      </c>
      <c r="K575">
        <v>24</v>
      </c>
      <c r="L575">
        <v>19</v>
      </c>
      <c r="M575">
        <v>19.600000000000001</v>
      </c>
      <c r="N575">
        <v>33.200000000000003</v>
      </c>
      <c r="O575">
        <v>24.029499999999999</v>
      </c>
      <c r="P575">
        <v>15.8028</v>
      </c>
      <c r="Q575">
        <v>23.706800000000001</v>
      </c>
      <c r="R575">
        <v>18.592199999999998</v>
      </c>
      <c r="T575" t="s">
        <v>60</v>
      </c>
      <c r="U575" t="s">
        <v>71</v>
      </c>
      <c r="V575" t="s">
        <v>61</v>
      </c>
      <c r="W575" t="s">
        <v>62</v>
      </c>
      <c r="Y575">
        <v>6</v>
      </c>
      <c r="Z575" t="s">
        <v>63</v>
      </c>
      <c r="AA575" t="s">
        <v>64</v>
      </c>
      <c r="AB575" t="s">
        <v>86</v>
      </c>
      <c r="AC575" t="s">
        <v>87</v>
      </c>
      <c r="AD575">
        <v>15</v>
      </c>
      <c r="AG575" t="s">
        <v>243</v>
      </c>
      <c r="AH575" t="s">
        <v>244</v>
      </c>
      <c r="AI575" t="s">
        <v>68</v>
      </c>
      <c r="AJ575" t="s">
        <v>69</v>
      </c>
      <c r="AK575" t="s">
        <v>64</v>
      </c>
      <c r="AL575" t="s">
        <v>70</v>
      </c>
      <c r="AO575">
        <v>106</v>
      </c>
      <c r="AP575">
        <v>16</v>
      </c>
      <c r="AS575">
        <v>2150</v>
      </c>
      <c r="AT575">
        <v>2150</v>
      </c>
      <c r="BN575" s="33" t="s">
        <v>2125</v>
      </c>
      <c r="BO575">
        <v>2</v>
      </c>
      <c r="BP575">
        <v>2</v>
      </c>
      <c r="BQ575">
        <v>6</v>
      </c>
      <c r="BR575" t="s">
        <v>92</v>
      </c>
      <c r="BS575" t="s">
        <v>2123</v>
      </c>
      <c r="BT575" t="s">
        <v>73</v>
      </c>
      <c r="BU575" s="23">
        <v>43745</v>
      </c>
      <c r="BV575">
        <v>26959</v>
      </c>
      <c r="BX575" t="s">
        <v>63</v>
      </c>
      <c r="BY575" t="s">
        <v>64</v>
      </c>
      <c r="CB575" t="s">
        <v>64</v>
      </c>
      <c r="CC575" t="s">
        <v>64</v>
      </c>
      <c r="CE575" t="s">
        <v>64</v>
      </c>
      <c r="CG575" t="s">
        <v>63</v>
      </c>
      <c r="CH575" t="s">
        <v>338</v>
      </c>
      <c r="CI575" t="s">
        <v>64</v>
      </c>
      <c r="DJ575" t="s">
        <v>76</v>
      </c>
      <c r="DK575" t="s">
        <v>2124</v>
      </c>
      <c r="DN575" t="s">
        <v>64</v>
      </c>
      <c r="DO575" t="s">
        <v>347</v>
      </c>
      <c r="DP575" t="s">
        <v>64</v>
      </c>
      <c r="DQ575" t="s">
        <v>139</v>
      </c>
      <c r="DY575">
        <v>24.2</v>
      </c>
      <c r="EB575">
        <v>3</v>
      </c>
      <c r="EC575">
        <v>3</v>
      </c>
      <c r="EE575" t="s">
        <v>1426</v>
      </c>
      <c r="EF575">
        <v>5</v>
      </c>
      <c r="EH575" t="s">
        <v>80</v>
      </c>
      <c r="EL575" t="s">
        <v>80</v>
      </c>
      <c r="EP575" t="s">
        <v>80</v>
      </c>
      <c r="ET575" t="s">
        <v>80</v>
      </c>
      <c r="EV575">
        <v>3250</v>
      </c>
      <c r="EW575">
        <v>562</v>
      </c>
      <c r="EX575">
        <v>375</v>
      </c>
      <c r="EY575">
        <v>478</v>
      </c>
    </row>
    <row r="576" spans="1:155" x14ac:dyDescent="0.25">
      <c r="A576">
        <v>2020</v>
      </c>
      <c r="B576" t="s">
        <v>2134</v>
      </c>
      <c r="C576" s="20" t="s">
        <v>419</v>
      </c>
      <c r="D576" t="s">
        <v>423</v>
      </c>
      <c r="E576" t="s">
        <v>324</v>
      </c>
      <c r="F576">
        <v>38</v>
      </c>
      <c r="G576" s="1">
        <v>2.7</v>
      </c>
      <c r="H576">
        <v>6</v>
      </c>
      <c r="I576" t="s">
        <v>201</v>
      </c>
      <c r="J576">
        <v>18</v>
      </c>
      <c r="K576">
        <v>27</v>
      </c>
      <c r="L576">
        <v>21</v>
      </c>
      <c r="M576">
        <v>22.1372</v>
      </c>
      <c r="N576">
        <v>38.448300000000003</v>
      </c>
      <c r="O576">
        <v>27.360499999999998</v>
      </c>
      <c r="P576">
        <v>17.700399999999998</v>
      </c>
      <c r="Q576">
        <v>27.13</v>
      </c>
      <c r="R576">
        <v>20.982199999999999</v>
      </c>
      <c r="T576" t="s">
        <v>60</v>
      </c>
      <c r="U576" t="s">
        <v>71</v>
      </c>
      <c r="V576" t="s">
        <v>61</v>
      </c>
      <c r="W576" t="s">
        <v>62</v>
      </c>
      <c r="Y576">
        <v>6</v>
      </c>
      <c r="Z576" t="s">
        <v>63</v>
      </c>
      <c r="AA576" t="s">
        <v>64</v>
      </c>
      <c r="AB576" t="s">
        <v>150</v>
      </c>
      <c r="AC576" t="s">
        <v>178</v>
      </c>
      <c r="AD576">
        <v>15</v>
      </c>
      <c r="AG576" t="s">
        <v>243</v>
      </c>
      <c r="AH576" t="s">
        <v>244</v>
      </c>
      <c r="AI576" t="s">
        <v>68</v>
      </c>
      <c r="AJ576" t="s">
        <v>69</v>
      </c>
      <c r="AK576" t="s">
        <v>64</v>
      </c>
      <c r="AL576" t="s">
        <v>70</v>
      </c>
      <c r="AO576">
        <v>106</v>
      </c>
      <c r="AP576">
        <v>16</v>
      </c>
      <c r="AS576">
        <v>1950</v>
      </c>
      <c r="AT576">
        <v>1950</v>
      </c>
      <c r="BN576" s="33" t="s">
        <v>2125</v>
      </c>
      <c r="BO576">
        <v>2</v>
      </c>
      <c r="BP576">
        <v>2</v>
      </c>
      <c r="BQ576">
        <v>6</v>
      </c>
      <c r="BR576" t="s">
        <v>92</v>
      </c>
      <c r="BS576" t="s">
        <v>2123</v>
      </c>
      <c r="BT576" t="s">
        <v>73</v>
      </c>
      <c r="BU576" s="23">
        <v>43762</v>
      </c>
      <c r="BV576">
        <v>26615</v>
      </c>
      <c r="BX576" t="s">
        <v>64</v>
      </c>
      <c r="BY576" t="s">
        <v>64</v>
      </c>
      <c r="CB576" t="s">
        <v>64</v>
      </c>
      <c r="CC576" t="s">
        <v>64</v>
      </c>
      <c r="CE576" t="s">
        <v>64</v>
      </c>
      <c r="CG576" t="s">
        <v>63</v>
      </c>
      <c r="CH576" t="s">
        <v>1425</v>
      </c>
      <c r="CI576" t="s">
        <v>64</v>
      </c>
      <c r="DJ576" t="s">
        <v>76</v>
      </c>
      <c r="DK576" t="s">
        <v>2124</v>
      </c>
      <c r="DN576" t="s">
        <v>64</v>
      </c>
      <c r="DO576" t="s">
        <v>333</v>
      </c>
      <c r="DP576" t="s">
        <v>64</v>
      </c>
      <c r="DQ576" t="s">
        <v>139</v>
      </c>
      <c r="DY576">
        <v>27.6</v>
      </c>
      <c r="EB576">
        <v>4</v>
      </c>
      <c r="EC576">
        <v>4</v>
      </c>
      <c r="EE576" t="s">
        <v>1424</v>
      </c>
      <c r="EF576">
        <v>5</v>
      </c>
      <c r="EH576" t="s">
        <v>80</v>
      </c>
      <c r="EL576" t="s">
        <v>80</v>
      </c>
      <c r="EP576" t="s">
        <v>80</v>
      </c>
      <c r="ET576" t="s">
        <v>80</v>
      </c>
      <c r="EV576">
        <v>2250</v>
      </c>
      <c r="EW576">
        <v>502</v>
      </c>
      <c r="EX576">
        <v>328</v>
      </c>
      <c r="EY576">
        <v>424</v>
      </c>
    </row>
    <row r="577" spans="1:155" x14ac:dyDescent="0.25">
      <c r="A577">
        <v>2020</v>
      </c>
      <c r="B577" t="s">
        <v>2134</v>
      </c>
      <c r="C577" s="20" t="s">
        <v>419</v>
      </c>
      <c r="D577" t="s">
        <v>423</v>
      </c>
      <c r="E577" t="s">
        <v>324</v>
      </c>
      <c r="F577">
        <v>147</v>
      </c>
      <c r="G577" s="1">
        <v>3.7</v>
      </c>
      <c r="H577">
        <v>6</v>
      </c>
      <c r="I577" t="s">
        <v>201</v>
      </c>
      <c r="J577">
        <v>17</v>
      </c>
      <c r="K577">
        <v>26</v>
      </c>
      <c r="L577">
        <v>20</v>
      </c>
      <c r="M577">
        <v>21.3</v>
      </c>
      <c r="N577">
        <v>36.5</v>
      </c>
      <c r="O577">
        <v>26.2121</v>
      </c>
      <c r="P577">
        <v>17.0777</v>
      </c>
      <c r="Q577">
        <v>25.8687</v>
      </c>
      <c r="R577">
        <v>20.160799999999998</v>
      </c>
      <c r="T577" t="s">
        <v>142</v>
      </c>
      <c r="U577" t="s">
        <v>143</v>
      </c>
      <c r="V577" t="s">
        <v>61</v>
      </c>
      <c r="W577" t="s">
        <v>62</v>
      </c>
      <c r="Y577">
        <v>6</v>
      </c>
      <c r="Z577" t="s">
        <v>63</v>
      </c>
      <c r="AA577" t="s">
        <v>64</v>
      </c>
      <c r="AB577" t="s">
        <v>150</v>
      </c>
      <c r="AC577" t="s">
        <v>178</v>
      </c>
      <c r="AD577">
        <v>15</v>
      </c>
      <c r="AG577" t="s">
        <v>243</v>
      </c>
      <c r="AH577" t="s">
        <v>244</v>
      </c>
      <c r="AI577" t="s">
        <v>68</v>
      </c>
      <c r="AJ577" t="s">
        <v>69</v>
      </c>
      <c r="AK577" t="s">
        <v>64</v>
      </c>
      <c r="AL577" t="s">
        <v>70</v>
      </c>
      <c r="AO577">
        <v>106</v>
      </c>
      <c r="AP577">
        <v>16</v>
      </c>
      <c r="AS577">
        <v>2000</v>
      </c>
      <c r="AT577">
        <v>2000</v>
      </c>
      <c r="BO577">
        <v>2</v>
      </c>
      <c r="BP577">
        <v>2</v>
      </c>
      <c r="BQ577">
        <v>6</v>
      </c>
      <c r="BR577" t="s">
        <v>92</v>
      </c>
      <c r="BS577" t="s">
        <v>2123</v>
      </c>
      <c r="BT577" t="s">
        <v>73</v>
      </c>
      <c r="BU577" s="23">
        <v>43762</v>
      </c>
      <c r="BV577">
        <v>26582</v>
      </c>
      <c r="BX577" t="s">
        <v>64</v>
      </c>
      <c r="BY577" t="s">
        <v>64</v>
      </c>
      <c r="CB577" t="s">
        <v>64</v>
      </c>
      <c r="CC577" t="s">
        <v>64</v>
      </c>
      <c r="CD577" t="s">
        <v>421</v>
      </c>
      <c r="CE577" t="s">
        <v>64</v>
      </c>
      <c r="CG577" t="s">
        <v>63</v>
      </c>
      <c r="CH577" t="s">
        <v>342</v>
      </c>
      <c r="CI577" t="s">
        <v>64</v>
      </c>
      <c r="DJ577" t="s">
        <v>146</v>
      </c>
      <c r="DK577" t="s">
        <v>147</v>
      </c>
      <c r="DN577" t="s">
        <v>64</v>
      </c>
      <c r="DO577" t="s">
        <v>327</v>
      </c>
      <c r="DP577" t="s">
        <v>64</v>
      </c>
      <c r="DQ577" t="s">
        <v>139</v>
      </c>
      <c r="DY577">
        <v>26.4</v>
      </c>
      <c r="EB577">
        <v>4</v>
      </c>
      <c r="EC577">
        <v>4</v>
      </c>
      <c r="EE577" t="s">
        <v>1427</v>
      </c>
      <c r="EF577">
        <v>3</v>
      </c>
      <c r="EH577" t="s">
        <v>80</v>
      </c>
      <c r="EL577" t="s">
        <v>80</v>
      </c>
      <c r="EP577" t="s">
        <v>80</v>
      </c>
      <c r="ET577" t="s">
        <v>80</v>
      </c>
      <c r="EV577">
        <v>2500</v>
      </c>
      <c r="EW577">
        <v>519</v>
      </c>
      <c r="EX577">
        <v>344</v>
      </c>
      <c r="EY577">
        <v>440</v>
      </c>
    </row>
    <row r="578" spans="1:155" x14ac:dyDescent="0.25">
      <c r="A578">
        <v>2020</v>
      </c>
      <c r="B578" t="s">
        <v>741</v>
      </c>
      <c r="C578" s="20" t="s">
        <v>742</v>
      </c>
      <c r="D578" t="s">
        <v>1685</v>
      </c>
      <c r="E578" t="s">
        <v>743</v>
      </c>
      <c r="F578">
        <v>30</v>
      </c>
      <c r="G578" s="1">
        <v>3.8</v>
      </c>
      <c r="H578">
        <v>8</v>
      </c>
      <c r="I578" t="s">
        <v>235</v>
      </c>
      <c r="J578">
        <v>15</v>
      </c>
      <c r="K578">
        <v>22</v>
      </c>
      <c r="L578">
        <v>17</v>
      </c>
      <c r="M578">
        <v>18.100000000000001</v>
      </c>
      <c r="N578">
        <v>30.3</v>
      </c>
      <c r="O578">
        <v>22.1052</v>
      </c>
      <c r="P578">
        <v>14.666</v>
      </c>
      <c r="Q578">
        <v>21.779900000000001</v>
      </c>
      <c r="R578">
        <v>17.193100000000001</v>
      </c>
      <c r="S578" t="s">
        <v>243</v>
      </c>
      <c r="T578" t="s">
        <v>60</v>
      </c>
      <c r="U578" t="s">
        <v>71</v>
      </c>
      <c r="V578" t="s">
        <v>86</v>
      </c>
      <c r="W578" t="s">
        <v>136</v>
      </c>
      <c r="Y578">
        <v>8</v>
      </c>
      <c r="Z578" t="s">
        <v>63</v>
      </c>
      <c r="AA578" t="s">
        <v>64</v>
      </c>
      <c r="AB578" t="s">
        <v>65</v>
      </c>
      <c r="AC578" t="s">
        <v>66</v>
      </c>
      <c r="AD578">
        <v>10</v>
      </c>
      <c r="AG578" t="s">
        <v>155</v>
      </c>
      <c r="AH578" t="s">
        <v>156</v>
      </c>
      <c r="AI578" t="s">
        <v>68</v>
      </c>
      <c r="AJ578" t="s">
        <v>69</v>
      </c>
      <c r="AK578" t="s">
        <v>64</v>
      </c>
      <c r="AL578" t="s">
        <v>70</v>
      </c>
      <c r="AO578">
        <v>114</v>
      </c>
      <c r="AP578">
        <v>19</v>
      </c>
      <c r="AS578">
        <v>2850</v>
      </c>
      <c r="AT578">
        <v>2850</v>
      </c>
      <c r="BN578" s="33" t="s">
        <v>2125</v>
      </c>
      <c r="BO578">
        <v>2</v>
      </c>
      <c r="BP578">
        <v>2</v>
      </c>
      <c r="BQ578">
        <v>6</v>
      </c>
      <c r="BR578" t="s">
        <v>92</v>
      </c>
      <c r="BS578" t="s">
        <v>2123</v>
      </c>
      <c r="BT578" t="s">
        <v>73</v>
      </c>
      <c r="BU578" s="23">
        <v>43672</v>
      </c>
      <c r="BV578">
        <v>25991</v>
      </c>
      <c r="BX578" t="s">
        <v>63</v>
      </c>
      <c r="BY578" t="s">
        <v>64</v>
      </c>
      <c r="CB578" t="s">
        <v>64</v>
      </c>
      <c r="CC578" t="s">
        <v>64</v>
      </c>
      <c r="CD578" t="s">
        <v>1677</v>
      </c>
      <c r="CE578" t="s">
        <v>64</v>
      </c>
      <c r="CG578" t="s">
        <v>63</v>
      </c>
      <c r="CH578" t="s">
        <v>1678</v>
      </c>
      <c r="CI578" t="s">
        <v>64</v>
      </c>
      <c r="DJ578" t="s">
        <v>76</v>
      </c>
      <c r="DK578" t="s">
        <v>2124</v>
      </c>
      <c r="DL578" t="s">
        <v>64</v>
      </c>
      <c r="DN578" t="s">
        <v>64</v>
      </c>
      <c r="DO578" t="s">
        <v>1683</v>
      </c>
      <c r="DP578" t="s">
        <v>63</v>
      </c>
      <c r="DQ578" t="s">
        <v>78</v>
      </c>
      <c r="DY578">
        <v>22.1</v>
      </c>
      <c r="EB578">
        <v>3</v>
      </c>
      <c r="EC578">
        <v>3</v>
      </c>
      <c r="EE578" t="s">
        <v>1686</v>
      </c>
      <c r="EF578">
        <v>1</v>
      </c>
      <c r="EH578" t="s">
        <v>80</v>
      </c>
      <c r="EL578" t="s">
        <v>80</v>
      </c>
      <c r="EP578" t="s">
        <v>80</v>
      </c>
      <c r="ET578" t="s">
        <v>80</v>
      </c>
      <c r="EV578">
        <v>6750</v>
      </c>
      <c r="EW578">
        <v>606</v>
      </c>
      <c r="EX578">
        <v>408</v>
      </c>
      <c r="EY578">
        <v>517</v>
      </c>
    </row>
    <row r="579" spans="1:155" x14ac:dyDescent="0.25">
      <c r="A579">
        <v>2020</v>
      </c>
      <c r="B579" t="s">
        <v>741</v>
      </c>
      <c r="C579" s="20" t="s">
        <v>742</v>
      </c>
      <c r="D579" t="s">
        <v>747</v>
      </c>
      <c r="E579" t="s">
        <v>743</v>
      </c>
      <c r="F579">
        <v>37</v>
      </c>
      <c r="G579" s="1">
        <v>3</v>
      </c>
      <c r="H579">
        <v>6</v>
      </c>
      <c r="I579" t="s">
        <v>235</v>
      </c>
      <c r="J579">
        <v>17</v>
      </c>
      <c r="K579">
        <v>24</v>
      </c>
      <c r="L579">
        <v>19</v>
      </c>
      <c r="M579">
        <v>20.8</v>
      </c>
      <c r="N579">
        <v>33.5</v>
      </c>
      <c r="O579">
        <v>25.078299999999999</v>
      </c>
      <c r="P579">
        <v>16.7042</v>
      </c>
      <c r="Q579">
        <v>23.904699999999998</v>
      </c>
      <c r="R579">
        <v>19.323399999999999</v>
      </c>
      <c r="T579" t="s">
        <v>60</v>
      </c>
      <c r="U579" t="s">
        <v>71</v>
      </c>
      <c r="V579" t="s">
        <v>86</v>
      </c>
      <c r="W579" t="s">
        <v>136</v>
      </c>
      <c r="Y579">
        <v>8</v>
      </c>
      <c r="Z579" t="s">
        <v>63</v>
      </c>
      <c r="AA579" t="s">
        <v>64</v>
      </c>
      <c r="AB579" t="s">
        <v>65</v>
      </c>
      <c r="AC579" t="s">
        <v>66</v>
      </c>
      <c r="AD579">
        <v>10</v>
      </c>
      <c r="AG579" t="s">
        <v>155</v>
      </c>
      <c r="AH579" t="s">
        <v>156</v>
      </c>
      <c r="AI579" t="s">
        <v>68</v>
      </c>
      <c r="AJ579" t="s">
        <v>69</v>
      </c>
      <c r="AK579" t="s">
        <v>64</v>
      </c>
      <c r="AL579" t="s">
        <v>70</v>
      </c>
      <c r="AO579">
        <v>114</v>
      </c>
      <c r="AP579">
        <v>19</v>
      </c>
      <c r="AS579">
        <v>2550</v>
      </c>
      <c r="AT579">
        <v>2550</v>
      </c>
      <c r="BN579" s="33" t="s">
        <v>2125</v>
      </c>
      <c r="BO579">
        <v>2</v>
      </c>
      <c r="BP579">
        <v>2</v>
      </c>
      <c r="BQ579">
        <v>6</v>
      </c>
      <c r="BR579" t="s">
        <v>92</v>
      </c>
      <c r="BS579" t="s">
        <v>2123</v>
      </c>
      <c r="BT579" t="s">
        <v>73</v>
      </c>
      <c r="BU579" s="23">
        <v>43672</v>
      </c>
      <c r="BV579">
        <v>25998</v>
      </c>
      <c r="BX579" t="s">
        <v>64</v>
      </c>
      <c r="BY579" t="s">
        <v>64</v>
      </c>
      <c r="CB579" t="s">
        <v>64</v>
      </c>
      <c r="CC579" t="s">
        <v>64</v>
      </c>
      <c r="CD579" t="s">
        <v>1677</v>
      </c>
      <c r="CE579" t="s">
        <v>64</v>
      </c>
      <c r="CG579" t="s">
        <v>63</v>
      </c>
      <c r="CH579" t="s">
        <v>1678</v>
      </c>
      <c r="CI579" t="s">
        <v>64</v>
      </c>
      <c r="DJ579" t="s">
        <v>76</v>
      </c>
      <c r="DK579" t="s">
        <v>2124</v>
      </c>
      <c r="DL579" t="s">
        <v>64</v>
      </c>
      <c r="DN579" t="s">
        <v>64</v>
      </c>
      <c r="DO579" t="s">
        <v>1679</v>
      </c>
      <c r="DP579" t="s">
        <v>63</v>
      </c>
      <c r="DQ579" t="s">
        <v>78</v>
      </c>
      <c r="DY579">
        <v>25.1</v>
      </c>
      <c r="EB579">
        <v>3</v>
      </c>
      <c r="EC579">
        <v>3</v>
      </c>
      <c r="EE579" t="s">
        <v>1676</v>
      </c>
      <c r="EF579">
        <v>1</v>
      </c>
      <c r="EH579" t="s">
        <v>80</v>
      </c>
      <c r="EL579" t="s">
        <v>80</v>
      </c>
      <c r="EP579" t="s">
        <v>80</v>
      </c>
      <c r="ET579" t="s">
        <v>80</v>
      </c>
      <c r="EV579">
        <v>5250</v>
      </c>
      <c r="EW579">
        <v>533</v>
      </c>
      <c r="EX579">
        <v>371</v>
      </c>
      <c r="EY579">
        <v>460</v>
      </c>
    </row>
    <row r="580" spans="1:155" x14ac:dyDescent="0.25">
      <c r="A580">
        <v>2020</v>
      </c>
      <c r="B580" t="s">
        <v>741</v>
      </c>
      <c r="C580" s="20" t="s">
        <v>742</v>
      </c>
      <c r="D580" t="s">
        <v>1687</v>
      </c>
      <c r="E580" t="s">
        <v>743</v>
      </c>
      <c r="F580">
        <v>33</v>
      </c>
      <c r="G580" s="1">
        <v>3</v>
      </c>
      <c r="H580">
        <v>6</v>
      </c>
      <c r="I580" t="s">
        <v>235</v>
      </c>
      <c r="J580">
        <v>16</v>
      </c>
      <c r="K580">
        <v>23</v>
      </c>
      <c r="L580">
        <v>18</v>
      </c>
      <c r="M580">
        <v>19.5</v>
      </c>
      <c r="N580">
        <v>32</v>
      </c>
      <c r="O580">
        <v>23.658799999999999</v>
      </c>
      <c r="P580">
        <v>15.727399999999999</v>
      </c>
      <c r="Q580">
        <v>22.912600000000001</v>
      </c>
      <c r="R580">
        <v>18.311399999999999</v>
      </c>
      <c r="T580" t="s">
        <v>60</v>
      </c>
      <c r="U580" t="s">
        <v>71</v>
      </c>
      <c r="V580" t="s">
        <v>86</v>
      </c>
      <c r="W580" t="s">
        <v>136</v>
      </c>
      <c r="Y580">
        <v>8</v>
      </c>
      <c r="Z580" t="s">
        <v>63</v>
      </c>
      <c r="AA580" t="s">
        <v>64</v>
      </c>
      <c r="AB580" t="s">
        <v>86</v>
      </c>
      <c r="AC580" t="s">
        <v>87</v>
      </c>
      <c r="AD580">
        <v>10</v>
      </c>
      <c r="AG580" t="s">
        <v>155</v>
      </c>
      <c r="AH580" t="s">
        <v>156</v>
      </c>
      <c r="AI580" t="s">
        <v>68</v>
      </c>
      <c r="AJ580" t="s">
        <v>69</v>
      </c>
      <c r="AK580" t="s">
        <v>64</v>
      </c>
      <c r="AL580" t="s">
        <v>70</v>
      </c>
      <c r="AO580">
        <v>114</v>
      </c>
      <c r="AP580">
        <v>19</v>
      </c>
      <c r="AS580">
        <v>2700</v>
      </c>
      <c r="AT580">
        <v>2700</v>
      </c>
      <c r="BN580" s="33" t="s">
        <v>2125</v>
      </c>
      <c r="BO580">
        <v>2</v>
      </c>
      <c r="BP580">
        <v>2</v>
      </c>
      <c r="BQ580">
        <v>6</v>
      </c>
      <c r="BR580" t="s">
        <v>92</v>
      </c>
      <c r="BS580" t="s">
        <v>2123</v>
      </c>
      <c r="BT580" t="s">
        <v>73</v>
      </c>
      <c r="BU580" s="23">
        <v>43672</v>
      </c>
      <c r="BV580">
        <v>25993</v>
      </c>
      <c r="BX580" t="s">
        <v>63</v>
      </c>
      <c r="BY580" t="s">
        <v>64</v>
      </c>
      <c r="CB580" t="s">
        <v>64</v>
      </c>
      <c r="CC580" t="s">
        <v>64</v>
      </c>
      <c r="CD580" t="s">
        <v>1677</v>
      </c>
      <c r="CE580" t="s">
        <v>64</v>
      </c>
      <c r="CG580" t="s">
        <v>63</v>
      </c>
      <c r="CH580" t="s">
        <v>1678</v>
      </c>
      <c r="CI580" t="s">
        <v>64</v>
      </c>
      <c r="DJ580" t="s">
        <v>76</v>
      </c>
      <c r="DK580" t="s">
        <v>2124</v>
      </c>
      <c r="DL580" t="s">
        <v>64</v>
      </c>
      <c r="DN580" t="s">
        <v>64</v>
      </c>
      <c r="DO580" t="s">
        <v>1679</v>
      </c>
      <c r="DP580" t="s">
        <v>63</v>
      </c>
      <c r="DQ580" t="s">
        <v>78</v>
      </c>
      <c r="DY580">
        <v>23.7</v>
      </c>
      <c r="EB580">
        <v>3</v>
      </c>
      <c r="EC580">
        <v>3</v>
      </c>
      <c r="EE580" t="s">
        <v>1676</v>
      </c>
      <c r="EF580">
        <v>1</v>
      </c>
      <c r="EH580" t="s">
        <v>80</v>
      </c>
      <c r="EL580" t="s">
        <v>80</v>
      </c>
      <c r="EP580" t="s">
        <v>80</v>
      </c>
      <c r="ET580" t="s">
        <v>80</v>
      </c>
      <c r="EV580">
        <v>6000</v>
      </c>
      <c r="EW580">
        <v>564</v>
      </c>
      <c r="EX580">
        <v>387</v>
      </c>
      <c r="EY580">
        <v>484</v>
      </c>
    </row>
    <row r="581" spans="1:155" x14ac:dyDescent="0.25">
      <c r="A581">
        <v>2020</v>
      </c>
      <c r="B581" t="s">
        <v>757</v>
      </c>
      <c r="C581" s="20" t="s">
        <v>757</v>
      </c>
      <c r="D581" t="s">
        <v>1729</v>
      </c>
      <c r="E581" t="s">
        <v>759</v>
      </c>
      <c r="F581">
        <v>205</v>
      </c>
      <c r="G581" s="1">
        <v>4</v>
      </c>
      <c r="H581">
        <v>8</v>
      </c>
      <c r="I581" t="s">
        <v>256</v>
      </c>
      <c r="J581">
        <v>17</v>
      </c>
      <c r="K581">
        <v>26</v>
      </c>
      <c r="L581">
        <v>20</v>
      </c>
      <c r="M581">
        <v>20.8</v>
      </c>
      <c r="N581">
        <v>37.4</v>
      </c>
      <c r="O581">
        <v>25.991299999999999</v>
      </c>
      <c r="P581">
        <v>16.7042</v>
      </c>
      <c r="Q581">
        <v>26.4527</v>
      </c>
      <c r="R581">
        <v>20.025099999999998</v>
      </c>
      <c r="T581" t="s">
        <v>60</v>
      </c>
      <c r="U581" t="s">
        <v>71</v>
      </c>
      <c r="V581" t="s">
        <v>86</v>
      </c>
      <c r="W581" t="s">
        <v>136</v>
      </c>
      <c r="Y581">
        <v>9</v>
      </c>
      <c r="Z581" t="s">
        <v>63</v>
      </c>
      <c r="AA581" t="s">
        <v>64</v>
      </c>
      <c r="AB581">
        <v>4</v>
      </c>
      <c r="AC581" t="s">
        <v>294</v>
      </c>
      <c r="AD581">
        <v>10</v>
      </c>
      <c r="AG581" t="s">
        <v>155</v>
      </c>
      <c r="AH581" t="s">
        <v>156</v>
      </c>
      <c r="AI581" t="s">
        <v>68</v>
      </c>
      <c r="AJ581" t="s">
        <v>69</v>
      </c>
      <c r="AK581" t="s">
        <v>64</v>
      </c>
      <c r="AL581" t="s">
        <v>70</v>
      </c>
      <c r="AO581">
        <v>112</v>
      </c>
      <c r="AP581">
        <v>12</v>
      </c>
      <c r="AS581">
        <v>2450</v>
      </c>
      <c r="AT581">
        <v>2450</v>
      </c>
      <c r="BN581" s="33" t="s">
        <v>2125</v>
      </c>
      <c r="BO581">
        <v>2</v>
      </c>
      <c r="BP581">
        <v>2</v>
      </c>
      <c r="BQ581">
        <v>6</v>
      </c>
      <c r="BR581" t="s">
        <v>92</v>
      </c>
      <c r="BS581" t="s">
        <v>2123</v>
      </c>
      <c r="BT581" t="s">
        <v>73</v>
      </c>
      <c r="BU581" s="23">
        <v>43754</v>
      </c>
      <c r="BV581">
        <v>26690</v>
      </c>
      <c r="BY581" t="s">
        <v>64</v>
      </c>
      <c r="CB581" t="s">
        <v>64</v>
      </c>
      <c r="CC581" t="s">
        <v>64</v>
      </c>
      <c r="CE581" t="s">
        <v>63</v>
      </c>
      <c r="CF581" t="s">
        <v>797</v>
      </c>
      <c r="CG581" t="s">
        <v>63</v>
      </c>
      <c r="CH581" t="s">
        <v>768</v>
      </c>
      <c r="CI581" t="s">
        <v>64</v>
      </c>
      <c r="DJ581" t="s">
        <v>76</v>
      </c>
      <c r="DK581" t="s">
        <v>2124</v>
      </c>
      <c r="DN581" t="s">
        <v>64</v>
      </c>
      <c r="DO581" t="s">
        <v>435</v>
      </c>
      <c r="DP581" t="s">
        <v>63</v>
      </c>
      <c r="DQ581" t="s">
        <v>78</v>
      </c>
      <c r="DR581" t="s">
        <v>796</v>
      </c>
      <c r="DY581">
        <v>26.2</v>
      </c>
      <c r="EB581">
        <v>4</v>
      </c>
      <c r="EC581">
        <v>4</v>
      </c>
      <c r="EE581" t="s">
        <v>1721</v>
      </c>
      <c r="EF581">
        <v>5</v>
      </c>
      <c r="EH581" t="s">
        <v>80</v>
      </c>
      <c r="EL581" t="s">
        <v>80</v>
      </c>
      <c r="EP581" t="s">
        <v>80</v>
      </c>
      <c r="ET581" t="s">
        <v>80</v>
      </c>
      <c r="EV581">
        <v>4750</v>
      </c>
      <c r="EW581">
        <v>531</v>
      </c>
      <c r="EX581">
        <v>335</v>
      </c>
      <c r="EY581">
        <v>443</v>
      </c>
    </row>
    <row r="582" spans="1:155" x14ac:dyDescent="0.25">
      <c r="A582">
        <v>2020</v>
      </c>
      <c r="B582" t="s">
        <v>757</v>
      </c>
      <c r="C582" s="20" t="s">
        <v>757</v>
      </c>
      <c r="D582" t="s">
        <v>800</v>
      </c>
      <c r="E582" t="s">
        <v>759</v>
      </c>
      <c r="F582">
        <v>208</v>
      </c>
      <c r="G582" s="1">
        <v>6</v>
      </c>
      <c r="H582">
        <v>12</v>
      </c>
      <c r="I582" t="s">
        <v>752</v>
      </c>
      <c r="J582">
        <v>13</v>
      </c>
      <c r="K582">
        <v>22</v>
      </c>
      <c r="L582">
        <v>16</v>
      </c>
      <c r="M582">
        <v>15.5</v>
      </c>
      <c r="N582">
        <v>28.4</v>
      </c>
      <c r="O582">
        <v>19.482199999999999</v>
      </c>
      <c r="P582">
        <v>12.616300000000001</v>
      </c>
      <c r="Q582">
        <v>21.622199999999999</v>
      </c>
      <c r="R582">
        <v>15.526400000000001</v>
      </c>
      <c r="S582" t="s">
        <v>243</v>
      </c>
      <c r="T582" t="s">
        <v>60</v>
      </c>
      <c r="U582" t="s">
        <v>71</v>
      </c>
      <c r="V582" t="s">
        <v>86</v>
      </c>
      <c r="W582" t="s">
        <v>136</v>
      </c>
      <c r="Y582">
        <v>7</v>
      </c>
      <c r="Z582" t="s">
        <v>63</v>
      </c>
      <c r="AA582" t="s">
        <v>64</v>
      </c>
      <c r="AB582" t="s">
        <v>65</v>
      </c>
      <c r="AC582" t="s">
        <v>66</v>
      </c>
      <c r="AD582">
        <v>10</v>
      </c>
      <c r="AG582" t="s">
        <v>155</v>
      </c>
      <c r="AH582" t="s">
        <v>156</v>
      </c>
      <c r="AI582" t="s">
        <v>68</v>
      </c>
      <c r="AJ582" t="s">
        <v>69</v>
      </c>
      <c r="AK582" t="s">
        <v>64</v>
      </c>
      <c r="AL582" t="s">
        <v>70</v>
      </c>
      <c r="AO582">
        <v>112</v>
      </c>
      <c r="AP582">
        <v>12</v>
      </c>
      <c r="AS582">
        <v>3050</v>
      </c>
      <c r="AT582">
        <v>3050</v>
      </c>
      <c r="BO582">
        <v>2</v>
      </c>
      <c r="BP582">
        <v>1</v>
      </c>
      <c r="BQ582">
        <v>6</v>
      </c>
      <c r="BR582" t="s">
        <v>92</v>
      </c>
      <c r="BS582" t="s">
        <v>2123</v>
      </c>
      <c r="BT582" t="s">
        <v>227</v>
      </c>
      <c r="BU582" s="23">
        <v>43809</v>
      </c>
      <c r="BV582">
        <v>26868</v>
      </c>
      <c r="BY582" t="s">
        <v>64</v>
      </c>
      <c r="CB582" t="s">
        <v>64</v>
      </c>
      <c r="CC582" t="s">
        <v>64</v>
      </c>
      <c r="CD582" t="s">
        <v>1733</v>
      </c>
      <c r="CE582" t="s">
        <v>64</v>
      </c>
      <c r="CG582" t="s">
        <v>63</v>
      </c>
      <c r="CH582" t="s">
        <v>761</v>
      </c>
      <c r="CI582" t="s">
        <v>64</v>
      </c>
      <c r="DJ582" t="s">
        <v>146</v>
      </c>
      <c r="DK582" t="s">
        <v>147</v>
      </c>
      <c r="DN582" t="s">
        <v>64</v>
      </c>
      <c r="DO582" t="s">
        <v>801</v>
      </c>
      <c r="DP582" t="s">
        <v>63</v>
      </c>
      <c r="DQ582" t="s">
        <v>78</v>
      </c>
      <c r="DR582" t="s">
        <v>800</v>
      </c>
      <c r="DY582">
        <v>19.600000000000001</v>
      </c>
      <c r="EB582">
        <v>2</v>
      </c>
      <c r="EC582">
        <v>2</v>
      </c>
      <c r="EE582" t="s">
        <v>1732</v>
      </c>
      <c r="EF582">
        <v>3</v>
      </c>
      <c r="EH582" t="s">
        <v>80</v>
      </c>
      <c r="EL582" t="s">
        <v>80</v>
      </c>
      <c r="EP582" t="s">
        <v>80</v>
      </c>
      <c r="ET582" t="s">
        <v>80</v>
      </c>
      <c r="EV582">
        <v>7750</v>
      </c>
      <c r="EW582">
        <v>706</v>
      </c>
      <c r="EX582">
        <v>412</v>
      </c>
      <c r="EY582">
        <v>574</v>
      </c>
    </row>
    <row r="583" spans="1:155" x14ac:dyDescent="0.25">
      <c r="A583">
        <v>2020</v>
      </c>
      <c r="B583" t="s">
        <v>757</v>
      </c>
      <c r="C583" s="20" t="s">
        <v>757</v>
      </c>
      <c r="D583" t="s">
        <v>836</v>
      </c>
      <c r="E583" t="s">
        <v>759</v>
      </c>
      <c r="F583">
        <v>203</v>
      </c>
      <c r="G583" s="1">
        <v>6</v>
      </c>
      <c r="H583">
        <v>12</v>
      </c>
      <c r="I583" t="s">
        <v>752</v>
      </c>
      <c r="J583">
        <v>13</v>
      </c>
      <c r="K583">
        <v>21</v>
      </c>
      <c r="L583">
        <v>16</v>
      </c>
      <c r="M583">
        <v>16.100000000000001</v>
      </c>
      <c r="N583">
        <v>27.7</v>
      </c>
      <c r="O583">
        <v>19.8385</v>
      </c>
      <c r="P583">
        <v>12.796200000000001</v>
      </c>
      <c r="Q583">
        <v>21.1675</v>
      </c>
      <c r="R583">
        <v>15.5665</v>
      </c>
      <c r="S583" t="s">
        <v>243</v>
      </c>
      <c r="T583" t="s">
        <v>60</v>
      </c>
      <c r="U583" t="s">
        <v>71</v>
      </c>
      <c r="V583" t="s">
        <v>86</v>
      </c>
      <c r="W583" t="s">
        <v>136</v>
      </c>
      <c r="Y583">
        <v>7</v>
      </c>
      <c r="Z583" t="s">
        <v>63</v>
      </c>
      <c r="AA583" t="s">
        <v>64</v>
      </c>
      <c r="AB583" t="s">
        <v>65</v>
      </c>
      <c r="AC583" t="s">
        <v>66</v>
      </c>
      <c r="AD583">
        <v>10</v>
      </c>
      <c r="AG583" t="s">
        <v>155</v>
      </c>
      <c r="AH583" t="s">
        <v>156</v>
      </c>
      <c r="AI583" t="s">
        <v>68</v>
      </c>
      <c r="AJ583" t="s">
        <v>69</v>
      </c>
      <c r="AK583" t="s">
        <v>64</v>
      </c>
      <c r="AL583" t="s">
        <v>70</v>
      </c>
      <c r="AO583">
        <v>120</v>
      </c>
      <c r="AP583">
        <v>10</v>
      </c>
      <c r="AS583">
        <v>3050</v>
      </c>
      <c r="AT583">
        <v>3050</v>
      </c>
      <c r="BO583">
        <v>2</v>
      </c>
      <c r="BP583">
        <v>1</v>
      </c>
      <c r="BQ583">
        <v>6</v>
      </c>
      <c r="BR583" t="s">
        <v>92</v>
      </c>
      <c r="BS583" t="s">
        <v>2123</v>
      </c>
      <c r="BT583" t="s">
        <v>227</v>
      </c>
      <c r="BU583" s="23">
        <v>43809</v>
      </c>
      <c r="BV583">
        <v>26869</v>
      </c>
      <c r="BY583" t="s">
        <v>64</v>
      </c>
      <c r="CB583" t="s">
        <v>64</v>
      </c>
      <c r="CC583" t="s">
        <v>64</v>
      </c>
      <c r="CD583" t="s">
        <v>1733</v>
      </c>
      <c r="CE583" t="s">
        <v>64</v>
      </c>
      <c r="CG583" t="s">
        <v>63</v>
      </c>
      <c r="CH583" t="s">
        <v>761</v>
      </c>
      <c r="CI583" t="s">
        <v>64</v>
      </c>
      <c r="DJ583" t="s">
        <v>146</v>
      </c>
      <c r="DK583" t="s">
        <v>147</v>
      </c>
      <c r="DN583" t="s">
        <v>64</v>
      </c>
      <c r="DO583" t="s">
        <v>801</v>
      </c>
      <c r="DP583" t="s">
        <v>63</v>
      </c>
      <c r="DQ583" t="s">
        <v>78</v>
      </c>
      <c r="DR583" t="s">
        <v>836</v>
      </c>
      <c r="DY583">
        <v>20</v>
      </c>
      <c r="EB583">
        <v>2</v>
      </c>
      <c r="EC583">
        <v>2</v>
      </c>
      <c r="EE583" t="s">
        <v>1732</v>
      </c>
      <c r="EF583">
        <v>3</v>
      </c>
      <c r="EH583" t="s">
        <v>80</v>
      </c>
      <c r="EL583" t="s">
        <v>80</v>
      </c>
      <c r="EP583" t="s">
        <v>80</v>
      </c>
      <c r="ET583" t="s">
        <v>80</v>
      </c>
      <c r="EV583">
        <v>7750</v>
      </c>
      <c r="EW583">
        <v>695</v>
      </c>
      <c r="EX583">
        <v>421</v>
      </c>
      <c r="EY583">
        <v>572</v>
      </c>
    </row>
    <row r="584" spans="1:155" x14ac:dyDescent="0.25">
      <c r="A584">
        <v>2020</v>
      </c>
      <c r="B584" t="s">
        <v>757</v>
      </c>
      <c r="C584" s="20" t="s">
        <v>757</v>
      </c>
      <c r="D584" t="s">
        <v>841</v>
      </c>
      <c r="E584" t="s">
        <v>759</v>
      </c>
      <c r="F584">
        <v>520</v>
      </c>
      <c r="G584" s="1">
        <v>3</v>
      </c>
      <c r="H584">
        <v>6</v>
      </c>
      <c r="I584" t="s">
        <v>256</v>
      </c>
      <c r="J584">
        <v>19</v>
      </c>
      <c r="K584">
        <v>28</v>
      </c>
      <c r="L584">
        <v>22</v>
      </c>
      <c r="M584">
        <v>23.5</v>
      </c>
      <c r="N584">
        <v>39.700000000000003</v>
      </c>
      <c r="O584">
        <v>28.785900000000002</v>
      </c>
      <c r="P584">
        <v>18.706600000000002</v>
      </c>
      <c r="Q584">
        <v>27.9345</v>
      </c>
      <c r="R584">
        <v>21.972999999999999</v>
      </c>
      <c r="T584" t="s">
        <v>60</v>
      </c>
      <c r="U584" t="s">
        <v>71</v>
      </c>
      <c r="V584" t="s">
        <v>86</v>
      </c>
      <c r="W584" t="s">
        <v>136</v>
      </c>
      <c r="Y584">
        <v>9</v>
      </c>
      <c r="Z584" t="s">
        <v>63</v>
      </c>
      <c r="AA584" t="s">
        <v>64</v>
      </c>
      <c r="AB584" t="s">
        <v>65</v>
      </c>
      <c r="AC584" t="s">
        <v>66</v>
      </c>
      <c r="AD584">
        <v>10</v>
      </c>
      <c r="AG584" t="s">
        <v>155</v>
      </c>
      <c r="AH584" t="s">
        <v>156</v>
      </c>
      <c r="AI584" t="s">
        <v>68</v>
      </c>
      <c r="AJ584" t="s">
        <v>69</v>
      </c>
      <c r="AK584" t="s">
        <v>64</v>
      </c>
      <c r="AL584" t="s">
        <v>70</v>
      </c>
      <c r="AO584">
        <v>112</v>
      </c>
      <c r="AP584">
        <v>12</v>
      </c>
      <c r="AS584">
        <v>2200</v>
      </c>
      <c r="AT584">
        <v>2200</v>
      </c>
      <c r="BN584" s="33" t="s">
        <v>2125</v>
      </c>
      <c r="BO584">
        <v>2</v>
      </c>
      <c r="BP584">
        <v>2</v>
      </c>
      <c r="BQ584">
        <v>6</v>
      </c>
      <c r="BR584" t="s">
        <v>92</v>
      </c>
      <c r="BS584" t="s">
        <v>2123</v>
      </c>
      <c r="BT584" t="s">
        <v>73</v>
      </c>
      <c r="BU584" s="23">
        <v>43682</v>
      </c>
      <c r="BV584">
        <v>26209</v>
      </c>
      <c r="CB584" t="s">
        <v>64</v>
      </c>
      <c r="CC584" t="s">
        <v>64</v>
      </c>
      <c r="CE584" t="s">
        <v>64</v>
      </c>
      <c r="CG584" t="s">
        <v>63</v>
      </c>
      <c r="CH584" t="s">
        <v>761</v>
      </c>
      <c r="CI584" t="s">
        <v>64</v>
      </c>
      <c r="DJ584" t="s">
        <v>76</v>
      </c>
      <c r="DK584" t="s">
        <v>2124</v>
      </c>
      <c r="DN584" t="s">
        <v>64</v>
      </c>
      <c r="DO584" t="s">
        <v>803</v>
      </c>
      <c r="DP584" t="s">
        <v>63</v>
      </c>
      <c r="DQ584" t="s">
        <v>78</v>
      </c>
      <c r="DR584" t="s">
        <v>841</v>
      </c>
      <c r="DY584">
        <v>29</v>
      </c>
      <c r="EB584">
        <v>4</v>
      </c>
      <c r="EC584">
        <v>4</v>
      </c>
      <c r="EE584" t="s">
        <v>1775</v>
      </c>
      <c r="EF584">
        <v>3</v>
      </c>
      <c r="EH584" t="s">
        <v>80</v>
      </c>
      <c r="EL584" t="s">
        <v>80</v>
      </c>
      <c r="EP584" t="s">
        <v>80</v>
      </c>
      <c r="ET584" t="s">
        <v>80</v>
      </c>
      <c r="EV584">
        <v>3500</v>
      </c>
      <c r="EW584">
        <v>474</v>
      </c>
      <c r="EX584">
        <v>317</v>
      </c>
      <c r="EY584">
        <v>403</v>
      </c>
    </row>
    <row r="585" spans="1:155" x14ac:dyDescent="0.25">
      <c r="A585">
        <v>2020</v>
      </c>
      <c r="B585" t="s">
        <v>757</v>
      </c>
      <c r="C585" s="20" t="s">
        <v>757</v>
      </c>
      <c r="D585" t="s">
        <v>842</v>
      </c>
      <c r="E585" t="s">
        <v>759</v>
      </c>
      <c r="F585">
        <v>521</v>
      </c>
      <c r="G585" s="1">
        <v>3</v>
      </c>
      <c r="H585">
        <v>6</v>
      </c>
      <c r="I585" t="s">
        <v>256</v>
      </c>
      <c r="J585">
        <v>18</v>
      </c>
      <c r="K585">
        <v>28</v>
      </c>
      <c r="L585">
        <v>22</v>
      </c>
      <c r="M585">
        <v>23.1</v>
      </c>
      <c r="N585">
        <v>39.5</v>
      </c>
      <c r="O585">
        <v>28.407499999999999</v>
      </c>
      <c r="P585">
        <v>18.412199999999999</v>
      </c>
      <c r="Q585">
        <v>27.8062</v>
      </c>
      <c r="R585">
        <v>21.713200000000001</v>
      </c>
      <c r="T585" t="s">
        <v>60</v>
      </c>
      <c r="U585" t="s">
        <v>71</v>
      </c>
      <c r="V585" t="s">
        <v>86</v>
      </c>
      <c r="W585" t="s">
        <v>136</v>
      </c>
      <c r="Y585">
        <v>9</v>
      </c>
      <c r="Z585" t="s">
        <v>63</v>
      </c>
      <c r="AA585" t="s">
        <v>64</v>
      </c>
      <c r="AB585">
        <v>4</v>
      </c>
      <c r="AC585" t="s">
        <v>294</v>
      </c>
      <c r="AD585">
        <v>10</v>
      </c>
      <c r="AG585" t="s">
        <v>155</v>
      </c>
      <c r="AH585" t="s">
        <v>156</v>
      </c>
      <c r="AI585" t="s">
        <v>68</v>
      </c>
      <c r="AJ585" t="s">
        <v>69</v>
      </c>
      <c r="AK585" t="s">
        <v>64</v>
      </c>
      <c r="AL585" t="s">
        <v>70</v>
      </c>
      <c r="AO585">
        <v>112</v>
      </c>
      <c r="AP585">
        <v>12</v>
      </c>
      <c r="AS585">
        <v>2200</v>
      </c>
      <c r="AT585">
        <v>2200</v>
      </c>
      <c r="BN585" s="33" t="s">
        <v>2125</v>
      </c>
      <c r="BO585">
        <v>2</v>
      </c>
      <c r="BP585">
        <v>2</v>
      </c>
      <c r="BQ585">
        <v>6</v>
      </c>
      <c r="BR585" t="s">
        <v>92</v>
      </c>
      <c r="BS585" t="s">
        <v>2123</v>
      </c>
      <c r="BT585" t="s">
        <v>73</v>
      </c>
      <c r="BU585" s="23">
        <v>43682</v>
      </c>
      <c r="BV585">
        <v>26210</v>
      </c>
      <c r="CB585" t="s">
        <v>64</v>
      </c>
      <c r="CC585" t="s">
        <v>64</v>
      </c>
      <c r="CE585" t="s">
        <v>64</v>
      </c>
      <c r="CG585" t="s">
        <v>63</v>
      </c>
      <c r="CH585" t="s">
        <v>761</v>
      </c>
      <c r="CI585" t="s">
        <v>64</v>
      </c>
      <c r="DJ585" t="s">
        <v>76</v>
      </c>
      <c r="DK585" t="s">
        <v>2124</v>
      </c>
      <c r="DN585" t="s">
        <v>64</v>
      </c>
      <c r="DO585" t="s">
        <v>803</v>
      </c>
      <c r="DP585" t="s">
        <v>63</v>
      </c>
      <c r="DQ585" t="s">
        <v>78</v>
      </c>
      <c r="DR585" t="s">
        <v>842</v>
      </c>
      <c r="DY585">
        <v>28.6</v>
      </c>
      <c r="EB585">
        <v>4</v>
      </c>
      <c r="EC585">
        <v>4</v>
      </c>
      <c r="EE585" t="s">
        <v>1775</v>
      </c>
      <c r="EF585">
        <v>3</v>
      </c>
      <c r="EH585" t="s">
        <v>80</v>
      </c>
      <c r="EL585" t="s">
        <v>80</v>
      </c>
      <c r="EP585" t="s">
        <v>80</v>
      </c>
      <c r="ET585" t="s">
        <v>80</v>
      </c>
      <c r="EV585">
        <v>3500</v>
      </c>
      <c r="EW585">
        <v>481</v>
      </c>
      <c r="EX585">
        <v>318</v>
      </c>
      <c r="EY585">
        <v>408</v>
      </c>
    </row>
    <row r="586" spans="1:155" x14ac:dyDescent="0.25">
      <c r="A586">
        <v>2020</v>
      </c>
      <c r="B586" t="s">
        <v>757</v>
      </c>
      <c r="C586" s="20" t="s">
        <v>757</v>
      </c>
      <c r="D586" t="s">
        <v>843</v>
      </c>
      <c r="E586" t="s">
        <v>759</v>
      </c>
      <c r="F586">
        <v>202</v>
      </c>
      <c r="G586" s="1">
        <v>4</v>
      </c>
      <c r="H586">
        <v>8</v>
      </c>
      <c r="I586" t="s">
        <v>256</v>
      </c>
      <c r="J586">
        <v>17</v>
      </c>
      <c r="K586">
        <v>27</v>
      </c>
      <c r="L586">
        <v>21</v>
      </c>
      <c r="M586">
        <v>21.2</v>
      </c>
      <c r="N586">
        <v>38.9</v>
      </c>
      <c r="O586">
        <v>26.6585</v>
      </c>
      <c r="P586">
        <v>17.0031</v>
      </c>
      <c r="Q586">
        <v>27.4208</v>
      </c>
      <c r="R586">
        <v>20.509499999999999</v>
      </c>
      <c r="T586" t="s">
        <v>60</v>
      </c>
      <c r="U586" t="s">
        <v>71</v>
      </c>
      <c r="V586" t="s">
        <v>86</v>
      </c>
      <c r="W586" t="s">
        <v>136</v>
      </c>
      <c r="Y586">
        <v>9</v>
      </c>
      <c r="Z586" t="s">
        <v>63</v>
      </c>
      <c r="AA586" t="s">
        <v>64</v>
      </c>
      <c r="AB586" t="s">
        <v>65</v>
      </c>
      <c r="AC586" t="s">
        <v>66</v>
      </c>
      <c r="AD586">
        <v>10</v>
      </c>
      <c r="AG586" t="s">
        <v>155</v>
      </c>
      <c r="AH586" t="s">
        <v>156</v>
      </c>
      <c r="AI586" t="s">
        <v>68</v>
      </c>
      <c r="AJ586" t="s">
        <v>69</v>
      </c>
      <c r="AK586" t="s">
        <v>64</v>
      </c>
      <c r="AL586" t="s">
        <v>70</v>
      </c>
      <c r="AO586">
        <v>112</v>
      </c>
      <c r="AP586">
        <v>12</v>
      </c>
      <c r="AS586">
        <v>2300</v>
      </c>
      <c r="AT586">
        <v>2300</v>
      </c>
      <c r="BN586" s="33" t="s">
        <v>2125</v>
      </c>
      <c r="BO586">
        <v>2</v>
      </c>
      <c r="BP586">
        <v>2</v>
      </c>
      <c r="BQ586">
        <v>6</v>
      </c>
      <c r="BR586" t="s">
        <v>92</v>
      </c>
      <c r="BS586" t="s">
        <v>2123</v>
      </c>
      <c r="BT586" t="s">
        <v>73</v>
      </c>
      <c r="BU586" s="23">
        <v>43754</v>
      </c>
      <c r="BV586">
        <v>26698</v>
      </c>
      <c r="BY586" t="s">
        <v>64</v>
      </c>
      <c r="CB586" t="s">
        <v>64</v>
      </c>
      <c r="CC586" t="s">
        <v>64</v>
      </c>
      <c r="CE586" t="s">
        <v>63</v>
      </c>
      <c r="CF586" t="s">
        <v>844</v>
      </c>
      <c r="CG586" t="s">
        <v>63</v>
      </c>
      <c r="CH586" t="s">
        <v>768</v>
      </c>
      <c r="CI586" t="s">
        <v>64</v>
      </c>
      <c r="DJ586" t="s">
        <v>76</v>
      </c>
      <c r="DK586" t="s">
        <v>2124</v>
      </c>
      <c r="DN586" t="s">
        <v>64</v>
      </c>
      <c r="DO586" t="s">
        <v>435</v>
      </c>
      <c r="DP586" t="s">
        <v>63</v>
      </c>
      <c r="DQ586" t="s">
        <v>78</v>
      </c>
      <c r="DR586" t="s">
        <v>843</v>
      </c>
      <c r="DY586">
        <v>26.9</v>
      </c>
      <c r="EB586">
        <v>4</v>
      </c>
      <c r="EC586">
        <v>4</v>
      </c>
      <c r="EE586" t="s">
        <v>1721</v>
      </c>
      <c r="EF586">
        <v>5</v>
      </c>
      <c r="EH586" t="s">
        <v>80</v>
      </c>
      <c r="EL586" t="s">
        <v>80</v>
      </c>
      <c r="EP586" t="s">
        <v>80</v>
      </c>
      <c r="ET586" t="s">
        <v>80</v>
      </c>
      <c r="EV586">
        <v>4000</v>
      </c>
      <c r="EW586">
        <v>519</v>
      </c>
      <c r="EX586">
        <v>322</v>
      </c>
      <c r="EY586">
        <v>430</v>
      </c>
    </row>
    <row r="587" spans="1:155" x14ac:dyDescent="0.25">
      <c r="A587">
        <v>2020</v>
      </c>
      <c r="B587" t="s">
        <v>757</v>
      </c>
      <c r="C587" s="20" t="s">
        <v>757</v>
      </c>
      <c r="D587" t="s">
        <v>846</v>
      </c>
      <c r="E587" t="s">
        <v>759</v>
      </c>
      <c r="F587">
        <v>207</v>
      </c>
      <c r="G587" s="1">
        <v>4</v>
      </c>
      <c r="H587">
        <v>8</v>
      </c>
      <c r="I587" t="s">
        <v>256</v>
      </c>
      <c r="J587">
        <v>17</v>
      </c>
      <c r="K587">
        <v>27</v>
      </c>
      <c r="L587">
        <v>21</v>
      </c>
      <c r="M587">
        <v>21.7</v>
      </c>
      <c r="N587">
        <v>38.6</v>
      </c>
      <c r="O587">
        <v>27.0244</v>
      </c>
      <c r="P587">
        <v>17.375599999999999</v>
      </c>
      <c r="Q587">
        <v>27.227699999999999</v>
      </c>
      <c r="R587">
        <v>20.755099999999999</v>
      </c>
      <c r="T587" t="s">
        <v>60</v>
      </c>
      <c r="U587" t="s">
        <v>71</v>
      </c>
      <c r="V587" t="s">
        <v>86</v>
      </c>
      <c r="W587" t="s">
        <v>136</v>
      </c>
      <c r="Y587">
        <v>9</v>
      </c>
      <c r="Z587" t="s">
        <v>63</v>
      </c>
      <c r="AA587" t="s">
        <v>64</v>
      </c>
      <c r="AB587">
        <v>4</v>
      </c>
      <c r="AC587" t="s">
        <v>294</v>
      </c>
      <c r="AD587">
        <v>10</v>
      </c>
      <c r="AG587" t="s">
        <v>155</v>
      </c>
      <c r="AH587" t="s">
        <v>156</v>
      </c>
      <c r="AI587" t="s">
        <v>68</v>
      </c>
      <c r="AJ587" t="s">
        <v>69</v>
      </c>
      <c r="AK587" t="s">
        <v>64</v>
      </c>
      <c r="AL587" t="s">
        <v>70</v>
      </c>
      <c r="AO587">
        <v>112</v>
      </c>
      <c r="AP587">
        <v>12</v>
      </c>
      <c r="AS587">
        <v>2300</v>
      </c>
      <c r="AT587">
        <v>2300</v>
      </c>
      <c r="BN587" s="33" t="s">
        <v>2125</v>
      </c>
      <c r="BO587">
        <v>2</v>
      </c>
      <c r="BP587">
        <v>2</v>
      </c>
      <c r="BQ587">
        <v>6</v>
      </c>
      <c r="BR587" t="s">
        <v>92</v>
      </c>
      <c r="BS587" t="s">
        <v>2123</v>
      </c>
      <c r="BT587" t="s">
        <v>73</v>
      </c>
      <c r="BU587" s="23">
        <v>43754</v>
      </c>
      <c r="BV587">
        <v>26693</v>
      </c>
      <c r="BY587" t="s">
        <v>64</v>
      </c>
      <c r="CB587" t="s">
        <v>64</v>
      </c>
      <c r="CC587" t="s">
        <v>64</v>
      </c>
      <c r="CE587" t="s">
        <v>63</v>
      </c>
      <c r="CF587" t="s">
        <v>844</v>
      </c>
      <c r="CG587" t="s">
        <v>63</v>
      </c>
      <c r="CH587" t="s">
        <v>768</v>
      </c>
      <c r="CI587" t="s">
        <v>64</v>
      </c>
      <c r="DJ587" t="s">
        <v>76</v>
      </c>
      <c r="DK587" t="s">
        <v>2124</v>
      </c>
      <c r="DN587" t="s">
        <v>64</v>
      </c>
      <c r="DO587" t="s">
        <v>435</v>
      </c>
      <c r="DP587" t="s">
        <v>63</v>
      </c>
      <c r="DQ587" t="s">
        <v>78</v>
      </c>
      <c r="DR587" t="s">
        <v>846</v>
      </c>
      <c r="DY587">
        <v>27.2</v>
      </c>
      <c r="EB587">
        <v>4</v>
      </c>
      <c r="EC587">
        <v>4</v>
      </c>
      <c r="EE587" t="s">
        <v>1721</v>
      </c>
      <c r="EF587">
        <v>5</v>
      </c>
      <c r="EH587" t="s">
        <v>80</v>
      </c>
      <c r="EL587" t="s">
        <v>80</v>
      </c>
      <c r="EP587" t="s">
        <v>80</v>
      </c>
      <c r="ET587" t="s">
        <v>80</v>
      </c>
      <c r="EV587">
        <v>4000</v>
      </c>
      <c r="EW587">
        <v>509</v>
      </c>
      <c r="EX587">
        <v>325</v>
      </c>
      <c r="EY587">
        <v>426</v>
      </c>
    </row>
    <row r="588" spans="1:155" x14ac:dyDescent="0.25">
      <c r="A588">
        <v>2020</v>
      </c>
      <c r="B588" t="s">
        <v>757</v>
      </c>
      <c r="C588" s="20" t="s">
        <v>757</v>
      </c>
      <c r="D588" t="s">
        <v>848</v>
      </c>
      <c r="E588" t="s">
        <v>759</v>
      </c>
      <c r="F588">
        <v>326</v>
      </c>
      <c r="G588" s="1">
        <v>4</v>
      </c>
      <c r="H588">
        <v>8</v>
      </c>
      <c r="I588" t="s">
        <v>256</v>
      </c>
      <c r="J588">
        <v>16</v>
      </c>
      <c r="K588">
        <v>25</v>
      </c>
      <c r="L588">
        <v>19</v>
      </c>
      <c r="M588">
        <v>20.399999999999999</v>
      </c>
      <c r="N588">
        <v>35.200000000000003</v>
      </c>
      <c r="O588">
        <v>25.160499999999999</v>
      </c>
      <c r="P588">
        <v>16.404599999999999</v>
      </c>
      <c r="Q588">
        <v>25.020900000000001</v>
      </c>
      <c r="R588">
        <v>19.4129</v>
      </c>
      <c r="T588" t="s">
        <v>60</v>
      </c>
      <c r="U588" t="s">
        <v>71</v>
      </c>
      <c r="V588" t="s">
        <v>86</v>
      </c>
      <c r="W588" t="s">
        <v>136</v>
      </c>
      <c r="Y588">
        <v>9</v>
      </c>
      <c r="Z588" t="s">
        <v>63</v>
      </c>
      <c r="AA588" t="s">
        <v>64</v>
      </c>
      <c r="AB588">
        <v>4</v>
      </c>
      <c r="AC588" t="s">
        <v>294</v>
      </c>
      <c r="AD588">
        <v>10</v>
      </c>
      <c r="AG588" t="s">
        <v>155</v>
      </c>
      <c r="AH588" t="s">
        <v>156</v>
      </c>
      <c r="AI588" t="s">
        <v>68</v>
      </c>
      <c r="AJ588" t="s">
        <v>69</v>
      </c>
      <c r="AK588" t="s">
        <v>64</v>
      </c>
      <c r="AL588" t="s">
        <v>70</v>
      </c>
      <c r="AO588">
        <v>120</v>
      </c>
      <c r="AP588">
        <v>10</v>
      </c>
      <c r="AS588">
        <v>2550</v>
      </c>
      <c r="AT588">
        <v>2550</v>
      </c>
      <c r="BN588" s="33" t="s">
        <v>2125</v>
      </c>
      <c r="BO588">
        <v>2</v>
      </c>
      <c r="BP588">
        <v>2</v>
      </c>
      <c r="BQ588">
        <v>6</v>
      </c>
      <c r="BR588" t="s">
        <v>92</v>
      </c>
      <c r="BS588" t="s">
        <v>2123</v>
      </c>
      <c r="BT588" t="s">
        <v>73</v>
      </c>
      <c r="BU588" s="23">
        <v>43754</v>
      </c>
      <c r="BV588">
        <v>26697</v>
      </c>
      <c r="BY588" t="s">
        <v>64</v>
      </c>
      <c r="CB588" t="s">
        <v>64</v>
      </c>
      <c r="CC588" t="s">
        <v>64</v>
      </c>
      <c r="CE588" t="s">
        <v>63</v>
      </c>
      <c r="CF588" t="s">
        <v>844</v>
      </c>
      <c r="CG588" t="s">
        <v>63</v>
      </c>
      <c r="CH588" t="s">
        <v>768</v>
      </c>
      <c r="CI588" t="s">
        <v>64</v>
      </c>
      <c r="DJ588" t="s">
        <v>76</v>
      </c>
      <c r="DK588" t="s">
        <v>2124</v>
      </c>
      <c r="DN588" t="s">
        <v>64</v>
      </c>
      <c r="DO588" t="s">
        <v>435</v>
      </c>
      <c r="DP588" t="s">
        <v>63</v>
      </c>
      <c r="DQ588" t="s">
        <v>78</v>
      </c>
      <c r="DR588" t="s">
        <v>848</v>
      </c>
      <c r="DY588">
        <v>25.3</v>
      </c>
      <c r="EB588">
        <v>3</v>
      </c>
      <c r="EC588">
        <v>3</v>
      </c>
      <c r="EE588" t="s">
        <v>1721</v>
      </c>
      <c r="EF588">
        <v>5</v>
      </c>
      <c r="EH588" t="s">
        <v>80</v>
      </c>
      <c r="EL588" t="s">
        <v>80</v>
      </c>
      <c r="EP588" t="s">
        <v>80</v>
      </c>
      <c r="ET588" t="s">
        <v>80</v>
      </c>
      <c r="EV588">
        <v>5250</v>
      </c>
      <c r="EW588">
        <v>539</v>
      </c>
      <c r="EX588">
        <v>353</v>
      </c>
      <c r="EY588">
        <v>455</v>
      </c>
    </row>
    <row r="589" spans="1:155" x14ac:dyDescent="0.25">
      <c r="A589">
        <v>2020</v>
      </c>
      <c r="B589" t="s">
        <v>940</v>
      </c>
      <c r="C589" s="20" t="s">
        <v>940</v>
      </c>
      <c r="D589" t="s">
        <v>967</v>
      </c>
      <c r="E589" t="s">
        <v>942</v>
      </c>
      <c r="F589">
        <v>601</v>
      </c>
      <c r="G589" s="1">
        <v>3</v>
      </c>
      <c r="H589">
        <v>6</v>
      </c>
      <c r="I589" t="s">
        <v>526</v>
      </c>
      <c r="J589">
        <v>19</v>
      </c>
      <c r="K589">
        <v>27</v>
      </c>
      <c r="L589">
        <v>22</v>
      </c>
      <c r="M589">
        <v>25.2</v>
      </c>
      <c r="N589">
        <v>39.700000000000003</v>
      </c>
      <c r="O589">
        <v>30.156400000000001</v>
      </c>
      <c r="P589">
        <v>19</v>
      </c>
      <c r="Q589">
        <v>27</v>
      </c>
      <c r="R589">
        <v>22</v>
      </c>
      <c r="T589" t="s">
        <v>60</v>
      </c>
      <c r="U589" t="s">
        <v>71</v>
      </c>
      <c r="V589" t="s">
        <v>157</v>
      </c>
      <c r="W589" t="s">
        <v>158</v>
      </c>
      <c r="Y589">
        <v>8</v>
      </c>
      <c r="Z589" t="s">
        <v>64</v>
      </c>
      <c r="AA589" t="s">
        <v>64</v>
      </c>
      <c r="AB589" t="s">
        <v>65</v>
      </c>
      <c r="AC589" t="s">
        <v>66</v>
      </c>
      <c r="AD589">
        <v>10</v>
      </c>
      <c r="AG589" t="s">
        <v>155</v>
      </c>
      <c r="AH589" t="s">
        <v>156</v>
      </c>
      <c r="AI589" t="s">
        <v>68</v>
      </c>
      <c r="AJ589" t="s">
        <v>69</v>
      </c>
      <c r="AK589" t="s">
        <v>64</v>
      </c>
      <c r="AL589" t="s">
        <v>70</v>
      </c>
      <c r="AO589">
        <v>108</v>
      </c>
      <c r="AP589">
        <v>16</v>
      </c>
      <c r="AS589">
        <v>2200</v>
      </c>
      <c r="AT589">
        <v>2200</v>
      </c>
      <c r="BN589" s="33" t="s">
        <v>2125</v>
      </c>
      <c r="BO589">
        <v>2</v>
      </c>
      <c r="BP589">
        <v>2</v>
      </c>
      <c r="BQ589">
        <v>6</v>
      </c>
      <c r="BR589" t="s">
        <v>92</v>
      </c>
      <c r="BS589" t="s">
        <v>2123</v>
      </c>
      <c r="BT589" t="s">
        <v>73</v>
      </c>
      <c r="BU589" s="23">
        <v>43693</v>
      </c>
      <c r="BV589">
        <v>26328</v>
      </c>
      <c r="BY589" t="s">
        <v>64</v>
      </c>
      <c r="CB589" t="s">
        <v>64</v>
      </c>
      <c r="CC589" t="s">
        <v>64</v>
      </c>
      <c r="CD589" t="s">
        <v>943</v>
      </c>
      <c r="CE589" t="s">
        <v>64</v>
      </c>
      <c r="CG589" t="s">
        <v>63</v>
      </c>
      <c r="CH589" t="s">
        <v>944</v>
      </c>
      <c r="CI589" t="s">
        <v>63</v>
      </c>
      <c r="CJ589" t="s">
        <v>944</v>
      </c>
      <c r="DJ589" t="s">
        <v>76</v>
      </c>
      <c r="DK589" t="s">
        <v>2124</v>
      </c>
      <c r="DN589" t="s">
        <v>64</v>
      </c>
      <c r="DO589" t="s">
        <v>263</v>
      </c>
      <c r="DP589" t="s">
        <v>63</v>
      </c>
      <c r="DQ589" t="s">
        <v>78</v>
      </c>
      <c r="DY589">
        <v>30.4</v>
      </c>
      <c r="EB589">
        <v>4</v>
      </c>
      <c r="EC589">
        <v>4</v>
      </c>
      <c r="EE589" t="s">
        <v>1838</v>
      </c>
      <c r="EF589">
        <v>5</v>
      </c>
      <c r="EH589" t="s">
        <v>80</v>
      </c>
      <c r="EL589" t="s">
        <v>80</v>
      </c>
      <c r="EP589" t="s">
        <v>80</v>
      </c>
      <c r="ET589" t="s">
        <v>80</v>
      </c>
      <c r="EV589">
        <v>3500</v>
      </c>
      <c r="EW589">
        <v>465</v>
      </c>
      <c r="EX589">
        <v>326</v>
      </c>
      <c r="EY589">
        <v>401</v>
      </c>
    </row>
    <row r="590" spans="1:155" x14ac:dyDescent="0.25">
      <c r="A590">
        <v>2020</v>
      </c>
      <c r="B590" t="s">
        <v>940</v>
      </c>
      <c r="C590" s="20" t="s">
        <v>940</v>
      </c>
      <c r="D590" t="s">
        <v>968</v>
      </c>
      <c r="E590" t="s">
        <v>942</v>
      </c>
      <c r="F590">
        <v>606</v>
      </c>
      <c r="G590" s="1">
        <v>3</v>
      </c>
      <c r="H590">
        <v>6</v>
      </c>
      <c r="I590" t="s">
        <v>526</v>
      </c>
      <c r="J590">
        <v>19</v>
      </c>
      <c r="K590">
        <v>26</v>
      </c>
      <c r="L590">
        <v>22</v>
      </c>
      <c r="M590">
        <v>24.7</v>
      </c>
      <c r="N590">
        <v>38.1</v>
      </c>
      <c r="O590">
        <v>29.344200000000001</v>
      </c>
      <c r="P590">
        <v>19</v>
      </c>
      <c r="Q590">
        <v>26</v>
      </c>
      <c r="R590">
        <v>22.317599999999999</v>
      </c>
      <c r="T590" t="s">
        <v>60</v>
      </c>
      <c r="U590" t="s">
        <v>71</v>
      </c>
      <c r="V590" t="s">
        <v>157</v>
      </c>
      <c r="W590" t="s">
        <v>158</v>
      </c>
      <c r="Y590">
        <v>8</v>
      </c>
      <c r="Z590" t="s">
        <v>64</v>
      </c>
      <c r="AA590" t="s">
        <v>64</v>
      </c>
      <c r="AB590">
        <v>4</v>
      </c>
      <c r="AC590" t="s">
        <v>294</v>
      </c>
      <c r="AD590">
        <v>10</v>
      </c>
      <c r="AG590" t="s">
        <v>155</v>
      </c>
      <c r="AH590" t="s">
        <v>156</v>
      </c>
      <c r="AI590" t="s">
        <v>68</v>
      </c>
      <c r="AJ590" t="s">
        <v>69</v>
      </c>
      <c r="AK590" t="s">
        <v>64</v>
      </c>
      <c r="AL590" t="s">
        <v>70</v>
      </c>
      <c r="AO590">
        <v>108</v>
      </c>
      <c r="AP590">
        <v>16</v>
      </c>
      <c r="AS590">
        <v>2200</v>
      </c>
      <c r="AT590">
        <v>2200</v>
      </c>
      <c r="BN590" s="33" t="s">
        <v>2125</v>
      </c>
      <c r="BO590">
        <v>2</v>
      </c>
      <c r="BP590">
        <v>2</v>
      </c>
      <c r="BQ590">
        <v>6</v>
      </c>
      <c r="BR590" t="s">
        <v>92</v>
      </c>
      <c r="BS590" t="s">
        <v>2123</v>
      </c>
      <c r="BT590" t="s">
        <v>73</v>
      </c>
      <c r="BU590" s="23">
        <v>43693</v>
      </c>
      <c r="BV590">
        <v>26329</v>
      </c>
      <c r="BY590" t="s">
        <v>64</v>
      </c>
      <c r="CB590" t="s">
        <v>64</v>
      </c>
      <c r="CC590" t="s">
        <v>64</v>
      </c>
      <c r="CD590" t="s">
        <v>943</v>
      </c>
      <c r="CE590" t="s">
        <v>64</v>
      </c>
      <c r="CG590" t="s">
        <v>63</v>
      </c>
      <c r="CH590" t="s">
        <v>944</v>
      </c>
      <c r="CI590" t="s">
        <v>63</v>
      </c>
      <c r="CJ590" t="s">
        <v>944</v>
      </c>
      <c r="DJ590" t="s">
        <v>76</v>
      </c>
      <c r="DK590" t="s">
        <v>2124</v>
      </c>
      <c r="DN590" t="s">
        <v>64</v>
      </c>
      <c r="DO590" t="s">
        <v>263</v>
      </c>
      <c r="DP590" t="s">
        <v>63</v>
      </c>
      <c r="DQ590" t="s">
        <v>78</v>
      </c>
      <c r="DY590">
        <v>29.6</v>
      </c>
      <c r="EB590">
        <v>4</v>
      </c>
      <c r="EC590">
        <v>4</v>
      </c>
      <c r="EE590" t="s">
        <v>1838</v>
      </c>
      <c r="EF590">
        <v>5</v>
      </c>
      <c r="EH590" t="s">
        <v>80</v>
      </c>
      <c r="EL590" t="s">
        <v>80</v>
      </c>
      <c r="EP590" t="s">
        <v>80</v>
      </c>
      <c r="ET590" t="s">
        <v>80</v>
      </c>
      <c r="EV590">
        <v>3500</v>
      </c>
      <c r="EW590">
        <v>464</v>
      </c>
      <c r="EX590">
        <v>338</v>
      </c>
      <c r="EY590">
        <v>407</v>
      </c>
    </row>
    <row r="591" spans="1:155" x14ac:dyDescent="0.25">
      <c r="A591">
        <v>2020</v>
      </c>
      <c r="B591" t="s">
        <v>940</v>
      </c>
      <c r="C591" s="20" t="s">
        <v>940</v>
      </c>
      <c r="D591" t="s">
        <v>969</v>
      </c>
      <c r="E591" t="s">
        <v>942</v>
      </c>
      <c r="F591">
        <v>607</v>
      </c>
      <c r="G591" s="1">
        <v>3</v>
      </c>
      <c r="H591">
        <v>6</v>
      </c>
      <c r="I591" t="s">
        <v>526</v>
      </c>
      <c r="J591">
        <v>19</v>
      </c>
      <c r="K591">
        <v>26</v>
      </c>
      <c r="L591">
        <v>22</v>
      </c>
      <c r="M591">
        <v>24.7</v>
      </c>
      <c r="N591">
        <v>38.1</v>
      </c>
      <c r="O591">
        <v>29.344200000000001</v>
      </c>
      <c r="P591">
        <v>19</v>
      </c>
      <c r="Q591">
        <v>26</v>
      </c>
      <c r="R591">
        <v>22.317599999999999</v>
      </c>
      <c r="T591" t="s">
        <v>60</v>
      </c>
      <c r="U591" t="s">
        <v>71</v>
      </c>
      <c r="V591" t="s">
        <v>157</v>
      </c>
      <c r="W591" t="s">
        <v>158</v>
      </c>
      <c r="Y591">
        <v>8</v>
      </c>
      <c r="Z591" t="s">
        <v>64</v>
      </c>
      <c r="AA591" t="s">
        <v>64</v>
      </c>
      <c r="AB591">
        <v>4</v>
      </c>
      <c r="AC591" t="s">
        <v>294</v>
      </c>
      <c r="AD591">
        <v>10</v>
      </c>
      <c r="AG591" t="s">
        <v>155</v>
      </c>
      <c r="AH591" t="s">
        <v>156</v>
      </c>
      <c r="AI591" t="s">
        <v>68</v>
      </c>
      <c r="AJ591" t="s">
        <v>69</v>
      </c>
      <c r="AK591" t="s">
        <v>64</v>
      </c>
      <c r="AL591" t="s">
        <v>70</v>
      </c>
      <c r="AO591">
        <v>108</v>
      </c>
      <c r="AP591">
        <v>16</v>
      </c>
      <c r="AS591">
        <v>2200</v>
      </c>
      <c r="AT591">
        <v>2200</v>
      </c>
      <c r="BN591" s="33" t="s">
        <v>2125</v>
      </c>
      <c r="BO591">
        <v>2</v>
      </c>
      <c r="BP591">
        <v>2</v>
      </c>
      <c r="BQ591">
        <v>6</v>
      </c>
      <c r="BR591" t="s">
        <v>92</v>
      </c>
      <c r="BS591" t="s">
        <v>2123</v>
      </c>
      <c r="BT591" t="s">
        <v>73</v>
      </c>
      <c r="BU591" s="23">
        <v>43693</v>
      </c>
      <c r="BV591">
        <v>26333</v>
      </c>
      <c r="BY591" t="s">
        <v>64</v>
      </c>
      <c r="CB591" t="s">
        <v>64</v>
      </c>
      <c r="CC591" t="s">
        <v>64</v>
      </c>
      <c r="CD591" t="s">
        <v>943</v>
      </c>
      <c r="CE591" t="s">
        <v>64</v>
      </c>
      <c r="CG591" t="s">
        <v>63</v>
      </c>
      <c r="CH591" t="s">
        <v>944</v>
      </c>
      <c r="CI591" t="s">
        <v>63</v>
      </c>
      <c r="CJ591" t="s">
        <v>944</v>
      </c>
      <c r="DJ591" t="s">
        <v>76</v>
      </c>
      <c r="DK591" t="s">
        <v>2124</v>
      </c>
      <c r="DN591" t="s">
        <v>64</v>
      </c>
      <c r="DO591" t="s">
        <v>263</v>
      </c>
      <c r="DP591" t="s">
        <v>63</v>
      </c>
      <c r="DQ591" t="s">
        <v>78</v>
      </c>
      <c r="DY591">
        <v>29.6</v>
      </c>
      <c r="EB591">
        <v>4</v>
      </c>
      <c r="EC591">
        <v>4</v>
      </c>
      <c r="EE591" t="s">
        <v>1838</v>
      </c>
      <c r="EF591">
        <v>5</v>
      </c>
      <c r="EH591" t="s">
        <v>80</v>
      </c>
      <c r="EL591" t="s">
        <v>80</v>
      </c>
      <c r="EP591" t="s">
        <v>80</v>
      </c>
      <c r="ET591" t="s">
        <v>80</v>
      </c>
      <c r="EV591">
        <v>3500</v>
      </c>
      <c r="EW591">
        <v>464</v>
      </c>
      <c r="EX591">
        <v>338</v>
      </c>
      <c r="EY591">
        <v>407</v>
      </c>
    </row>
    <row r="592" spans="1:155" x14ac:dyDescent="0.25">
      <c r="A592">
        <v>2020</v>
      </c>
      <c r="B592" t="s">
        <v>940</v>
      </c>
      <c r="C592" s="20" t="s">
        <v>940</v>
      </c>
      <c r="D592" t="s">
        <v>970</v>
      </c>
      <c r="E592" t="s">
        <v>942</v>
      </c>
      <c r="F592">
        <v>608</v>
      </c>
      <c r="G592" s="1">
        <v>3</v>
      </c>
      <c r="H592">
        <v>6</v>
      </c>
      <c r="I592" t="s">
        <v>526</v>
      </c>
      <c r="J592">
        <v>19</v>
      </c>
      <c r="K592">
        <v>26</v>
      </c>
      <c r="L592">
        <v>22</v>
      </c>
      <c r="M592">
        <v>24.3</v>
      </c>
      <c r="N592">
        <v>37.200000000000003</v>
      </c>
      <c r="O592">
        <v>28.793099999999999</v>
      </c>
      <c r="P592">
        <v>19.293199999999999</v>
      </c>
      <c r="Q592">
        <v>26.3231</v>
      </c>
      <c r="R592">
        <v>21.9285</v>
      </c>
      <c r="T592" t="s">
        <v>60</v>
      </c>
      <c r="U592" t="s">
        <v>71</v>
      </c>
      <c r="V592" t="s">
        <v>157</v>
      </c>
      <c r="W592" t="s">
        <v>158</v>
      </c>
      <c r="Y592">
        <v>8</v>
      </c>
      <c r="Z592" t="s">
        <v>64</v>
      </c>
      <c r="AA592" t="s">
        <v>64</v>
      </c>
      <c r="AB592">
        <v>4</v>
      </c>
      <c r="AC592" t="s">
        <v>294</v>
      </c>
      <c r="AD592">
        <v>10</v>
      </c>
      <c r="AG592" t="s">
        <v>155</v>
      </c>
      <c r="AH592" t="s">
        <v>156</v>
      </c>
      <c r="AI592" t="s">
        <v>68</v>
      </c>
      <c r="AJ592" t="s">
        <v>69</v>
      </c>
      <c r="AK592" t="s">
        <v>64</v>
      </c>
      <c r="AL592" t="s">
        <v>70</v>
      </c>
      <c r="AO592">
        <v>108</v>
      </c>
      <c r="AP592">
        <v>16</v>
      </c>
      <c r="AS592">
        <v>2200</v>
      </c>
      <c r="AT592">
        <v>2200</v>
      </c>
      <c r="BN592" s="33" t="s">
        <v>2125</v>
      </c>
      <c r="BO592">
        <v>2</v>
      </c>
      <c r="BP592">
        <v>2</v>
      </c>
      <c r="BQ592">
        <v>6</v>
      </c>
      <c r="BR592" t="s">
        <v>92</v>
      </c>
      <c r="BS592" t="s">
        <v>2123</v>
      </c>
      <c r="BT592" t="s">
        <v>73</v>
      </c>
      <c r="BU592" s="23">
        <v>43693</v>
      </c>
      <c r="BV592">
        <v>26334</v>
      </c>
      <c r="BY592" t="s">
        <v>64</v>
      </c>
      <c r="CB592" t="s">
        <v>64</v>
      </c>
      <c r="CC592" t="s">
        <v>64</v>
      </c>
      <c r="CD592" t="s">
        <v>943</v>
      </c>
      <c r="CE592" t="s">
        <v>64</v>
      </c>
      <c r="CG592" t="s">
        <v>63</v>
      </c>
      <c r="CH592" t="s">
        <v>944</v>
      </c>
      <c r="CI592" t="s">
        <v>63</v>
      </c>
      <c r="CJ592" t="s">
        <v>944</v>
      </c>
      <c r="DJ592" t="s">
        <v>76</v>
      </c>
      <c r="DK592" t="s">
        <v>2124</v>
      </c>
      <c r="DN592" t="s">
        <v>64</v>
      </c>
      <c r="DO592" t="s">
        <v>263</v>
      </c>
      <c r="DP592" t="s">
        <v>63</v>
      </c>
      <c r="DQ592" t="s">
        <v>78</v>
      </c>
      <c r="DY592">
        <v>29</v>
      </c>
      <c r="EB592">
        <v>4</v>
      </c>
      <c r="EC592">
        <v>4</v>
      </c>
      <c r="EE592" t="s">
        <v>1838</v>
      </c>
      <c r="EF592">
        <v>5</v>
      </c>
      <c r="EH592" t="s">
        <v>80</v>
      </c>
      <c r="EL592" t="s">
        <v>80</v>
      </c>
      <c r="EP592" t="s">
        <v>80</v>
      </c>
      <c r="ET592" t="s">
        <v>80</v>
      </c>
      <c r="EV592">
        <v>3500</v>
      </c>
      <c r="EW592">
        <v>457</v>
      </c>
      <c r="EX592">
        <v>336</v>
      </c>
      <c r="EY592">
        <v>403</v>
      </c>
    </row>
    <row r="593" spans="1:155" x14ac:dyDescent="0.25">
      <c r="A593">
        <v>2020</v>
      </c>
      <c r="B593" t="s">
        <v>940</v>
      </c>
      <c r="C593" s="20" t="s">
        <v>940</v>
      </c>
      <c r="D593" t="s">
        <v>975</v>
      </c>
      <c r="E593" t="s">
        <v>942</v>
      </c>
      <c r="F593">
        <v>616</v>
      </c>
      <c r="G593" s="1">
        <v>2.9</v>
      </c>
      <c r="H593">
        <v>6</v>
      </c>
      <c r="I593" t="s">
        <v>526</v>
      </c>
      <c r="J593">
        <v>18</v>
      </c>
      <c r="K593">
        <v>26</v>
      </c>
      <c r="L593">
        <v>21</v>
      </c>
      <c r="M593">
        <v>23.8</v>
      </c>
      <c r="N593">
        <v>37.299999999999997</v>
      </c>
      <c r="O593">
        <v>28.430399999999999</v>
      </c>
      <c r="P593">
        <v>18</v>
      </c>
      <c r="Q593">
        <v>26.387899999999998</v>
      </c>
      <c r="R593">
        <v>21</v>
      </c>
      <c r="T593" t="s">
        <v>60</v>
      </c>
      <c r="U593" t="s">
        <v>71</v>
      </c>
      <c r="V593" t="s">
        <v>157</v>
      </c>
      <c r="W593" t="s">
        <v>158</v>
      </c>
      <c r="Y593">
        <v>8</v>
      </c>
      <c r="Z593" t="s">
        <v>64</v>
      </c>
      <c r="AA593" t="s">
        <v>64</v>
      </c>
      <c r="AB593">
        <v>4</v>
      </c>
      <c r="AC593" t="s">
        <v>294</v>
      </c>
      <c r="AD593">
        <v>10</v>
      </c>
      <c r="AG593" t="s">
        <v>155</v>
      </c>
      <c r="AH593" t="s">
        <v>156</v>
      </c>
      <c r="AI593" t="s">
        <v>68</v>
      </c>
      <c r="AJ593" t="s">
        <v>69</v>
      </c>
      <c r="AK593" t="s">
        <v>64</v>
      </c>
      <c r="AL593" t="s">
        <v>70</v>
      </c>
      <c r="AO593">
        <v>108</v>
      </c>
      <c r="AP593">
        <v>16</v>
      </c>
      <c r="AS593">
        <v>2300</v>
      </c>
      <c r="AT593">
        <v>2300</v>
      </c>
      <c r="BN593" s="33" t="s">
        <v>2125</v>
      </c>
      <c r="BO593">
        <v>2</v>
      </c>
      <c r="BP593">
        <v>2</v>
      </c>
      <c r="BQ593">
        <v>6</v>
      </c>
      <c r="BR593" t="s">
        <v>92</v>
      </c>
      <c r="BS593" t="s">
        <v>2123</v>
      </c>
      <c r="BT593" t="s">
        <v>73</v>
      </c>
      <c r="BU593" s="23">
        <v>43693</v>
      </c>
      <c r="BV593">
        <v>26335</v>
      </c>
      <c r="BY593" t="s">
        <v>64</v>
      </c>
      <c r="CB593" t="s">
        <v>64</v>
      </c>
      <c r="CC593" t="s">
        <v>64</v>
      </c>
      <c r="CD593" t="s">
        <v>948</v>
      </c>
      <c r="CE593" t="s">
        <v>64</v>
      </c>
      <c r="CG593" t="s">
        <v>63</v>
      </c>
      <c r="CH593" t="s">
        <v>944</v>
      </c>
      <c r="CI593" t="s">
        <v>63</v>
      </c>
      <c r="CJ593" t="s">
        <v>944</v>
      </c>
      <c r="DJ593" t="s">
        <v>76</v>
      </c>
      <c r="DK593" t="s">
        <v>2124</v>
      </c>
      <c r="DN593" t="s">
        <v>64</v>
      </c>
      <c r="DO593" t="s">
        <v>263</v>
      </c>
      <c r="DP593" t="s">
        <v>63</v>
      </c>
      <c r="DQ593" t="s">
        <v>78</v>
      </c>
      <c r="DY593">
        <v>28.6</v>
      </c>
      <c r="EB593">
        <v>4</v>
      </c>
      <c r="EC593">
        <v>4</v>
      </c>
      <c r="EE593" t="s">
        <v>1838</v>
      </c>
      <c r="EF593">
        <v>5</v>
      </c>
      <c r="EH593" t="s">
        <v>80</v>
      </c>
      <c r="EL593" t="s">
        <v>80</v>
      </c>
      <c r="EP593" t="s">
        <v>80</v>
      </c>
      <c r="ET593" t="s">
        <v>80</v>
      </c>
      <c r="EV593">
        <v>4000</v>
      </c>
      <c r="EW593">
        <v>490</v>
      </c>
      <c r="EX593">
        <v>333</v>
      </c>
      <c r="EY593">
        <v>419</v>
      </c>
    </row>
    <row r="594" spans="1:155" x14ac:dyDescent="0.25">
      <c r="A594">
        <v>2020</v>
      </c>
      <c r="B594" t="s">
        <v>940</v>
      </c>
      <c r="C594" s="20" t="s">
        <v>940</v>
      </c>
      <c r="D594" t="s">
        <v>976</v>
      </c>
      <c r="E594" t="s">
        <v>942</v>
      </c>
      <c r="F594">
        <v>617</v>
      </c>
      <c r="G594" s="1">
        <v>2.9</v>
      </c>
      <c r="H594">
        <v>6</v>
      </c>
      <c r="I594" t="s">
        <v>526</v>
      </c>
      <c r="J594">
        <v>18</v>
      </c>
      <c r="K594">
        <v>26</v>
      </c>
      <c r="L594">
        <v>21</v>
      </c>
      <c r="M594">
        <v>23.8</v>
      </c>
      <c r="N594">
        <v>37.299999999999997</v>
      </c>
      <c r="O594">
        <v>28.430399999999999</v>
      </c>
      <c r="P594">
        <v>18</v>
      </c>
      <c r="Q594">
        <v>26.387899999999998</v>
      </c>
      <c r="R594">
        <v>21</v>
      </c>
      <c r="T594" t="s">
        <v>60</v>
      </c>
      <c r="U594" t="s">
        <v>71</v>
      </c>
      <c r="V594" t="s">
        <v>157</v>
      </c>
      <c r="W594" t="s">
        <v>158</v>
      </c>
      <c r="Y594">
        <v>8</v>
      </c>
      <c r="Z594" t="s">
        <v>64</v>
      </c>
      <c r="AA594" t="s">
        <v>64</v>
      </c>
      <c r="AB594">
        <v>4</v>
      </c>
      <c r="AC594" t="s">
        <v>294</v>
      </c>
      <c r="AD594">
        <v>10</v>
      </c>
      <c r="AG594" t="s">
        <v>155</v>
      </c>
      <c r="AH594" t="s">
        <v>156</v>
      </c>
      <c r="AI594" t="s">
        <v>68</v>
      </c>
      <c r="AJ594" t="s">
        <v>69</v>
      </c>
      <c r="AK594" t="s">
        <v>64</v>
      </c>
      <c r="AL594" t="s">
        <v>70</v>
      </c>
      <c r="AO594">
        <v>108</v>
      </c>
      <c r="AP594">
        <v>16</v>
      </c>
      <c r="AS594">
        <v>2300</v>
      </c>
      <c r="AT594">
        <v>2300</v>
      </c>
      <c r="BN594" s="33" t="s">
        <v>2125</v>
      </c>
      <c r="BO594">
        <v>2</v>
      </c>
      <c r="BP594">
        <v>2</v>
      </c>
      <c r="BQ594">
        <v>6</v>
      </c>
      <c r="BR594" t="s">
        <v>92</v>
      </c>
      <c r="BS594" t="s">
        <v>2123</v>
      </c>
      <c r="BT594" t="s">
        <v>73</v>
      </c>
      <c r="BU594" s="23">
        <v>43693</v>
      </c>
      <c r="BV594">
        <v>26339</v>
      </c>
      <c r="BY594" t="s">
        <v>64</v>
      </c>
      <c r="CB594" t="s">
        <v>64</v>
      </c>
      <c r="CC594" t="s">
        <v>64</v>
      </c>
      <c r="CD594" t="s">
        <v>948</v>
      </c>
      <c r="CE594" t="s">
        <v>64</v>
      </c>
      <c r="CG594" t="s">
        <v>63</v>
      </c>
      <c r="CH594" t="s">
        <v>944</v>
      </c>
      <c r="CI594" t="s">
        <v>63</v>
      </c>
      <c r="CJ594" t="s">
        <v>944</v>
      </c>
      <c r="DJ594" t="s">
        <v>76</v>
      </c>
      <c r="DK594" t="s">
        <v>2124</v>
      </c>
      <c r="DN594" t="s">
        <v>64</v>
      </c>
      <c r="DO594" t="s">
        <v>263</v>
      </c>
      <c r="DP594" t="s">
        <v>63</v>
      </c>
      <c r="DQ594" t="s">
        <v>78</v>
      </c>
      <c r="DY594">
        <v>28.6</v>
      </c>
      <c r="EB594">
        <v>4</v>
      </c>
      <c r="EC594">
        <v>4</v>
      </c>
      <c r="EE594" t="s">
        <v>1838</v>
      </c>
      <c r="EF594">
        <v>5</v>
      </c>
      <c r="EH594" t="s">
        <v>80</v>
      </c>
      <c r="EL594" t="s">
        <v>80</v>
      </c>
      <c r="EP594" t="s">
        <v>80</v>
      </c>
      <c r="ET594" t="s">
        <v>80</v>
      </c>
      <c r="EV594">
        <v>4000</v>
      </c>
      <c r="EW594">
        <v>490</v>
      </c>
      <c r="EX594">
        <v>333</v>
      </c>
      <c r="EY594">
        <v>419</v>
      </c>
    </row>
    <row r="595" spans="1:155" x14ac:dyDescent="0.25">
      <c r="A595">
        <v>2020</v>
      </c>
      <c r="B595" t="s">
        <v>940</v>
      </c>
      <c r="C595" s="20" t="s">
        <v>940</v>
      </c>
      <c r="D595" t="s">
        <v>977</v>
      </c>
      <c r="E595" t="s">
        <v>942</v>
      </c>
      <c r="F595">
        <v>618</v>
      </c>
      <c r="G595" s="1">
        <v>2.9</v>
      </c>
      <c r="H595">
        <v>6</v>
      </c>
      <c r="I595" t="s">
        <v>526</v>
      </c>
      <c r="J595">
        <v>18</v>
      </c>
      <c r="K595">
        <v>24</v>
      </c>
      <c r="L595">
        <v>20</v>
      </c>
      <c r="M595">
        <v>23.5</v>
      </c>
      <c r="N595">
        <v>35.4</v>
      </c>
      <c r="O595">
        <v>27.688500000000001</v>
      </c>
      <c r="P595">
        <v>18</v>
      </c>
      <c r="Q595">
        <v>24</v>
      </c>
      <c r="R595">
        <v>20</v>
      </c>
      <c r="T595" t="s">
        <v>60</v>
      </c>
      <c r="U595" t="s">
        <v>71</v>
      </c>
      <c r="V595" t="s">
        <v>157</v>
      </c>
      <c r="W595" t="s">
        <v>158</v>
      </c>
      <c r="Y595">
        <v>8</v>
      </c>
      <c r="Z595" t="s">
        <v>64</v>
      </c>
      <c r="AA595" t="s">
        <v>64</v>
      </c>
      <c r="AB595">
        <v>4</v>
      </c>
      <c r="AC595" t="s">
        <v>294</v>
      </c>
      <c r="AD595">
        <v>10</v>
      </c>
      <c r="AG595" t="s">
        <v>155</v>
      </c>
      <c r="AH595" t="s">
        <v>156</v>
      </c>
      <c r="AI595" t="s">
        <v>68</v>
      </c>
      <c r="AJ595" t="s">
        <v>69</v>
      </c>
      <c r="AK595" t="s">
        <v>64</v>
      </c>
      <c r="AL595" t="s">
        <v>70</v>
      </c>
      <c r="AO595">
        <v>108</v>
      </c>
      <c r="AP595">
        <v>16</v>
      </c>
      <c r="AS595">
        <v>2450</v>
      </c>
      <c r="AT595">
        <v>2450</v>
      </c>
      <c r="BN595" s="33" t="s">
        <v>2125</v>
      </c>
      <c r="BO595">
        <v>2</v>
      </c>
      <c r="BP595">
        <v>2</v>
      </c>
      <c r="BQ595">
        <v>6</v>
      </c>
      <c r="BR595" t="s">
        <v>92</v>
      </c>
      <c r="BS595" t="s">
        <v>2123</v>
      </c>
      <c r="BT595" t="s">
        <v>73</v>
      </c>
      <c r="BU595" s="23">
        <v>43693</v>
      </c>
      <c r="BV595">
        <v>26340</v>
      </c>
      <c r="BY595" t="s">
        <v>64</v>
      </c>
      <c r="CB595" t="s">
        <v>64</v>
      </c>
      <c r="CC595" t="s">
        <v>64</v>
      </c>
      <c r="CD595" t="s">
        <v>948</v>
      </c>
      <c r="CE595" t="s">
        <v>64</v>
      </c>
      <c r="CG595" t="s">
        <v>63</v>
      </c>
      <c r="CH595" t="s">
        <v>944</v>
      </c>
      <c r="CI595" t="s">
        <v>63</v>
      </c>
      <c r="CJ595" t="s">
        <v>944</v>
      </c>
      <c r="DJ595" t="s">
        <v>76</v>
      </c>
      <c r="DK595" t="s">
        <v>2124</v>
      </c>
      <c r="DN595" t="s">
        <v>64</v>
      </c>
      <c r="DO595" t="s">
        <v>263</v>
      </c>
      <c r="DP595" t="s">
        <v>63</v>
      </c>
      <c r="DQ595" t="s">
        <v>78</v>
      </c>
      <c r="DY595">
        <v>27.9</v>
      </c>
      <c r="EB595">
        <v>4</v>
      </c>
      <c r="EC595">
        <v>4</v>
      </c>
      <c r="EE595" t="s">
        <v>1838</v>
      </c>
      <c r="EF595">
        <v>5</v>
      </c>
      <c r="EH595" t="s">
        <v>80</v>
      </c>
      <c r="EL595" t="s">
        <v>80</v>
      </c>
      <c r="EP595" t="s">
        <v>80</v>
      </c>
      <c r="ET595" t="s">
        <v>80</v>
      </c>
      <c r="EV595">
        <v>4750</v>
      </c>
      <c r="EW595">
        <v>488</v>
      </c>
      <c r="EX595">
        <v>367</v>
      </c>
      <c r="EY595">
        <v>440</v>
      </c>
    </row>
    <row r="596" spans="1:155" x14ac:dyDescent="0.25">
      <c r="A596">
        <v>2020</v>
      </c>
      <c r="B596" t="s">
        <v>940</v>
      </c>
      <c r="C596" s="20" t="s">
        <v>940</v>
      </c>
      <c r="D596" t="s">
        <v>978</v>
      </c>
      <c r="E596" t="s">
        <v>942</v>
      </c>
      <c r="F596">
        <v>621</v>
      </c>
      <c r="G596" s="1">
        <v>4</v>
      </c>
      <c r="H596">
        <v>8</v>
      </c>
      <c r="I596" t="s">
        <v>526</v>
      </c>
      <c r="J596">
        <v>16</v>
      </c>
      <c r="K596">
        <v>23</v>
      </c>
      <c r="L596">
        <v>19</v>
      </c>
      <c r="M596">
        <v>20.100000000000001</v>
      </c>
      <c r="N596">
        <v>33.200000000000003</v>
      </c>
      <c r="O596">
        <v>24.439499999999999</v>
      </c>
      <c r="P596">
        <v>16.179300000000001</v>
      </c>
      <c r="Q596">
        <v>23</v>
      </c>
      <c r="R596">
        <v>18.8765</v>
      </c>
      <c r="T596" t="s">
        <v>60</v>
      </c>
      <c r="U596" t="s">
        <v>71</v>
      </c>
      <c r="V596" t="s">
        <v>157</v>
      </c>
      <c r="W596" t="s">
        <v>158</v>
      </c>
      <c r="Y596">
        <v>8</v>
      </c>
      <c r="Z596" t="s">
        <v>64</v>
      </c>
      <c r="AA596" t="s">
        <v>64</v>
      </c>
      <c r="AB596" t="s">
        <v>86</v>
      </c>
      <c r="AC596" t="s">
        <v>87</v>
      </c>
      <c r="AD596">
        <v>10</v>
      </c>
      <c r="AG596" t="s">
        <v>155</v>
      </c>
      <c r="AH596" t="s">
        <v>156</v>
      </c>
      <c r="AI596" t="s">
        <v>68</v>
      </c>
      <c r="AJ596" t="s">
        <v>69</v>
      </c>
      <c r="AK596" t="s">
        <v>64</v>
      </c>
      <c r="AL596" t="s">
        <v>70</v>
      </c>
      <c r="AO596">
        <v>108</v>
      </c>
      <c r="AP596">
        <v>16</v>
      </c>
      <c r="AS596">
        <v>2550</v>
      </c>
      <c r="AT596">
        <v>2550</v>
      </c>
      <c r="BN596" s="33" t="s">
        <v>2125</v>
      </c>
      <c r="BO596">
        <v>2</v>
      </c>
      <c r="BP596">
        <v>2</v>
      </c>
      <c r="BQ596">
        <v>6</v>
      </c>
      <c r="BR596" t="s">
        <v>92</v>
      </c>
      <c r="BS596" t="s">
        <v>2123</v>
      </c>
      <c r="BT596" t="s">
        <v>73</v>
      </c>
      <c r="BU596" s="23">
        <v>43693</v>
      </c>
      <c r="BV596">
        <v>26391</v>
      </c>
      <c r="BY596" t="s">
        <v>64</v>
      </c>
      <c r="CB596" t="s">
        <v>64</v>
      </c>
      <c r="CC596" t="s">
        <v>64</v>
      </c>
      <c r="CD596" t="s">
        <v>1841</v>
      </c>
      <c r="CE596" t="s">
        <v>64</v>
      </c>
      <c r="CG596" t="s">
        <v>63</v>
      </c>
      <c r="CH596" t="s">
        <v>944</v>
      </c>
      <c r="CI596" t="s">
        <v>63</v>
      </c>
      <c r="CJ596" t="s">
        <v>944</v>
      </c>
      <c r="DJ596" t="s">
        <v>76</v>
      </c>
      <c r="DK596" t="s">
        <v>2124</v>
      </c>
      <c r="DN596" t="s">
        <v>64</v>
      </c>
      <c r="DO596" t="s">
        <v>263</v>
      </c>
      <c r="DP596" t="s">
        <v>63</v>
      </c>
      <c r="DQ596" t="s">
        <v>78</v>
      </c>
      <c r="DY596">
        <v>24.6</v>
      </c>
      <c r="EB596">
        <v>3</v>
      </c>
      <c r="EC596">
        <v>3</v>
      </c>
      <c r="EE596" t="s">
        <v>1840</v>
      </c>
      <c r="EF596">
        <v>3</v>
      </c>
      <c r="EH596" t="s">
        <v>80</v>
      </c>
      <c r="EL596" t="s">
        <v>80</v>
      </c>
      <c r="EP596" t="s">
        <v>80</v>
      </c>
      <c r="ET596" t="s">
        <v>80</v>
      </c>
      <c r="EV596">
        <v>5250</v>
      </c>
      <c r="EW596">
        <v>546</v>
      </c>
      <c r="EX596">
        <v>386</v>
      </c>
      <c r="EY596">
        <v>474</v>
      </c>
    </row>
    <row r="597" spans="1:155" x14ac:dyDescent="0.25">
      <c r="A597">
        <v>2020</v>
      </c>
      <c r="B597" t="s">
        <v>940</v>
      </c>
      <c r="C597" s="20" t="s">
        <v>940</v>
      </c>
      <c r="D597" t="s">
        <v>979</v>
      </c>
      <c r="E597" t="s">
        <v>942</v>
      </c>
      <c r="F597">
        <v>622</v>
      </c>
      <c r="G597" s="1">
        <v>4</v>
      </c>
      <c r="H597">
        <v>8</v>
      </c>
      <c r="I597" t="s">
        <v>526</v>
      </c>
      <c r="J597">
        <v>15</v>
      </c>
      <c r="K597">
        <v>22</v>
      </c>
      <c r="L597">
        <v>18</v>
      </c>
      <c r="M597">
        <v>19.600000000000001</v>
      </c>
      <c r="N597">
        <v>31.2</v>
      </c>
      <c r="O597">
        <v>23.5381</v>
      </c>
      <c r="P597">
        <v>15</v>
      </c>
      <c r="Q597">
        <v>22.380700000000001</v>
      </c>
      <c r="R597">
        <v>18.211400000000001</v>
      </c>
      <c r="T597" t="s">
        <v>60</v>
      </c>
      <c r="U597" t="s">
        <v>71</v>
      </c>
      <c r="V597" t="s">
        <v>157</v>
      </c>
      <c r="W597" t="s">
        <v>158</v>
      </c>
      <c r="Y597">
        <v>8</v>
      </c>
      <c r="Z597" t="s">
        <v>64</v>
      </c>
      <c r="AA597" t="s">
        <v>64</v>
      </c>
      <c r="AB597" t="s">
        <v>86</v>
      </c>
      <c r="AC597" t="s">
        <v>87</v>
      </c>
      <c r="AD597">
        <v>10</v>
      </c>
      <c r="AG597" t="s">
        <v>155</v>
      </c>
      <c r="AH597" t="s">
        <v>156</v>
      </c>
      <c r="AI597" t="s">
        <v>68</v>
      </c>
      <c r="AJ597" t="s">
        <v>69</v>
      </c>
      <c r="AK597" t="s">
        <v>64</v>
      </c>
      <c r="AL597" t="s">
        <v>70</v>
      </c>
      <c r="AO597">
        <v>108</v>
      </c>
      <c r="AP597">
        <v>16</v>
      </c>
      <c r="AS597">
        <v>2700</v>
      </c>
      <c r="AT597">
        <v>2700</v>
      </c>
      <c r="BN597" s="33" t="s">
        <v>2125</v>
      </c>
      <c r="BO597">
        <v>2</v>
      </c>
      <c r="BP597">
        <v>2</v>
      </c>
      <c r="BQ597">
        <v>6</v>
      </c>
      <c r="BR597" t="s">
        <v>92</v>
      </c>
      <c r="BS597" t="s">
        <v>2123</v>
      </c>
      <c r="BT597" t="s">
        <v>73</v>
      </c>
      <c r="BU597" s="23">
        <v>43693</v>
      </c>
      <c r="BV597">
        <v>26345</v>
      </c>
      <c r="BY597" t="s">
        <v>64</v>
      </c>
      <c r="CB597" t="s">
        <v>64</v>
      </c>
      <c r="CC597" t="s">
        <v>64</v>
      </c>
      <c r="CD597" t="s">
        <v>1841</v>
      </c>
      <c r="CE597" t="s">
        <v>64</v>
      </c>
      <c r="CG597" t="s">
        <v>63</v>
      </c>
      <c r="CH597" t="s">
        <v>944</v>
      </c>
      <c r="CI597" t="s">
        <v>63</v>
      </c>
      <c r="CJ597" t="s">
        <v>944</v>
      </c>
      <c r="DJ597" t="s">
        <v>76</v>
      </c>
      <c r="DK597" t="s">
        <v>2124</v>
      </c>
      <c r="DN597" t="s">
        <v>64</v>
      </c>
      <c r="DO597" t="s">
        <v>263</v>
      </c>
      <c r="DP597" t="s">
        <v>63</v>
      </c>
      <c r="DQ597" t="s">
        <v>78</v>
      </c>
      <c r="DY597">
        <v>23.7</v>
      </c>
      <c r="EB597">
        <v>3</v>
      </c>
      <c r="EC597">
        <v>3</v>
      </c>
      <c r="EE597" t="s">
        <v>1840</v>
      </c>
      <c r="EF597">
        <v>3</v>
      </c>
      <c r="EH597" t="s">
        <v>80</v>
      </c>
      <c r="EL597" t="s">
        <v>80</v>
      </c>
      <c r="EP597" t="s">
        <v>80</v>
      </c>
      <c r="ET597" t="s">
        <v>80</v>
      </c>
      <c r="EV597">
        <v>6000</v>
      </c>
      <c r="EW597">
        <v>591</v>
      </c>
      <c r="EX597">
        <v>396</v>
      </c>
      <c r="EY597">
        <v>503</v>
      </c>
    </row>
    <row r="598" spans="1:155" x14ac:dyDescent="0.25">
      <c r="A598">
        <v>2020</v>
      </c>
      <c r="B598" t="s">
        <v>940</v>
      </c>
      <c r="C598" s="20" t="s">
        <v>940</v>
      </c>
      <c r="D598" t="s">
        <v>980</v>
      </c>
      <c r="E598" t="s">
        <v>942</v>
      </c>
      <c r="F598">
        <v>631</v>
      </c>
      <c r="G598" s="1">
        <v>4</v>
      </c>
      <c r="H598">
        <v>8</v>
      </c>
      <c r="I598" t="s">
        <v>526</v>
      </c>
      <c r="J598">
        <v>18</v>
      </c>
      <c r="K598">
        <v>25</v>
      </c>
      <c r="L598">
        <v>21</v>
      </c>
      <c r="M598">
        <v>23</v>
      </c>
      <c r="N598">
        <v>35.9</v>
      </c>
      <c r="O598">
        <v>27.436499999999999</v>
      </c>
      <c r="P598">
        <v>18.3385</v>
      </c>
      <c r="Q598">
        <v>25.478000000000002</v>
      </c>
      <c r="R598">
        <v>20.9847</v>
      </c>
      <c r="T598" t="s">
        <v>60</v>
      </c>
      <c r="U598" t="s">
        <v>71</v>
      </c>
      <c r="V598" t="s">
        <v>157</v>
      </c>
      <c r="W598" t="s">
        <v>158</v>
      </c>
      <c r="Y598">
        <v>8</v>
      </c>
      <c r="Z598" t="s">
        <v>64</v>
      </c>
      <c r="AA598" t="s">
        <v>64</v>
      </c>
      <c r="AB598" t="s">
        <v>86</v>
      </c>
      <c r="AC598" t="s">
        <v>87</v>
      </c>
      <c r="AD598">
        <v>10</v>
      </c>
      <c r="AG598" t="s">
        <v>155</v>
      </c>
      <c r="AH598" t="s">
        <v>156</v>
      </c>
      <c r="AI598" t="s">
        <v>68</v>
      </c>
      <c r="AJ598" t="s">
        <v>69</v>
      </c>
      <c r="AK598" t="s">
        <v>64</v>
      </c>
      <c r="AL598" t="s">
        <v>70</v>
      </c>
      <c r="AO598">
        <v>108</v>
      </c>
      <c r="AP598">
        <v>16</v>
      </c>
      <c r="AS598">
        <v>2300</v>
      </c>
      <c r="AT598">
        <v>2300</v>
      </c>
      <c r="BN598" s="33" t="s">
        <v>2125</v>
      </c>
      <c r="BO598">
        <v>2</v>
      </c>
      <c r="BP598">
        <v>2</v>
      </c>
      <c r="BQ598">
        <v>6</v>
      </c>
      <c r="BR598" t="s">
        <v>92</v>
      </c>
      <c r="BS598" t="s">
        <v>2123</v>
      </c>
      <c r="BT598" t="s">
        <v>73</v>
      </c>
      <c r="BU598" s="23">
        <v>43693</v>
      </c>
      <c r="BV598">
        <v>26348</v>
      </c>
      <c r="BY598" t="s">
        <v>64</v>
      </c>
      <c r="CB598" t="s">
        <v>64</v>
      </c>
      <c r="CC598" t="s">
        <v>64</v>
      </c>
      <c r="CD598" t="s">
        <v>1842</v>
      </c>
      <c r="CE598" t="s">
        <v>64</v>
      </c>
      <c r="CG598" t="s">
        <v>63</v>
      </c>
      <c r="CH598" t="s">
        <v>944</v>
      </c>
      <c r="CI598" t="s">
        <v>63</v>
      </c>
      <c r="CJ598" t="s">
        <v>944</v>
      </c>
      <c r="DJ598" t="s">
        <v>76</v>
      </c>
      <c r="DK598" t="s">
        <v>2124</v>
      </c>
      <c r="DN598" t="s">
        <v>64</v>
      </c>
      <c r="DO598" t="s">
        <v>263</v>
      </c>
      <c r="DP598" t="s">
        <v>63</v>
      </c>
      <c r="DQ598" t="s">
        <v>78</v>
      </c>
      <c r="DY598">
        <v>27.6</v>
      </c>
      <c r="EB598">
        <v>4</v>
      </c>
      <c r="EC598">
        <v>4</v>
      </c>
      <c r="EE598" t="s">
        <v>1840</v>
      </c>
      <c r="EF598">
        <v>3</v>
      </c>
      <c r="EH598" t="s">
        <v>80</v>
      </c>
      <c r="EL598" t="s">
        <v>80</v>
      </c>
      <c r="EP598" t="s">
        <v>80</v>
      </c>
      <c r="ET598" t="s">
        <v>80</v>
      </c>
      <c r="EV598">
        <v>4000</v>
      </c>
      <c r="EW598">
        <v>481</v>
      </c>
      <c r="EX598">
        <v>346</v>
      </c>
      <c r="EY598">
        <v>420</v>
      </c>
    </row>
    <row r="599" spans="1:155" x14ac:dyDescent="0.25">
      <c r="A599">
        <v>2020</v>
      </c>
      <c r="B599" t="s">
        <v>940</v>
      </c>
      <c r="C599" s="20" t="s">
        <v>940</v>
      </c>
      <c r="D599" t="s">
        <v>1843</v>
      </c>
      <c r="E599" t="s">
        <v>942</v>
      </c>
      <c r="F599">
        <v>632</v>
      </c>
      <c r="G599" s="1">
        <v>4</v>
      </c>
      <c r="H599">
        <v>8</v>
      </c>
      <c r="I599" t="s">
        <v>526</v>
      </c>
      <c r="J599">
        <v>18</v>
      </c>
      <c r="K599">
        <v>25</v>
      </c>
      <c r="L599">
        <v>21</v>
      </c>
      <c r="M599">
        <v>23</v>
      </c>
      <c r="N599">
        <v>35.9</v>
      </c>
      <c r="O599">
        <v>27.436499999999999</v>
      </c>
      <c r="P599">
        <v>18.3385</v>
      </c>
      <c r="Q599">
        <v>25.478000000000002</v>
      </c>
      <c r="R599">
        <v>20.9847</v>
      </c>
      <c r="T599" t="s">
        <v>60</v>
      </c>
      <c r="U599" t="s">
        <v>71</v>
      </c>
      <c r="V599" t="s">
        <v>157</v>
      </c>
      <c r="W599" t="s">
        <v>158</v>
      </c>
      <c r="Y599">
        <v>8</v>
      </c>
      <c r="Z599" t="s">
        <v>64</v>
      </c>
      <c r="AA599" t="s">
        <v>64</v>
      </c>
      <c r="AB599" t="s">
        <v>86</v>
      </c>
      <c r="AC599" t="s">
        <v>87</v>
      </c>
      <c r="AD599">
        <v>10</v>
      </c>
      <c r="AG599" t="s">
        <v>155</v>
      </c>
      <c r="AH599" t="s">
        <v>156</v>
      </c>
      <c r="AI599" t="s">
        <v>68</v>
      </c>
      <c r="AJ599" t="s">
        <v>69</v>
      </c>
      <c r="AK599" t="s">
        <v>64</v>
      </c>
      <c r="AL599" t="s">
        <v>70</v>
      </c>
      <c r="AO599">
        <v>108</v>
      </c>
      <c r="AP599">
        <v>16</v>
      </c>
      <c r="AS599">
        <v>2300</v>
      </c>
      <c r="AT599">
        <v>2300</v>
      </c>
      <c r="BN599" s="33" t="s">
        <v>2125</v>
      </c>
      <c r="BO599">
        <v>2</v>
      </c>
      <c r="BP599">
        <v>2</v>
      </c>
      <c r="BQ599">
        <v>6</v>
      </c>
      <c r="BR599" t="s">
        <v>92</v>
      </c>
      <c r="BS599" t="s">
        <v>2123</v>
      </c>
      <c r="BT599" t="s">
        <v>73</v>
      </c>
      <c r="BU599" s="23">
        <v>43693</v>
      </c>
      <c r="BV599">
        <v>26349</v>
      </c>
      <c r="BY599" t="s">
        <v>64</v>
      </c>
      <c r="CB599" t="s">
        <v>64</v>
      </c>
      <c r="CC599" t="s">
        <v>64</v>
      </c>
      <c r="CD599" t="s">
        <v>1842</v>
      </c>
      <c r="CE599" t="s">
        <v>64</v>
      </c>
      <c r="CG599" t="s">
        <v>63</v>
      </c>
      <c r="CH599" t="s">
        <v>944</v>
      </c>
      <c r="CI599" t="s">
        <v>63</v>
      </c>
      <c r="CJ599" t="s">
        <v>944</v>
      </c>
      <c r="DJ599" t="s">
        <v>76</v>
      </c>
      <c r="DK599" t="s">
        <v>2124</v>
      </c>
      <c r="DN599" t="s">
        <v>64</v>
      </c>
      <c r="DO599" t="s">
        <v>263</v>
      </c>
      <c r="DP599" t="s">
        <v>63</v>
      </c>
      <c r="DQ599" t="s">
        <v>78</v>
      </c>
      <c r="DY599">
        <v>27.6</v>
      </c>
      <c r="EB599">
        <v>4</v>
      </c>
      <c r="EC599">
        <v>4</v>
      </c>
      <c r="EE599" t="s">
        <v>1840</v>
      </c>
      <c r="EF599">
        <v>3</v>
      </c>
      <c r="EH599" t="s">
        <v>80</v>
      </c>
      <c r="EL599" t="s">
        <v>80</v>
      </c>
      <c r="EP599" t="s">
        <v>80</v>
      </c>
      <c r="ET599" t="s">
        <v>80</v>
      </c>
      <c r="EV599">
        <v>4000</v>
      </c>
      <c r="EW599">
        <v>481</v>
      </c>
      <c r="EX599">
        <v>346</v>
      </c>
      <c r="EY599">
        <v>420</v>
      </c>
    </row>
    <row r="600" spans="1:155" x14ac:dyDescent="0.25">
      <c r="A600">
        <v>2020</v>
      </c>
      <c r="B600" t="s">
        <v>940</v>
      </c>
      <c r="C600" s="20" t="s">
        <v>940</v>
      </c>
      <c r="D600" t="s">
        <v>985</v>
      </c>
      <c r="E600" t="s">
        <v>942</v>
      </c>
      <c r="F600">
        <v>633</v>
      </c>
      <c r="G600" s="1">
        <v>4</v>
      </c>
      <c r="H600">
        <v>8</v>
      </c>
      <c r="I600" t="s">
        <v>526</v>
      </c>
      <c r="J600">
        <v>18</v>
      </c>
      <c r="K600">
        <v>23</v>
      </c>
      <c r="L600">
        <v>20</v>
      </c>
      <c r="M600">
        <v>21.9</v>
      </c>
      <c r="N600">
        <v>32.5</v>
      </c>
      <c r="O600">
        <v>25.667100000000001</v>
      </c>
      <c r="P600">
        <v>17.5243</v>
      </c>
      <c r="Q600">
        <v>23.244</v>
      </c>
      <c r="R600">
        <v>19.706399999999999</v>
      </c>
      <c r="T600" t="s">
        <v>60</v>
      </c>
      <c r="U600" t="s">
        <v>71</v>
      </c>
      <c r="V600" t="s">
        <v>157</v>
      </c>
      <c r="W600" t="s">
        <v>158</v>
      </c>
      <c r="Y600">
        <v>8</v>
      </c>
      <c r="Z600" t="s">
        <v>64</v>
      </c>
      <c r="AA600" t="s">
        <v>64</v>
      </c>
      <c r="AB600" t="s">
        <v>86</v>
      </c>
      <c r="AC600" t="s">
        <v>87</v>
      </c>
      <c r="AD600">
        <v>10</v>
      </c>
      <c r="AG600" t="s">
        <v>155</v>
      </c>
      <c r="AH600" t="s">
        <v>156</v>
      </c>
      <c r="AI600" t="s">
        <v>68</v>
      </c>
      <c r="AJ600" t="s">
        <v>69</v>
      </c>
      <c r="AK600" t="s">
        <v>64</v>
      </c>
      <c r="AL600" t="s">
        <v>70</v>
      </c>
      <c r="AO600">
        <v>108</v>
      </c>
      <c r="AP600">
        <v>16</v>
      </c>
      <c r="AS600">
        <v>2450</v>
      </c>
      <c r="AT600">
        <v>2450</v>
      </c>
      <c r="BN600" s="33" t="s">
        <v>2125</v>
      </c>
      <c r="BO600">
        <v>2</v>
      </c>
      <c r="BP600">
        <v>2</v>
      </c>
      <c r="BQ600">
        <v>6</v>
      </c>
      <c r="BR600" t="s">
        <v>92</v>
      </c>
      <c r="BS600" t="s">
        <v>2123</v>
      </c>
      <c r="BT600" t="s">
        <v>73</v>
      </c>
      <c r="BU600" s="23">
        <v>43693</v>
      </c>
      <c r="BV600">
        <v>26351</v>
      </c>
      <c r="BY600" t="s">
        <v>64</v>
      </c>
      <c r="CB600" t="s">
        <v>64</v>
      </c>
      <c r="CC600" t="s">
        <v>64</v>
      </c>
      <c r="CD600" t="s">
        <v>1842</v>
      </c>
      <c r="CE600" t="s">
        <v>64</v>
      </c>
      <c r="CG600" t="s">
        <v>63</v>
      </c>
      <c r="CH600" t="s">
        <v>944</v>
      </c>
      <c r="CI600" t="s">
        <v>63</v>
      </c>
      <c r="CJ600" t="s">
        <v>944</v>
      </c>
      <c r="DJ600" t="s">
        <v>76</v>
      </c>
      <c r="DK600" t="s">
        <v>2124</v>
      </c>
      <c r="DN600" t="s">
        <v>64</v>
      </c>
      <c r="DO600" t="s">
        <v>263</v>
      </c>
      <c r="DP600" t="s">
        <v>63</v>
      </c>
      <c r="DQ600" t="s">
        <v>78</v>
      </c>
      <c r="DY600">
        <v>25.8</v>
      </c>
      <c r="EB600">
        <v>4</v>
      </c>
      <c r="EC600">
        <v>4</v>
      </c>
      <c r="EE600" t="s">
        <v>1840</v>
      </c>
      <c r="EF600">
        <v>3</v>
      </c>
      <c r="EH600" t="s">
        <v>80</v>
      </c>
      <c r="EL600" t="s">
        <v>80</v>
      </c>
      <c r="EP600" t="s">
        <v>80</v>
      </c>
      <c r="ET600" t="s">
        <v>80</v>
      </c>
      <c r="EV600">
        <v>4750</v>
      </c>
      <c r="EW600">
        <v>504</v>
      </c>
      <c r="EX600">
        <v>380</v>
      </c>
      <c r="EY600">
        <v>449</v>
      </c>
    </row>
    <row r="601" spans="1:155" x14ac:dyDescent="0.25">
      <c r="A601">
        <v>2020</v>
      </c>
      <c r="B601" t="s">
        <v>986</v>
      </c>
      <c r="C601" s="20" t="s">
        <v>987</v>
      </c>
      <c r="D601" t="s">
        <v>992</v>
      </c>
      <c r="E601" t="s">
        <v>989</v>
      </c>
      <c r="F601">
        <v>5</v>
      </c>
      <c r="G601" s="1">
        <v>6.6</v>
      </c>
      <c r="H601">
        <v>12</v>
      </c>
      <c r="I601" t="s">
        <v>79</v>
      </c>
      <c r="J601">
        <v>12</v>
      </c>
      <c r="K601">
        <v>18</v>
      </c>
      <c r="L601">
        <v>14</v>
      </c>
      <c r="M601">
        <v>14.167400000000001</v>
      </c>
      <c r="N601">
        <v>25.039899999999999</v>
      </c>
      <c r="O601">
        <v>17.607900000000001</v>
      </c>
      <c r="P601">
        <v>11.6311</v>
      </c>
      <c r="Q601">
        <v>18.218800000000002</v>
      </c>
      <c r="R601">
        <v>13.891500000000001</v>
      </c>
      <c r="S601" t="s">
        <v>243</v>
      </c>
      <c r="T601" t="s">
        <v>60</v>
      </c>
      <c r="U601" t="s">
        <v>71</v>
      </c>
      <c r="V601" t="s">
        <v>61</v>
      </c>
      <c r="W601" t="s">
        <v>62</v>
      </c>
      <c r="Y601">
        <v>8</v>
      </c>
      <c r="Z601" t="s">
        <v>63</v>
      </c>
      <c r="AA601" t="s">
        <v>64</v>
      </c>
      <c r="AB601" t="s">
        <v>65</v>
      </c>
      <c r="AC601" t="s">
        <v>66</v>
      </c>
      <c r="AD601">
        <v>10</v>
      </c>
      <c r="AG601" t="s">
        <v>59</v>
      </c>
      <c r="AH601" t="s">
        <v>67</v>
      </c>
      <c r="AI601" t="s">
        <v>68</v>
      </c>
      <c r="AJ601" t="s">
        <v>69</v>
      </c>
      <c r="AK601" t="s">
        <v>64</v>
      </c>
      <c r="AL601" t="s">
        <v>70</v>
      </c>
      <c r="AO601">
        <v>111</v>
      </c>
      <c r="AP601">
        <v>14</v>
      </c>
      <c r="AS601">
        <v>3500</v>
      </c>
      <c r="AT601">
        <v>3500</v>
      </c>
      <c r="BN601" s="33" t="s">
        <v>2125</v>
      </c>
      <c r="BO601">
        <v>2</v>
      </c>
      <c r="BP601">
        <v>2</v>
      </c>
      <c r="BQ601">
        <v>6</v>
      </c>
      <c r="BR601" t="s">
        <v>92</v>
      </c>
      <c r="BS601" t="s">
        <v>2123</v>
      </c>
      <c r="BT601" t="s">
        <v>73</v>
      </c>
      <c r="BU601" s="23">
        <v>43708</v>
      </c>
      <c r="BV601">
        <v>26366</v>
      </c>
      <c r="BX601" t="s">
        <v>64</v>
      </c>
      <c r="BY601" t="s">
        <v>64</v>
      </c>
      <c r="CB601" t="s">
        <v>64</v>
      </c>
      <c r="CC601" t="s">
        <v>64</v>
      </c>
      <c r="CE601" t="s">
        <v>64</v>
      </c>
      <c r="CG601" t="s">
        <v>63</v>
      </c>
      <c r="CH601" t="s">
        <v>130</v>
      </c>
      <c r="CI601" t="s">
        <v>64</v>
      </c>
      <c r="DJ601" t="s">
        <v>76</v>
      </c>
      <c r="DK601" t="s">
        <v>2124</v>
      </c>
      <c r="DN601" t="s">
        <v>64</v>
      </c>
      <c r="DO601" t="s">
        <v>132</v>
      </c>
      <c r="DP601" t="s">
        <v>64</v>
      </c>
      <c r="DQ601" t="s">
        <v>139</v>
      </c>
      <c r="DY601">
        <v>17.7</v>
      </c>
      <c r="EB601">
        <v>1</v>
      </c>
      <c r="EC601">
        <v>1</v>
      </c>
      <c r="EE601" t="s">
        <v>1848</v>
      </c>
      <c r="EF601">
        <v>3</v>
      </c>
      <c r="EH601" t="s">
        <v>80</v>
      </c>
      <c r="EL601" t="s">
        <v>80</v>
      </c>
      <c r="EP601" t="s">
        <v>80</v>
      </c>
      <c r="ET601" t="s">
        <v>80</v>
      </c>
      <c r="EV601">
        <v>10000</v>
      </c>
      <c r="EW601">
        <v>760</v>
      </c>
      <c r="EX601">
        <v>486</v>
      </c>
      <c r="EY601">
        <v>637</v>
      </c>
    </row>
    <row r="602" spans="1:155" x14ac:dyDescent="0.25">
      <c r="A602">
        <v>2020</v>
      </c>
      <c r="B602" t="s">
        <v>986</v>
      </c>
      <c r="C602" s="20" t="s">
        <v>987</v>
      </c>
      <c r="D602" t="s">
        <v>993</v>
      </c>
      <c r="E602" t="s">
        <v>989</v>
      </c>
      <c r="F602">
        <v>6</v>
      </c>
      <c r="G602" s="1">
        <v>6.6</v>
      </c>
      <c r="H602">
        <v>12</v>
      </c>
      <c r="I602" t="s">
        <v>79</v>
      </c>
      <c r="J602">
        <v>12</v>
      </c>
      <c r="K602">
        <v>18</v>
      </c>
      <c r="L602">
        <v>14</v>
      </c>
      <c r="M602">
        <v>14.167400000000001</v>
      </c>
      <c r="N602">
        <v>25.039899999999999</v>
      </c>
      <c r="O602">
        <v>17.607900000000001</v>
      </c>
      <c r="P602">
        <v>11.6311</v>
      </c>
      <c r="Q602">
        <v>18.218800000000002</v>
      </c>
      <c r="R602">
        <v>13.891500000000001</v>
      </c>
      <c r="S602" t="s">
        <v>243</v>
      </c>
      <c r="T602" t="s">
        <v>60</v>
      </c>
      <c r="U602" t="s">
        <v>71</v>
      </c>
      <c r="V602" t="s">
        <v>61</v>
      </c>
      <c r="W602" t="s">
        <v>62</v>
      </c>
      <c r="Y602">
        <v>8</v>
      </c>
      <c r="Z602" t="s">
        <v>63</v>
      </c>
      <c r="AA602" t="s">
        <v>64</v>
      </c>
      <c r="AB602" t="s">
        <v>65</v>
      </c>
      <c r="AC602" t="s">
        <v>66</v>
      </c>
      <c r="AD602">
        <v>10</v>
      </c>
      <c r="AG602" t="s">
        <v>59</v>
      </c>
      <c r="AH602" t="s">
        <v>67</v>
      </c>
      <c r="AI602" t="s">
        <v>68</v>
      </c>
      <c r="AJ602" t="s">
        <v>69</v>
      </c>
      <c r="AK602" t="s">
        <v>64</v>
      </c>
      <c r="AL602" t="s">
        <v>70</v>
      </c>
      <c r="AO602">
        <v>117</v>
      </c>
      <c r="AP602">
        <v>14</v>
      </c>
      <c r="AS602">
        <v>3500</v>
      </c>
      <c r="AT602">
        <v>3500</v>
      </c>
      <c r="BN602" s="33" t="s">
        <v>2125</v>
      </c>
      <c r="BO602">
        <v>2</v>
      </c>
      <c r="BP602">
        <v>2</v>
      </c>
      <c r="BQ602">
        <v>6</v>
      </c>
      <c r="BR602" t="s">
        <v>92</v>
      </c>
      <c r="BS602" t="s">
        <v>2123</v>
      </c>
      <c r="BT602" t="s">
        <v>73</v>
      </c>
      <c r="BU602" s="23">
        <v>43708</v>
      </c>
      <c r="BV602">
        <v>26368</v>
      </c>
      <c r="BX602" t="s">
        <v>64</v>
      </c>
      <c r="BY602" t="s">
        <v>64</v>
      </c>
      <c r="CB602" t="s">
        <v>64</v>
      </c>
      <c r="CC602" t="s">
        <v>64</v>
      </c>
      <c r="CE602" t="s">
        <v>64</v>
      </c>
      <c r="CG602" t="s">
        <v>63</v>
      </c>
      <c r="CH602" t="s">
        <v>130</v>
      </c>
      <c r="CI602" t="s">
        <v>64</v>
      </c>
      <c r="DJ602" t="s">
        <v>76</v>
      </c>
      <c r="DK602" t="s">
        <v>2124</v>
      </c>
      <c r="DN602" t="s">
        <v>64</v>
      </c>
      <c r="DO602" t="s">
        <v>132</v>
      </c>
      <c r="DP602" t="s">
        <v>64</v>
      </c>
      <c r="DQ602" t="s">
        <v>139</v>
      </c>
      <c r="DY602">
        <v>17.7</v>
      </c>
      <c r="EB602">
        <v>1</v>
      </c>
      <c r="EC602">
        <v>1</v>
      </c>
      <c r="EE602" t="s">
        <v>1848</v>
      </c>
      <c r="EF602">
        <v>3</v>
      </c>
      <c r="EH602" t="s">
        <v>80</v>
      </c>
      <c r="EL602" t="s">
        <v>80</v>
      </c>
      <c r="EP602" t="s">
        <v>80</v>
      </c>
      <c r="ET602" t="s">
        <v>80</v>
      </c>
      <c r="EV602">
        <v>10000</v>
      </c>
      <c r="EW602">
        <v>760</v>
      </c>
      <c r="EX602">
        <v>486</v>
      </c>
      <c r="EY602">
        <v>637</v>
      </c>
    </row>
    <row r="603" spans="1:155" x14ac:dyDescent="0.25">
      <c r="A603">
        <v>2020</v>
      </c>
      <c r="B603" t="s">
        <v>986</v>
      </c>
      <c r="C603" s="20" t="s">
        <v>987</v>
      </c>
      <c r="D603" t="s">
        <v>994</v>
      </c>
      <c r="E603" t="s">
        <v>989</v>
      </c>
      <c r="F603">
        <v>1</v>
      </c>
      <c r="G603" s="1">
        <v>6.7</v>
      </c>
      <c r="H603">
        <v>12</v>
      </c>
      <c r="I603" t="s">
        <v>79</v>
      </c>
      <c r="J603">
        <v>12</v>
      </c>
      <c r="K603">
        <v>20</v>
      </c>
      <c r="L603">
        <v>14</v>
      </c>
      <c r="M603">
        <v>14.3</v>
      </c>
      <c r="N603">
        <v>27.5</v>
      </c>
      <c r="O603">
        <v>18.239799999999999</v>
      </c>
      <c r="P603">
        <v>11.7348</v>
      </c>
      <c r="Q603">
        <v>19.895099999999999</v>
      </c>
      <c r="R603">
        <v>14.391</v>
      </c>
      <c r="S603" t="s">
        <v>243</v>
      </c>
      <c r="T603" t="s">
        <v>60</v>
      </c>
      <c r="U603" t="s">
        <v>71</v>
      </c>
      <c r="V603" t="s">
        <v>61</v>
      </c>
      <c r="W603" t="s">
        <v>62</v>
      </c>
      <c r="Y603">
        <v>8</v>
      </c>
      <c r="Z603" t="s">
        <v>63</v>
      </c>
      <c r="AA603" t="s">
        <v>64</v>
      </c>
      <c r="AB603" t="s">
        <v>65</v>
      </c>
      <c r="AC603" t="s">
        <v>66</v>
      </c>
      <c r="AD603">
        <v>10</v>
      </c>
      <c r="AG603" t="s">
        <v>59</v>
      </c>
      <c r="AH603" t="s">
        <v>67</v>
      </c>
      <c r="AI603" t="s">
        <v>68</v>
      </c>
      <c r="AJ603" t="s">
        <v>69</v>
      </c>
      <c r="AK603" t="s">
        <v>64</v>
      </c>
      <c r="AL603" t="s">
        <v>70</v>
      </c>
      <c r="AO603">
        <v>116</v>
      </c>
      <c r="AP603">
        <v>15</v>
      </c>
      <c r="AS603">
        <v>3500</v>
      </c>
      <c r="AT603">
        <v>3500</v>
      </c>
      <c r="BN603" s="33" t="s">
        <v>2125</v>
      </c>
      <c r="BO603">
        <v>2</v>
      </c>
      <c r="BP603">
        <v>2</v>
      </c>
      <c r="BQ603">
        <v>6</v>
      </c>
      <c r="BR603" t="s">
        <v>92</v>
      </c>
      <c r="BS603" t="s">
        <v>2123</v>
      </c>
      <c r="BT603" t="s">
        <v>73</v>
      </c>
      <c r="BU603" s="23">
        <v>43708</v>
      </c>
      <c r="BV603">
        <v>26235</v>
      </c>
      <c r="BX603" t="s">
        <v>64</v>
      </c>
      <c r="BY603" t="s">
        <v>64</v>
      </c>
      <c r="CB603" t="s">
        <v>64</v>
      </c>
      <c r="CC603" t="s">
        <v>64</v>
      </c>
      <c r="CD603" t="s">
        <v>1849</v>
      </c>
      <c r="CE603" t="s">
        <v>64</v>
      </c>
      <c r="CG603" t="s">
        <v>63</v>
      </c>
      <c r="CH603" t="s">
        <v>74</v>
      </c>
      <c r="CI603" t="s">
        <v>64</v>
      </c>
      <c r="DJ603" t="s">
        <v>76</v>
      </c>
      <c r="DK603" t="s">
        <v>2124</v>
      </c>
      <c r="DN603" t="s">
        <v>64</v>
      </c>
      <c r="DO603" t="s">
        <v>132</v>
      </c>
      <c r="DP603" t="s">
        <v>64</v>
      </c>
      <c r="DQ603" t="s">
        <v>139</v>
      </c>
      <c r="DY603">
        <v>18.399999999999999</v>
      </c>
      <c r="EB603">
        <v>1</v>
      </c>
      <c r="EC603">
        <v>1</v>
      </c>
      <c r="EE603" t="s">
        <v>1845</v>
      </c>
      <c r="EF603">
        <v>3</v>
      </c>
      <c r="EH603" t="s">
        <v>80</v>
      </c>
      <c r="EL603" t="s">
        <v>80</v>
      </c>
      <c r="EP603" t="s">
        <v>80</v>
      </c>
      <c r="ET603" t="s">
        <v>80</v>
      </c>
      <c r="EV603">
        <v>10000</v>
      </c>
      <c r="EW603">
        <v>755</v>
      </c>
      <c r="EX603">
        <v>445</v>
      </c>
      <c r="EY603">
        <v>615</v>
      </c>
    </row>
    <row r="604" spans="1:155" x14ac:dyDescent="0.25">
      <c r="A604">
        <v>2020</v>
      </c>
      <c r="B604" t="s">
        <v>986</v>
      </c>
      <c r="C604" s="20" t="s">
        <v>987</v>
      </c>
      <c r="D604" t="s">
        <v>995</v>
      </c>
      <c r="E604" t="s">
        <v>989</v>
      </c>
      <c r="F604">
        <v>2</v>
      </c>
      <c r="G604" s="1">
        <v>6.7</v>
      </c>
      <c r="H604">
        <v>12</v>
      </c>
      <c r="I604" t="s">
        <v>79</v>
      </c>
      <c r="J604">
        <v>12</v>
      </c>
      <c r="K604">
        <v>20</v>
      </c>
      <c r="L604">
        <v>14</v>
      </c>
      <c r="M604">
        <v>14.3</v>
      </c>
      <c r="N604">
        <v>27.5</v>
      </c>
      <c r="O604">
        <v>18.239799999999999</v>
      </c>
      <c r="P604">
        <v>11.7348</v>
      </c>
      <c r="Q604">
        <v>19.895099999999999</v>
      </c>
      <c r="R604">
        <v>14.391</v>
      </c>
      <c r="S604" t="s">
        <v>243</v>
      </c>
      <c r="T604" t="s">
        <v>60</v>
      </c>
      <c r="U604" t="s">
        <v>71</v>
      </c>
      <c r="V604" t="s">
        <v>61</v>
      </c>
      <c r="W604" t="s">
        <v>62</v>
      </c>
      <c r="Y604">
        <v>8</v>
      </c>
      <c r="Z604" t="s">
        <v>63</v>
      </c>
      <c r="AA604" t="s">
        <v>64</v>
      </c>
      <c r="AB604" t="s">
        <v>65</v>
      </c>
      <c r="AC604" t="s">
        <v>66</v>
      </c>
      <c r="AD604">
        <v>10</v>
      </c>
      <c r="AG604" t="s">
        <v>59</v>
      </c>
      <c r="AH604" t="s">
        <v>67</v>
      </c>
      <c r="AI604" t="s">
        <v>68</v>
      </c>
      <c r="AJ604" t="s">
        <v>69</v>
      </c>
      <c r="AK604" t="s">
        <v>64</v>
      </c>
      <c r="AL604" t="s">
        <v>70</v>
      </c>
      <c r="AO604">
        <v>127</v>
      </c>
      <c r="AP604">
        <v>15</v>
      </c>
      <c r="AS604">
        <v>3500</v>
      </c>
      <c r="AT604">
        <v>3500</v>
      </c>
      <c r="BN604" s="33" t="s">
        <v>2125</v>
      </c>
      <c r="BO604">
        <v>2</v>
      </c>
      <c r="BP604">
        <v>2</v>
      </c>
      <c r="BQ604">
        <v>6</v>
      </c>
      <c r="BR604" t="s">
        <v>92</v>
      </c>
      <c r="BS604" t="s">
        <v>2123</v>
      </c>
      <c r="BT604" t="s">
        <v>73</v>
      </c>
      <c r="BU604" s="23">
        <v>43708</v>
      </c>
      <c r="BV604">
        <v>26236</v>
      </c>
      <c r="BX604" t="s">
        <v>64</v>
      </c>
      <c r="BY604" t="s">
        <v>64</v>
      </c>
      <c r="CB604" t="s">
        <v>64</v>
      </c>
      <c r="CC604" t="s">
        <v>64</v>
      </c>
      <c r="CD604" t="s">
        <v>1849</v>
      </c>
      <c r="CE604" t="s">
        <v>64</v>
      </c>
      <c r="CG604" t="s">
        <v>63</v>
      </c>
      <c r="CH604" t="s">
        <v>74</v>
      </c>
      <c r="CI604" t="s">
        <v>64</v>
      </c>
      <c r="DJ604" t="s">
        <v>76</v>
      </c>
      <c r="DK604" t="s">
        <v>2124</v>
      </c>
      <c r="DN604" t="s">
        <v>64</v>
      </c>
      <c r="DO604" t="s">
        <v>132</v>
      </c>
      <c r="DP604" t="s">
        <v>64</v>
      </c>
      <c r="DQ604" t="s">
        <v>139</v>
      </c>
      <c r="DY604">
        <v>18.399999999999999</v>
      </c>
      <c r="EB604">
        <v>1</v>
      </c>
      <c r="EC604">
        <v>1</v>
      </c>
      <c r="EE604" t="s">
        <v>1845</v>
      </c>
      <c r="EF604">
        <v>3</v>
      </c>
      <c r="EH604" t="s">
        <v>80</v>
      </c>
      <c r="EL604" t="s">
        <v>80</v>
      </c>
      <c r="EP604" t="s">
        <v>80</v>
      </c>
      <c r="ET604" t="s">
        <v>80</v>
      </c>
      <c r="EV604">
        <v>10000</v>
      </c>
      <c r="EW604">
        <v>755</v>
      </c>
      <c r="EX604">
        <v>445</v>
      </c>
      <c r="EY604">
        <v>615</v>
      </c>
    </row>
    <row r="605" spans="1:155" x14ac:dyDescent="0.25">
      <c r="A605">
        <v>2020</v>
      </c>
      <c r="B605" t="s">
        <v>1006</v>
      </c>
      <c r="C605" s="20" t="s">
        <v>1006</v>
      </c>
      <c r="D605" t="s">
        <v>1017</v>
      </c>
      <c r="E605" t="s">
        <v>1007</v>
      </c>
      <c r="F605">
        <v>13</v>
      </c>
      <c r="G605" s="1">
        <v>2.4</v>
      </c>
      <c r="H605">
        <v>4</v>
      </c>
      <c r="I605" t="s">
        <v>860</v>
      </c>
      <c r="J605">
        <v>24</v>
      </c>
      <c r="K605">
        <v>32</v>
      </c>
      <c r="L605">
        <v>27</v>
      </c>
      <c r="M605">
        <v>30.4</v>
      </c>
      <c r="N605">
        <v>46.7</v>
      </c>
      <c r="O605">
        <v>36.064500000000002</v>
      </c>
      <c r="P605">
        <v>23.667400000000001</v>
      </c>
      <c r="Q605">
        <v>32.351500000000001</v>
      </c>
      <c r="R605">
        <v>26.919</v>
      </c>
      <c r="T605" t="s">
        <v>60</v>
      </c>
      <c r="U605" t="s">
        <v>71</v>
      </c>
      <c r="V605" t="s">
        <v>549</v>
      </c>
      <c r="W605" t="s">
        <v>550</v>
      </c>
      <c r="Y605">
        <v>8</v>
      </c>
      <c r="Z605" t="s">
        <v>63</v>
      </c>
      <c r="AA605" t="s">
        <v>64</v>
      </c>
      <c r="AB605" t="s">
        <v>86</v>
      </c>
      <c r="AC605" t="s">
        <v>87</v>
      </c>
      <c r="AD605">
        <v>10</v>
      </c>
      <c r="AG605" t="s">
        <v>243</v>
      </c>
      <c r="AH605" t="s">
        <v>244</v>
      </c>
      <c r="AI605" t="s">
        <v>68</v>
      </c>
      <c r="AJ605" t="s">
        <v>69</v>
      </c>
      <c r="AK605" t="s">
        <v>64</v>
      </c>
      <c r="AL605" t="s">
        <v>70</v>
      </c>
      <c r="AO605">
        <v>105</v>
      </c>
      <c r="AP605">
        <v>15</v>
      </c>
      <c r="AS605">
        <v>1500</v>
      </c>
      <c r="AT605">
        <v>1500</v>
      </c>
      <c r="BN605" s="33" t="s">
        <v>2125</v>
      </c>
      <c r="BO605">
        <v>2</v>
      </c>
      <c r="BP605">
        <v>2</v>
      </c>
      <c r="BQ605">
        <v>6</v>
      </c>
      <c r="BR605" t="s">
        <v>92</v>
      </c>
      <c r="BS605" t="s">
        <v>2123</v>
      </c>
      <c r="BT605" t="s">
        <v>73</v>
      </c>
      <c r="BU605" s="23">
        <v>43645</v>
      </c>
      <c r="BV605">
        <v>25884</v>
      </c>
      <c r="BX605" t="s">
        <v>64</v>
      </c>
      <c r="BY605" t="s">
        <v>64</v>
      </c>
      <c r="CB605" t="s">
        <v>64</v>
      </c>
      <c r="CC605" t="s">
        <v>64</v>
      </c>
      <c r="CE605" t="s">
        <v>64</v>
      </c>
      <c r="CG605" t="s">
        <v>63</v>
      </c>
      <c r="CH605" t="s">
        <v>1005</v>
      </c>
      <c r="CI605" t="s">
        <v>64</v>
      </c>
      <c r="DJ605" t="s">
        <v>76</v>
      </c>
      <c r="DK605" t="s">
        <v>2124</v>
      </c>
      <c r="DN605" t="s">
        <v>64</v>
      </c>
      <c r="DO605" t="s">
        <v>1008</v>
      </c>
      <c r="DP605" t="s">
        <v>63</v>
      </c>
      <c r="DQ605" t="s">
        <v>78</v>
      </c>
      <c r="DY605">
        <v>36.1</v>
      </c>
      <c r="EB605">
        <v>6</v>
      </c>
      <c r="EC605">
        <v>6</v>
      </c>
      <c r="EE605" t="s">
        <v>1853</v>
      </c>
      <c r="EF605">
        <v>3</v>
      </c>
      <c r="EH605" t="s">
        <v>80</v>
      </c>
      <c r="EL605" t="s">
        <v>80</v>
      </c>
      <c r="EP605" t="s">
        <v>80</v>
      </c>
      <c r="ET605" t="s">
        <v>80</v>
      </c>
      <c r="EU605">
        <v>0</v>
      </c>
      <c r="EW605">
        <v>375</v>
      </c>
      <c r="EX605">
        <v>276</v>
      </c>
      <c r="EY605">
        <v>330</v>
      </c>
    </row>
    <row r="606" spans="1:155" x14ac:dyDescent="0.25">
      <c r="A606">
        <v>2020</v>
      </c>
      <c r="B606" t="s">
        <v>1006</v>
      </c>
      <c r="C606" t="s">
        <v>1006</v>
      </c>
      <c r="D606" t="s">
        <v>1017</v>
      </c>
      <c r="E606" t="s">
        <v>1007</v>
      </c>
      <c r="F606">
        <v>8</v>
      </c>
      <c r="G606" s="1">
        <v>2.5</v>
      </c>
      <c r="H606">
        <v>4</v>
      </c>
      <c r="I606" t="s">
        <v>860</v>
      </c>
      <c r="J606">
        <v>27</v>
      </c>
      <c r="K606">
        <v>35</v>
      </c>
      <c r="L606">
        <v>30</v>
      </c>
      <c r="M606">
        <v>35.020699999999998</v>
      </c>
      <c r="N606">
        <v>51.241</v>
      </c>
      <c r="O606">
        <v>40.838000000000001</v>
      </c>
      <c r="P606">
        <v>26.869399999999999</v>
      </c>
      <c r="Q606">
        <v>35.144500000000001</v>
      </c>
      <c r="R606">
        <v>30.053799999999999</v>
      </c>
      <c r="T606" t="s">
        <v>142</v>
      </c>
      <c r="U606" t="s">
        <v>143</v>
      </c>
      <c r="V606" t="s">
        <v>549</v>
      </c>
      <c r="W606" t="s">
        <v>550</v>
      </c>
      <c r="Y606">
        <v>8</v>
      </c>
      <c r="Z606" t="s">
        <v>63</v>
      </c>
      <c r="AA606" t="s">
        <v>64</v>
      </c>
      <c r="AB606" t="s">
        <v>86</v>
      </c>
      <c r="AC606" t="s">
        <v>87</v>
      </c>
      <c r="AD606">
        <v>10</v>
      </c>
      <c r="AG606" t="s">
        <v>243</v>
      </c>
      <c r="AH606" t="s">
        <v>244</v>
      </c>
      <c r="AI606" t="s">
        <v>68</v>
      </c>
      <c r="AJ606" t="s">
        <v>69</v>
      </c>
      <c r="AK606" t="s">
        <v>64</v>
      </c>
      <c r="AL606" t="s">
        <v>70</v>
      </c>
      <c r="AO606">
        <v>105</v>
      </c>
      <c r="AP606">
        <v>15</v>
      </c>
      <c r="AS606">
        <v>1350</v>
      </c>
      <c r="AT606">
        <v>1350</v>
      </c>
      <c r="BN606" s="33" t="s">
        <v>2125</v>
      </c>
      <c r="BO606">
        <v>2</v>
      </c>
      <c r="BP606">
        <v>2</v>
      </c>
      <c r="BQ606">
        <v>6</v>
      </c>
      <c r="BR606" t="s">
        <v>92</v>
      </c>
      <c r="BS606" t="s">
        <v>2123</v>
      </c>
      <c r="BT606" t="s">
        <v>73</v>
      </c>
      <c r="BU606" s="23">
        <v>43645</v>
      </c>
      <c r="BV606">
        <v>28233</v>
      </c>
      <c r="BW606" s="214"/>
      <c r="BX606" t="s">
        <v>64</v>
      </c>
      <c r="BY606" t="s">
        <v>64</v>
      </c>
      <c r="CB606" t="s">
        <v>64</v>
      </c>
      <c r="CC606" t="s">
        <v>64</v>
      </c>
      <c r="CE606" t="s">
        <v>64</v>
      </c>
      <c r="CG606" t="s">
        <v>63</v>
      </c>
      <c r="CH606" t="s">
        <v>1005</v>
      </c>
      <c r="CI606" t="s">
        <v>64</v>
      </c>
      <c r="DJ606" t="s">
        <v>76</v>
      </c>
      <c r="DK606" t="s">
        <v>2124</v>
      </c>
      <c r="DN606" t="s">
        <v>64</v>
      </c>
      <c r="DO606" t="s">
        <v>728</v>
      </c>
      <c r="DP606" t="s">
        <v>63</v>
      </c>
      <c r="DQ606" t="s">
        <v>78</v>
      </c>
      <c r="DY606">
        <v>40.799999999999997</v>
      </c>
      <c r="EA606" s="215"/>
      <c r="EB606">
        <v>7</v>
      </c>
      <c r="EC606">
        <v>7</v>
      </c>
      <c r="EE606" t="s">
        <v>1857</v>
      </c>
      <c r="EF606">
        <v>6</v>
      </c>
      <c r="EU606">
        <v>750</v>
      </c>
      <c r="EW606">
        <v>330</v>
      </c>
      <c r="EX606">
        <v>253</v>
      </c>
      <c r="EY606">
        <v>295</v>
      </c>
    </row>
    <row r="607" spans="1:155" x14ac:dyDescent="0.25">
      <c r="A607">
        <v>2020</v>
      </c>
      <c r="B607" t="s">
        <v>1123</v>
      </c>
      <c r="C607" s="20" t="s">
        <v>1201</v>
      </c>
      <c r="D607" t="s">
        <v>1202</v>
      </c>
      <c r="E607" t="s">
        <v>1126</v>
      </c>
      <c r="F607">
        <v>62</v>
      </c>
      <c r="G607" s="1">
        <v>2</v>
      </c>
      <c r="H607">
        <v>4</v>
      </c>
      <c r="I607" t="s">
        <v>79</v>
      </c>
      <c r="J607">
        <v>22</v>
      </c>
      <c r="K607">
        <v>29</v>
      </c>
      <c r="L607">
        <v>25</v>
      </c>
      <c r="M607">
        <v>28.299600000000002</v>
      </c>
      <c r="N607">
        <v>40.799999999999997</v>
      </c>
      <c r="O607">
        <v>32.825299999999999</v>
      </c>
      <c r="P607">
        <v>22.425999999999998</v>
      </c>
      <c r="Q607">
        <v>29.1614</v>
      </c>
      <c r="R607">
        <v>25.027200000000001</v>
      </c>
      <c r="T607" t="s">
        <v>60</v>
      </c>
      <c r="U607" t="s">
        <v>71</v>
      </c>
      <c r="V607" t="s">
        <v>61</v>
      </c>
      <c r="W607" t="s">
        <v>62</v>
      </c>
      <c r="Y607">
        <v>8</v>
      </c>
      <c r="Z607" t="s">
        <v>63</v>
      </c>
      <c r="AA607" t="s">
        <v>64</v>
      </c>
      <c r="AB607" t="s">
        <v>150</v>
      </c>
      <c r="AC607" t="s">
        <v>178</v>
      </c>
      <c r="AD607">
        <v>15</v>
      </c>
      <c r="AG607" t="s">
        <v>59</v>
      </c>
      <c r="AH607" t="s">
        <v>67</v>
      </c>
      <c r="AI607" t="s">
        <v>68</v>
      </c>
      <c r="AJ607" t="s">
        <v>69</v>
      </c>
      <c r="AK607" t="s">
        <v>64</v>
      </c>
      <c r="AL607" t="s">
        <v>70</v>
      </c>
      <c r="AO607">
        <v>96</v>
      </c>
      <c r="AP607">
        <v>27</v>
      </c>
      <c r="AS607">
        <v>1950</v>
      </c>
      <c r="AT607">
        <v>1950</v>
      </c>
      <c r="BN607" s="33" t="s">
        <v>2125</v>
      </c>
      <c r="BO607">
        <v>2</v>
      </c>
      <c r="BP607">
        <v>2</v>
      </c>
      <c r="BQ607">
        <v>6</v>
      </c>
      <c r="BR607" t="s">
        <v>92</v>
      </c>
      <c r="BS607" t="s">
        <v>2123</v>
      </c>
      <c r="BT607" t="s">
        <v>227</v>
      </c>
      <c r="BU607" s="23">
        <v>43819</v>
      </c>
      <c r="BV607">
        <v>26929</v>
      </c>
      <c r="BX607" t="s">
        <v>64</v>
      </c>
      <c r="BY607" t="s">
        <v>64</v>
      </c>
      <c r="CB607" t="s">
        <v>64</v>
      </c>
      <c r="CC607" t="s">
        <v>64</v>
      </c>
      <c r="CD607" t="s">
        <v>1988</v>
      </c>
      <c r="CE607" t="s">
        <v>64</v>
      </c>
      <c r="CG607" t="s">
        <v>63</v>
      </c>
      <c r="CH607" t="s">
        <v>1127</v>
      </c>
      <c r="CI607" t="s">
        <v>63</v>
      </c>
      <c r="CJ607" t="s">
        <v>1162</v>
      </c>
      <c r="DJ607" t="s">
        <v>76</v>
      </c>
      <c r="DK607" t="s">
        <v>2124</v>
      </c>
      <c r="DL607" t="s">
        <v>64</v>
      </c>
      <c r="DN607" t="s">
        <v>64</v>
      </c>
      <c r="DO607" t="s">
        <v>435</v>
      </c>
      <c r="DP607" t="s">
        <v>63</v>
      </c>
      <c r="DQ607" t="s">
        <v>78</v>
      </c>
      <c r="DY607">
        <v>33</v>
      </c>
      <c r="EB607">
        <v>5</v>
      </c>
      <c r="EC607">
        <v>5</v>
      </c>
      <c r="EE607" t="s">
        <v>1987</v>
      </c>
      <c r="EF607">
        <v>3</v>
      </c>
      <c r="EH607" t="s">
        <v>80</v>
      </c>
      <c r="EL607" t="s">
        <v>80</v>
      </c>
      <c r="EP607" t="s">
        <v>80</v>
      </c>
      <c r="ET607" t="s">
        <v>80</v>
      </c>
      <c r="EV607">
        <v>2250</v>
      </c>
      <c r="EW607">
        <v>394</v>
      </c>
      <c r="EX607">
        <v>304</v>
      </c>
      <c r="EY607">
        <v>354</v>
      </c>
    </row>
    <row r="608" spans="1:155" x14ac:dyDescent="0.25">
      <c r="A608">
        <v>2020</v>
      </c>
      <c r="B608" t="s">
        <v>1123</v>
      </c>
      <c r="C608" s="20" t="s">
        <v>1201</v>
      </c>
      <c r="D608" t="s">
        <v>1203</v>
      </c>
      <c r="E608" t="s">
        <v>1126</v>
      </c>
      <c r="F608">
        <v>63</v>
      </c>
      <c r="G608" s="1">
        <v>2</v>
      </c>
      <c r="H608">
        <v>4</v>
      </c>
      <c r="I608" t="s">
        <v>79</v>
      </c>
      <c r="J608">
        <v>20</v>
      </c>
      <c r="K608">
        <v>29</v>
      </c>
      <c r="L608">
        <v>23</v>
      </c>
      <c r="M608">
        <v>25.8</v>
      </c>
      <c r="N608">
        <v>40.9</v>
      </c>
      <c r="O608">
        <v>30.940300000000001</v>
      </c>
      <c r="P608">
        <v>20.384799999999998</v>
      </c>
      <c r="Q608">
        <v>28.701499999999999</v>
      </c>
      <c r="R608">
        <v>23.441400000000002</v>
      </c>
      <c r="T608" t="s">
        <v>60</v>
      </c>
      <c r="U608" t="s">
        <v>71</v>
      </c>
      <c r="V608" t="s">
        <v>61</v>
      </c>
      <c r="W608" t="s">
        <v>62</v>
      </c>
      <c r="Y608">
        <v>8</v>
      </c>
      <c r="Z608" t="s">
        <v>63</v>
      </c>
      <c r="AA608" t="s">
        <v>64</v>
      </c>
      <c r="AB608" t="s">
        <v>86</v>
      </c>
      <c r="AC608" t="s">
        <v>87</v>
      </c>
      <c r="AD608">
        <v>15</v>
      </c>
      <c r="AG608" t="s">
        <v>59</v>
      </c>
      <c r="AH608" t="s">
        <v>67</v>
      </c>
      <c r="AI608" t="s">
        <v>68</v>
      </c>
      <c r="AJ608" t="s">
        <v>69</v>
      </c>
      <c r="AK608" t="s">
        <v>64</v>
      </c>
      <c r="AL608" t="s">
        <v>70</v>
      </c>
      <c r="AO608">
        <v>96</v>
      </c>
      <c r="AP608">
        <v>27</v>
      </c>
      <c r="AS608">
        <v>2100</v>
      </c>
      <c r="AT608">
        <v>2100</v>
      </c>
      <c r="BN608" s="33" t="s">
        <v>2125</v>
      </c>
      <c r="BO608">
        <v>2</v>
      </c>
      <c r="BP608">
        <v>2</v>
      </c>
      <c r="BQ608">
        <v>6</v>
      </c>
      <c r="BR608" t="s">
        <v>92</v>
      </c>
      <c r="BS608" t="s">
        <v>2123</v>
      </c>
      <c r="BT608" t="s">
        <v>73</v>
      </c>
      <c r="BU608" s="23">
        <v>43819</v>
      </c>
      <c r="BV608">
        <v>26930</v>
      </c>
      <c r="BX608" t="s">
        <v>64</v>
      </c>
      <c r="BY608" t="s">
        <v>64</v>
      </c>
      <c r="CB608" t="s">
        <v>64</v>
      </c>
      <c r="CC608" t="s">
        <v>64</v>
      </c>
      <c r="CD608" t="s">
        <v>1988</v>
      </c>
      <c r="CE608" t="s">
        <v>64</v>
      </c>
      <c r="CG608" t="s">
        <v>63</v>
      </c>
      <c r="CH608" t="s">
        <v>1127</v>
      </c>
      <c r="CI608" t="s">
        <v>63</v>
      </c>
      <c r="CJ608" t="s">
        <v>1162</v>
      </c>
      <c r="DJ608" t="s">
        <v>76</v>
      </c>
      <c r="DK608" t="s">
        <v>2124</v>
      </c>
      <c r="DL608" t="s">
        <v>64</v>
      </c>
      <c r="DN608" t="s">
        <v>64</v>
      </c>
      <c r="DO608" t="s">
        <v>435</v>
      </c>
      <c r="DP608" t="s">
        <v>63</v>
      </c>
      <c r="DQ608" t="s">
        <v>78</v>
      </c>
      <c r="DY608">
        <v>31.2</v>
      </c>
      <c r="EB608">
        <v>5</v>
      </c>
      <c r="EC608">
        <v>5</v>
      </c>
      <c r="EE608" t="s">
        <v>1987</v>
      </c>
      <c r="EF608">
        <v>3</v>
      </c>
      <c r="EH608" t="s">
        <v>80</v>
      </c>
      <c r="EL608" t="s">
        <v>80</v>
      </c>
      <c r="EP608" t="s">
        <v>80</v>
      </c>
      <c r="ET608" t="s">
        <v>80</v>
      </c>
      <c r="EV608">
        <v>3000</v>
      </c>
      <c r="EW608">
        <v>433</v>
      </c>
      <c r="EX608">
        <v>308</v>
      </c>
      <c r="EY608">
        <v>377</v>
      </c>
    </row>
    <row r="609" spans="1:155" x14ac:dyDescent="0.25">
      <c r="A609">
        <v>2020</v>
      </c>
      <c r="B609" t="s">
        <v>1123</v>
      </c>
      <c r="C609" s="20" t="s">
        <v>1124</v>
      </c>
      <c r="D609" t="s">
        <v>1138</v>
      </c>
      <c r="E609" t="s">
        <v>1126</v>
      </c>
      <c r="F609">
        <v>55</v>
      </c>
      <c r="G609" s="1">
        <v>2</v>
      </c>
      <c r="H609">
        <v>4</v>
      </c>
      <c r="I609" t="s">
        <v>159</v>
      </c>
      <c r="J609">
        <v>23</v>
      </c>
      <c r="K609">
        <v>31</v>
      </c>
      <c r="L609">
        <v>26</v>
      </c>
      <c r="M609">
        <v>29.7957</v>
      </c>
      <c r="N609">
        <v>43.534999999999997</v>
      </c>
      <c r="O609">
        <v>34.727600000000002</v>
      </c>
      <c r="P609">
        <v>23.4846</v>
      </c>
      <c r="Q609">
        <v>30.700399999999998</v>
      </c>
      <c r="R609">
        <v>26.2623</v>
      </c>
      <c r="T609" t="s">
        <v>60</v>
      </c>
      <c r="U609" t="s">
        <v>71</v>
      </c>
      <c r="V609" t="s">
        <v>157</v>
      </c>
      <c r="W609" t="s">
        <v>158</v>
      </c>
      <c r="Y609">
        <v>7</v>
      </c>
      <c r="Z609" t="s">
        <v>64</v>
      </c>
      <c r="AA609" t="s">
        <v>64</v>
      </c>
      <c r="AB609" t="s">
        <v>86</v>
      </c>
      <c r="AC609" t="s">
        <v>87</v>
      </c>
      <c r="AD609">
        <v>15</v>
      </c>
      <c r="AG609" t="s">
        <v>59</v>
      </c>
      <c r="AH609" t="s">
        <v>67</v>
      </c>
      <c r="AI609" t="s">
        <v>68</v>
      </c>
      <c r="AJ609" t="s">
        <v>69</v>
      </c>
      <c r="AK609" t="s">
        <v>64</v>
      </c>
      <c r="AL609" t="s">
        <v>70</v>
      </c>
      <c r="AO609">
        <v>90</v>
      </c>
      <c r="AP609">
        <v>28</v>
      </c>
      <c r="AS609">
        <v>1900</v>
      </c>
      <c r="AT609">
        <v>1900</v>
      </c>
      <c r="BN609" s="33" t="s">
        <v>2125</v>
      </c>
      <c r="BO609">
        <v>2</v>
      </c>
      <c r="BP609">
        <v>2</v>
      </c>
      <c r="BQ609">
        <v>7</v>
      </c>
      <c r="BR609" t="s">
        <v>93</v>
      </c>
      <c r="BS609" t="s">
        <v>2123</v>
      </c>
      <c r="BT609" t="s">
        <v>227</v>
      </c>
      <c r="BU609" s="23">
        <v>43798</v>
      </c>
      <c r="BV609">
        <v>26843</v>
      </c>
      <c r="BX609" t="s">
        <v>64</v>
      </c>
      <c r="BY609" t="s">
        <v>64</v>
      </c>
      <c r="CB609" t="s">
        <v>64</v>
      </c>
      <c r="CC609" t="s">
        <v>64</v>
      </c>
      <c r="CE609" t="s">
        <v>64</v>
      </c>
      <c r="CG609" t="s">
        <v>64</v>
      </c>
      <c r="CI609" t="s">
        <v>64</v>
      </c>
      <c r="DJ609" t="s">
        <v>76</v>
      </c>
      <c r="DK609" t="s">
        <v>2124</v>
      </c>
      <c r="DN609" t="s">
        <v>64</v>
      </c>
      <c r="DO609" t="s">
        <v>1160</v>
      </c>
      <c r="DP609" t="s">
        <v>63</v>
      </c>
      <c r="DQ609" t="s">
        <v>78</v>
      </c>
      <c r="DY609">
        <v>35</v>
      </c>
      <c r="EB609">
        <v>5</v>
      </c>
      <c r="EC609">
        <v>5</v>
      </c>
      <c r="EE609" t="s">
        <v>1918</v>
      </c>
      <c r="EF609">
        <v>3</v>
      </c>
      <c r="EH609" t="s">
        <v>80</v>
      </c>
      <c r="EL609" t="s">
        <v>80</v>
      </c>
      <c r="EP609" t="s">
        <v>80</v>
      </c>
      <c r="ET609" t="s">
        <v>80</v>
      </c>
      <c r="EV609">
        <v>2000</v>
      </c>
      <c r="EW609">
        <v>377</v>
      </c>
      <c r="EX609">
        <v>288</v>
      </c>
      <c r="EY609">
        <v>337</v>
      </c>
    </row>
    <row r="610" spans="1:155" x14ac:dyDescent="0.25">
      <c r="A610">
        <v>2020</v>
      </c>
      <c r="B610" t="s">
        <v>2140</v>
      </c>
      <c r="C610" s="20" t="s">
        <v>446</v>
      </c>
      <c r="D610" t="s">
        <v>462</v>
      </c>
      <c r="E610" t="s">
        <v>447</v>
      </c>
      <c r="F610">
        <v>25</v>
      </c>
      <c r="G610" s="1">
        <v>2</v>
      </c>
      <c r="H610">
        <v>4</v>
      </c>
      <c r="I610" t="s">
        <v>79</v>
      </c>
      <c r="J610">
        <v>21</v>
      </c>
      <c r="K610">
        <v>29</v>
      </c>
      <c r="L610">
        <v>24</v>
      </c>
      <c r="M610">
        <v>27.2</v>
      </c>
      <c r="N610">
        <v>42</v>
      </c>
      <c r="O610">
        <v>32.326000000000001</v>
      </c>
      <c r="P610">
        <v>21.394200000000001</v>
      </c>
      <c r="Q610">
        <v>29.401</v>
      </c>
      <c r="R610">
        <v>24.382200000000001</v>
      </c>
      <c r="T610" t="s">
        <v>60</v>
      </c>
      <c r="U610" t="s">
        <v>71</v>
      </c>
      <c r="V610" t="s">
        <v>61</v>
      </c>
      <c r="W610" t="s">
        <v>62</v>
      </c>
      <c r="Y610">
        <v>8</v>
      </c>
      <c r="Z610" t="s">
        <v>63</v>
      </c>
      <c r="AA610" t="s">
        <v>64</v>
      </c>
      <c r="AB610" t="s">
        <v>86</v>
      </c>
      <c r="AC610" t="s">
        <v>87</v>
      </c>
      <c r="AD610">
        <v>10</v>
      </c>
      <c r="AG610" t="s">
        <v>155</v>
      </c>
      <c r="AH610" t="s">
        <v>156</v>
      </c>
      <c r="AI610" t="s">
        <v>68</v>
      </c>
      <c r="AJ610" t="s">
        <v>69</v>
      </c>
      <c r="AK610" t="s">
        <v>64</v>
      </c>
      <c r="AL610" t="s">
        <v>70</v>
      </c>
      <c r="AO610">
        <v>99</v>
      </c>
      <c r="AP610">
        <v>19</v>
      </c>
      <c r="AS610">
        <v>2050</v>
      </c>
      <c r="AT610">
        <v>2050</v>
      </c>
      <c r="BN610" s="33" t="s">
        <v>2125</v>
      </c>
      <c r="BO610">
        <v>2</v>
      </c>
      <c r="BP610">
        <v>2</v>
      </c>
      <c r="BQ610">
        <v>7</v>
      </c>
      <c r="BR610" t="s">
        <v>93</v>
      </c>
      <c r="BS610" t="s">
        <v>2123</v>
      </c>
      <c r="BT610" t="s">
        <v>73</v>
      </c>
      <c r="BU610" s="23">
        <v>43643</v>
      </c>
      <c r="BV610">
        <v>25876</v>
      </c>
      <c r="BX610" t="s">
        <v>64</v>
      </c>
      <c r="BY610" t="s">
        <v>64</v>
      </c>
      <c r="CB610" t="s">
        <v>64</v>
      </c>
      <c r="CC610" t="s">
        <v>64</v>
      </c>
      <c r="CE610" t="s">
        <v>64</v>
      </c>
      <c r="CG610" t="s">
        <v>63</v>
      </c>
      <c r="CH610" t="s">
        <v>449</v>
      </c>
      <c r="CI610" t="s">
        <v>64</v>
      </c>
      <c r="DJ610" t="s">
        <v>76</v>
      </c>
      <c r="DK610" t="s">
        <v>2124</v>
      </c>
      <c r="DN610" t="s">
        <v>64</v>
      </c>
      <c r="DO610" t="s">
        <v>132</v>
      </c>
      <c r="DP610" t="s">
        <v>64</v>
      </c>
      <c r="DQ610" t="s">
        <v>139</v>
      </c>
      <c r="DY610">
        <v>32.6</v>
      </c>
      <c r="EB610">
        <v>5</v>
      </c>
      <c r="EC610">
        <v>5</v>
      </c>
      <c r="EE610" t="s">
        <v>1446</v>
      </c>
      <c r="EF610">
        <v>5</v>
      </c>
      <c r="EH610" t="s">
        <v>80</v>
      </c>
      <c r="EL610" t="s">
        <v>80</v>
      </c>
      <c r="EP610" t="s">
        <v>80</v>
      </c>
      <c r="ET610" t="s">
        <v>80</v>
      </c>
      <c r="EV610">
        <v>2750</v>
      </c>
      <c r="EW610">
        <v>416</v>
      </c>
      <c r="EX610">
        <v>303</v>
      </c>
      <c r="EY610">
        <v>365</v>
      </c>
    </row>
    <row r="611" spans="1:155" x14ac:dyDescent="0.25">
      <c r="A611">
        <v>2020</v>
      </c>
      <c r="B611" t="s">
        <v>2140</v>
      </c>
      <c r="C611" s="20" t="s">
        <v>472</v>
      </c>
      <c r="D611" t="s">
        <v>503</v>
      </c>
      <c r="E611" t="s">
        <v>447</v>
      </c>
      <c r="F611">
        <v>79</v>
      </c>
      <c r="G611" s="1">
        <v>1.4</v>
      </c>
      <c r="H611">
        <v>4</v>
      </c>
      <c r="I611" t="s">
        <v>201</v>
      </c>
      <c r="J611">
        <v>26</v>
      </c>
      <c r="K611">
        <v>34</v>
      </c>
      <c r="L611">
        <v>29</v>
      </c>
      <c r="M611">
        <v>33.1952</v>
      </c>
      <c r="N611">
        <v>51.1</v>
      </c>
      <c r="O611">
        <v>39.408999999999999</v>
      </c>
      <c r="P611">
        <v>25.615500000000001</v>
      </c>
      <c r="Q611">
        <v>34.045999999999999</v>
      </c>
      <c r="R611">
        <v>28.8278</v>
      </c>
      <c r="T611" t="s">
        <v>60</v>
      </c>
      <c r="U611" t="s">
        <v>71</v>
      </c>
      <c r="V611" t="s">
        <v>61</v>
      </c>
      <c r="W611" t="s">
        <v>62</v>
      </c>
      <c r="Y611">
        <v>6</v>
      </c>
      <c r="Z611" t="s">
        <v>63</v>
      </c>
      <c r="AA611" t="s">
        <v>64</v>
      </c>
      <c r="AB611" t="s">
        <v>150</v>
      </c>
      <c r="AC611" t="s">
        <v>178</v>
      </c>
      <c r="AD611">
        <v>10</v>
      </c>
      <c r="AG611" t="s">
        <v>243</v>
      </c>
      <c r="AH611" t="s">
        <v>244</v>
      </c>
      <c r="AI611" t="s">
        <v>68</v>
      </c>
      <c r="AJ611" t="s">
        <v>69</v>
      </c>
      <c r="AK611" t="s">
        <v>64</v>
      </c>
      <c r="AL611" t="s">
        <v>70</v>
      </c>
      <c r="AO611">
        <v>91</v>
      </c>
      <c r="AP611">
        <v>19</v>
      </c>
      <c r="AS611">
        <v>1400</v>
      </c>
      <c r="AT611">
        <v>1400</v>
      </c>
      <c r="BO611">
        <v>2</v>
      </c>
      <c r="BP611">
        <v>2</v>
      </c>
      <c r="BQ611">
        <v>7</v>
      </c>
      <c r="BR611" t="s">
        <v>93</v>
      </c>
      <c r="BS611" t="s">
        <v>2123</v>
      </c>
      <c r="BT611" t="s">
        <v>285</v>
      </c>
      <c r="BU611" s="23">
        <v>43636</v>
      </c>
      <c r="BV611">
        <v>25796</v>
      </c>
      <c r="BX611" t="s">
        <v>64</v>
      </c>
      <c r="BY611" t="s">
        <v>64</v>
      </c>
      <c r="CB611" t="s">
        <v>64</v>
      </c>
      <c r="CC611" t="s">
        <v>64</v>
      </c>
      <c r="CD611" t="s">
        <v>453</v>
      </c>
      <c r="CE611" t="s">
        <v>64</v>
      </c>
      <c r="CG611" t="s">
        <v>63</v>
      </c>
      <c r="CH611" t="s">
        <v>452</v>
      </c>
      <c r="CI611" t="s">
        <v>64</v>
      </c>
      <c r="DJ611" t="s">
        <v>146</v>
      </c>
      <c r="DK611" t="s">
        <v>147</v>
      </c>
      <c r="DN611" t="s">
        <v>64</v>
      </c>
      <c r="DO611" t="s">
        <v>132</v>
      </c>
      <c r="DP611" t="s">
        <v>64</v>
      </c>
      <c r="DQ611" t="s">
        <v>139</v>
      </c>
      <c r="DY611">
        <v>40.4</v>
      </c>
      <c r="EB611">
        <v>6</v>
      </c>
      <c r="EC611">
        <v>6</v>
      </c>
      <c r="EE611" t="s">
        <v>1439</v>
      </c>
      <c r="EF611">
        <v>5</v>
      </c>
      <c r="EH611" t="s">
        <v>80</v>
      </c>
      <c r="EL611" t="s">
        <v>80</v>
      </c>
      <c r="EP611" t="s">
        <v>80</v>
      </c>
      <c r="ET611" t="s">
        <v>80</v>
      </c>
      <c r="EU611">
        <v>500</v>
      </c>
      <c r="EW611">
        <v>347</v>
      </c>
      <c r="EX611">
        <v>261</v>
      </c>
      <c r="EY611">
        <v>308</v>
      </c>
    </row>
    <row r="612" spans="1:155" x14ac:dyDescent="0.25">
      <c r="A612">
        <v>2020</v>
      </c>
      <c r="B612" t="s">
        <v>221</v>
      </c>
      <c r="C612" s="20" t="s">
        <v>279</v>
      </c>
      <c r="D612" t="s">
        <v>283</v>
      </c>
      <c r="E612" t="s">
        <v>224</v>
      </c>
      <c r="F612">
        <v>400</v>
      </c>
      <c r="G612" s="1">
        <v>1.4</v>
      </c>
      <c r="H612">
        <v>4</v>
      </c>
      <c r="I612" t="s">
        <v>152</v>
      </c>
      <c r="J612">
        <v>22</v>
      </c>
      <c r="K612">
        <v>30</v>
      </c>
      <c r="L612">
        <v>25</v>
      </c>
      <c r="M612">
        <v>28.1</v>
      </c>
      <c r="N612">
        <v>42.5</v>
      </c>
      <c r="O612">
        <v>33.155200000000001</v>
      </c>
      <c r="P612">
        <v>22.0382</v>
      </c>
      <c r="Q612">
        <v>29.7178</v>
      </c>
      <c r="R612">
        <v>24.938199999999998</v>
      </c>
      <c r="T612" t="s">
        <v>60</v>
      </c>
      <c r="U612" t="s">
        <v>71</v>
      </c>
      <c r="V612" t="s">
        <v>86</v>
      </c>
      <c r="W612" t="s">
        <v>136</v>
      </c>
      <c r="Y612">
        <v>6</v>
      </c>
      <c r="Z612" t="s">
        <v>63</v>
      </c>
      <c r="AA612" t="s">
        <v>64</v>
      </c>
      <c r="AB612" t="s">
        <v>150</v>
      </c>
      <c r="AC612" t="s">
        <v>178</v>
      </c>
      <c r="AD612">
        <v>10</v>
      </c>
      <c r="AG612" t="s">
        <v>59</v>
      </c>
      <c r="AH612" t="s">
        <v>67</v>
      </c>
      <c r="AI612" t="s">
        <v>68</v>
      </c>
      <c r="AJ612" t="s">
        <v>69</v>
      </c>
      <c r="AK612" t="s">
        <v>64</v>
      </c>
      <c r="AL612" t="s">
        <v>70</v>
      </c>
      <c r="AO612">
        <v>99</v>
      </c>
      <c r="AP612">
        <v>22</v>
      </c>
      <c r="AS612">
        <v>1950</v>
      </c>
      <c r="AT612">
        <v>1950</v>
      </c>
      <c r="BO612">
        <v>2</v>
      </c>
      <c r="BP612">
        <v>2</v>
      </c>
      <c r="BQ612">
        <v>7</v>
      </c>
      <c r="BR612" t="s">
        <v>93</v>
      </c>
      <c r="BS612" t="s">
        <v>2123</v>
      </c>
      <c r="BT612" t="s">
        <v>73</v>
      </c>
      <c r="BU612" s="23">
        <v>43668</v>
      </c>
      <c r="BV612">
        <v>25841</v>
      </c>
      <c r="BX612" t="s">
        <v>64</v>
      </c>
      <c r="BY612" t="s">
        <v>64</v>
      </c>
      <c r="CB612" t="s">
        <v>64</v>
      </c>
      <c r="CC612" t="s">
        <v>64</v>
      </c>
      <c r="CE612" t="s">
        <v>64</v>
      </c>
      <c r="CG612" t="s">
        <v>63</v>
      </c>
      <c r="CH612" t="s">
        <v>281</v>
      </c>
      <c r="CI612" t="s">
        <v>63</v>
      </c>
      <c r="CJ612" t="s">
        <v>281</v>
      </c>
      <c r="DJ612" t="s">
        <v>146</v>
      </c>
      <c r="DK612" t="s">
        <v>147</v>
      </c>
      <c r="DN612" t="s">
        <v>64</v>
      </c>
      <c r="DO612" t="s">
        <v>230</v>
      </c>
      <c r="DP612" t="s">
        <v>64</v>
      </c>
      <c r="DQ612" t="s">
        <v>139</v>
      </c>
      <c r="DY612">
        <v>33.4</v>
      </c>
      <c r="EB612">
        <v>5</v>
      </c>
      <c r="EC612">
        <v>5</v>
      </c>
      <c r="EE612" t="s">
        <v>1331</v>
      </c>
      <c r="EF612">
        <v>3</v>
      </c>
      <c r="EH612" t="s">
        <v>80</v>
      </c>
      <c r="EL612" t="s">
        <v>80</v>
      </c>
      <c r="EP612" t="s">
        <v>80</v>
      </c>
      <c r="ET612" t="s">
        <v>80</v>
      </c>
      <c r="EV612">
        <v>2250</v>
      </c>
      <c r="EW612">
        <v>403</v>
      </c>
      <c r="EX612">
        <v>299</v>
      </c>
      <c r="EY612">
        <v>356</v>
      </c>
    </row>
    <row r="613" spans="1:155" x14ac:dyDescent="0.25">
      <c r="A613">
        <v>2020</v>
      </c>
      <c r="B613" t="s">
        <v>521</v>
      </c>
      <c r="C613" s="20" t="s">
        <v>521</v>
      </c>
      <c r="D613" t="s">
        <v>563</v>
      </c>
      <c r="E613" t="s">
        <v>524</v>
      </c>
      <c r="F613">
        <v>59</v>
      </c>
      <c r="G613" s="1">
        <v>1.5</v>
      </c>
      <c r="H613">
        <v>4</v>
      </c>
      <c r="I613" t="s">
        <v>260</v>
      </c>
      <c r="J613">
        <v>33</v>
      </c>
      <c r="K613">
        <v>40</v>
      </c>
      <c r="L613">
        <v>36</v>
      </c>
      <c r="M613">
        <v>43.799799999999998</v>
      </c>
      <c r="N613">
        <v>58.399299999999997</v>
      </c>
      <c r="O613">
        <v>49.351700000000001</v>
      </c>
      <c r="P613">
        <v>33</v>
      </c>
      <c r="Q613">
        <v>39.828699999999998</v>
      </c>
      <c r="R613">
        <v>36.466999999999999</v>
      </c>
      <c r="T613" t="s">
        <v>142</v>
      </c>
      <c r="U613" t="s">
        <v>143</v>
      </c>
      <c r="V613" t="s">
        <v>258</v>
      </c>
      <c r="W613" t="s">
        <v>259</v>
      </c>
      <c r="Y613">
        <v>1</v>
      </c>
      <c r="Z613" t="s">
        <v>63</v>
      </c>
      <c r="AA613" t="s">
        <v>64</v>
      </c>
      <c r="AB613" t="s">
        <v>150</v>
      </c>
      <c r="AC613" t="s">
        <v>178</v>
      </c>
      <c r="AD613">
        <v>10</v>
      </c>
      <c r="AG613" t="s">
        <v>243</v>
      </c>
      <c r="AH613" t="s">
        <v>244</v>
      </c>
      <c r="AI613" t="s">
        <v>68</v>
      </c>
      <c r="AJ613" t="s">
        <v>69</v>
      </c>
      <c r="AK613" t="s">
        <v>64</v>
      </c>
      <c r="AL613" t="s">
        <v>70</v>
      </c>
      <c r="AO613">
        <v>96</v>
      </c>
      <c r="AP613">
        <v>17</v>
      </c>
      <c r="AS613">
        <v>1100</v>
      </c>
      <c r="AT613">
        <v>1100</v>
      </c>
      <c r="BN613" s="33" t="s">
        <v>2125</v>
      </c>
      <c r="BO613">
        <v>2</v>
      </c>
      <c r="BP613">
        <v>2</v>
      </c>
      <c r="BQ613">
        <v>7</v>
      </c>
      <c r="BR613" t="s">
        <v>93</v>
      </c>
      <c r="BS613" t="s">
        <v>2123</v>
      </c>
      <c r="BT613" t="s">
        <v>227</v>
      </c>
      <c r="BU613" s="23">
        <v>43814</v>
      </c>
      <c r="BV613">
        <v>26724</v>
      </c>
      <c r="BX613" t="s">
        <v>64</v>
      </c>
      <c r="BY613" t="s">
        <v>64</v>
      </c>
      <c r="CB613" t="s">
        <v>64</v>
      </c>
      <c r="CC613" t="s">
        <v>64</v>
      </c>
      <c r="CE613" t="s">
        <v>64</v>
      </c>
      <c r="CG613" t="s">
        <v>63</v>
      </c>
      <c r="CH613" t="s">
        <v>529</v>
      </c>
      <c r="CI613" t="s">
        <v>63</v>
      </c>
      <c r="CJ613" t="s">
        <v>529</v>
      </c>
      <c r="DJ613" t="s">
        <v>76</v>
      </c>
      <c r="DK613" t="s">
        <v>2124</v>
      </c>
      <c r="DL613" t="s">
        <v>64</v>
      </c>
      <c r="DM613" t="s">
        <v>64</v>
      </c>
      <c r="DN613" t="s">
        <v>64</v>
      </c>
      <c r="DO613" t="s">
        <v>193</v>
      </c>
      <c r="DP613" t="s">
        <v>64</v>
      </c>
      <c r="DQ613" t="s">
        <v>139</v>
      </c>
      <c r="DY613">
        <v>49.7</v>
      </c>
      <c r="EB613">
        <v>8</v>
      </c>
      <c r="EC613">
        <v>8</v>
      </c>
      <c r="EE613" t="s">
        <v>1534</v>
      </c>
      <c r="EF613">
        <v>7</v>
      </c>
      <c r="EH613" t="s">
        <v>80</v>
      </c>
      <c r="EL613" t="s">
        <v>80</v>
      </c>
      <c r="EP613" t="s">
        <v>80</v>
      </c>
      <c r="ET613" t="s">
        <v>80</v>
      </c>
      <c r="EU613">
        <v>2000</v>
      </c>
      <c r="EW613">
        <v>267</v>
      </c>
      <c r="EX613">
        <v>221</v>
      </c>
      <c r="EY613">
        <v>246</v>
      </c>
    </row>
    <row r="614" spans="1:155" x14ac:dyDescent="0.25">
      <c r="A614">
        <v>2020</v>
      </c>
      <c r="B614" t="s">
        <v>521</v>
      </c>
      <c r="C614" s="20" t="s">
        <v>521</v>
      </c>
      <c r="D614" t="s">
        <v>563</v>
      </c>
      <c r="E614" t="s">
        <v>524</v>
      </c>
      <c r="F614">
        <v>60</v>
      </c>
      <c r="G614" s="1">
        <v>1.5</v>
      </c>
      <c r="H614">
        <v>4</v>
      </c>
      <c r="I614" t="s">
        <v>551</v>
      </c>
      <c r="J614">
        <v>31</v>
      </c>
      <c r="K614">
        <v>36</v>
      </c>
      <c r="L614">
        <v>33</v>
      </c>
      <c r="M614">
        <v>40.799799999999998</v>
      </c>
      <c r="N614">
        <v>52.849600000000002</v>
      </c>
      <c r="O614">
        <v>45.464500000000001</v>
      </c>
      <c r="P614">
        <v>31</v>
      </c>
      <c r="Q614">
        <v>36.132899999999999</v>
      </c>
      <c r="R614">
        <v>33</v>
      </c>
      <c r="T614" t="s">
        <v>142</v>
      </c>
      <c r="U614" t="s">
        <v>143</v>
      </c>
      <c r="V614" t="s">
        <v>549</v>
      </c>
      <c r="W614" t="s">
        <v>550</v>
      </c>
      <c r="Y614">
        <v>7</v>
      </c>
      <c r="Z614" t="s">
        <v>63</v>
      </c>
      <c r="AA614" t="s">
        <v>64</v>
      </c>
      <c r="AB614" t="s">
        <v>150</v>
      </c>
      <c r="AC614" t="s">
        <v>178</v>
      </c>
      <c r="AD614">
        <v>10</v>
      </c>
      <c r="AG614" t="s">
        <v>243</v>
      </c>
      <c r="AH614" t="s">
        <v>244</v>
      </c>
      <c r="AI614" t="s">
        <v>68</v>
      </c>
      <c r="AJ614" t="s">
        <v>69</v>
      </c>
      <c r="AK614" t="s">
        <v>64</v>
      </c>
      <c r="AL614" t="s">
        <v>70</v>
      </c>
      <c r="AO614">
        <v>96</v>
      </c>
      <c r="AP614">
        <v>17</v>
      </c>
      <c r="AS614">
        <v>1250</v>
      </c>
      <c r="AT614">
        <v>1250</v>
      </c>
      <c r="BN614" s="33" t="s">
        <v>2125</v>
      </c>
      <c r="BO614">
        <v>2</v>
      </c>
      <c r="BP614">
        <v>2</v>
      </c>
      <c r="BQ614">
        <v>7</v>
      </c>
      <c r="BR614" t="s">
        <v>93</v>
      </c>
      <c r="BS614" t="s">
        <v>2123</v>
      </c>
      <c r="BT614" t="s">
        <v>227</v>
      </c>
      <c r="BU614" s="23">
        <v>43814</v>
      </c>
      <c r="BV614">
        <v>26725</v>
      </c>
      <c r="BX614" t="s">
        <v>64</v>
      </c>
      <c r="BY614" t="s">
        <v>64</v>
      </c>
      <c r="CB614" t="s">
        <v>64</v>
      </c>
      <c r="CC614" t="s">
        <v>64</v>
      </c>
      <c r="CE614" t="s">
        <v>64</v>
      </c>
      <c r="CG614" t="s">
        <v>63</v>
      </c>
      <c r="CH614" t="s">
        <v>529</v>
      </c>
      <c r="CI614" t="s">
        <v>63</v>
      </c>
      <c r="CJ614" t="s">
        <v>529</v>
      </c>
      <c r="DJ614" t="s">
        <v>76</v>
      </c>
      <c r="DK614" t="s">
        <v>2124</v>
      </c>
      <c r="DL614" t="s">
        <v>64</v>
      </c>
      <c r="DM614" t="s">
        <v>64</v>
      </c>
      <c r="DN614" t="s">
        <v>64</v>
      </c>
      <c r="DO614" t="s">
        <v>193</v>
      </c>
      <c r="DP614" t="s">
        <v>64</v>
      </c>
      <c r="DQ614" t="s">
        <v>139</v>
      </c>
      <c r="DY614">
        <v>45.8</v>
      </c>
      <c r="EB614">
        <v>7</v>
      </c>
      <c r="EC614">
        <v>7</v>
      </c>
      <c r="EE614" t="s">
        <v>1534</v>
      </c>
      <c r="EF614">
        <v>7</v>
      </c>
      <c r="EH614" t="s">
        <v>80</v>
      </c>
      <c r="EL614" t="s">
        <v>80</v>
      </c>
      <c r="EP614" t="s">
        <v>80</v>
      </c>
      <c r="ET614" t="s">
        <v>80</v>
      </c>
      <c r="EU614">
        <v>1250</v>
      </c>
      <c r="EW614">
        <v>285</v>
      </c>
      <c r="EX614">
        <v>244</v>
      </c>
      <c r="EY614">
        <v>267</v>
      </c>
    </row>
    <row r="615" spans="1:155" x14ac:dyDescent="0.25">
      <c r="A615">
        <v>2020</v>
      </c>
      <c r="B615" t="s">
        <v>521</v>
      </c>
      <c r="C615" s="20" t="s">
        <v>521</v>
      </c>
      <c r="D615" t="s">
        <v>563</v>
      </c>
      <c r="E615" t="s">
        <v>524</v>
      </c>
      <c r="F615">
        <v>61</v>
      </c>
      <c r="G615" s="1">
        <v>1.5</v>
      </c>
      <c r="H615">
        <v>4</v>
      </c>
      <c r="I615" t="s">
        <v>84</v>
      </c>
      <c r="J615">
        <v>29</v>
      </c>
      <c r="K615">
        <v>36</v>
      </c>
      <c r="L615">
        <v>31</v>
      </c>
      <c r="M615">
        <v>37.957700000000003</v>
      </c>
      <c r="N615">
        <v>52.436199999999999</v>
      </c>
      <c r="O615">
        <v>43.343200000000003</v>
      </c>
      <c r="P615">
        <v>28.8567</v>
      </c>
      <c r="Q615">
        <v>35.870399999999997</v>
      </c>
      <c r="R615">
        <v>31</v>
      </c>
      <c r="T615" t="s">
        <v>142</v>
      </c>
      <c r="U615" t="s">
        <v>143</v>
      </c>
      <c r="V615" t="s">
        <v>82</v>
      </c>
      <c r="W615" t="s">
        <v>83</v>
      </c>
      <c r="Y615">
        <v>6</v>
      </c>
      <c r="Z615" t="s">
        <v>64</v>
      </c>
      <c r="AA615" t="s">
        <v>64</v>
      </c>
      <c r="AB615" t="s">
        <v>150</v>
      </c>
      <c r="AC615" t="s">
        <v>178</v>
      </c>
      <c r="AD615">
        <v>10</v>
      </c>
      <c r="AG615" t="s">
        <v>243</v>
      </c>
      <c r="AH615" t="s">
        <v>244</v>
      </c>
      <c r="AI615" t="s">
        <v>68</v>
      </c>
      <c r="AJ615" t="s">
        <v>69</v>
      </c>
      <c r="AK615" t="s">
        <v>64</v>
      </c>
      <c r="AL615" t="s">
        <v>70</v>
      </c>
      <c r="AO615">
        <v>96</v>
      </c>
      <c r="AP615">
        <v>17</v>
      </c>
      <c r="AS615">
        <v>1300</v>
      </c>
      <c r="AT615">
        <v>1300</v>
      </c>
      <c r="BN615" s="33" t="s">
        <v>2125</v>
      </c>
      <c r="BO615">
        <v>2</v>
      </c>
      <c r="BP615">
        <v>2</v>
      </c>
      <c r="BQ615">
        <v>7</v>
      </c>
      <c r="BR615" t="s">
        <v>93</v>
      </c>
      <c r="BS615" t="s">
        <v>2123</v>
      </c>
      <c r="BT615" t="s">
        <v>73</v>
      </c>
      <c r="BU615" s="23">
        <v>43814</v>
      </c>
      <c r="BV615">
        <v>26773</v>
      </c>
      <c r="BX615" t="s">
        <v>64</v>
      </c>
      <c r="BY615" t="s">
        <v>64</v>
      </c>
      <c r="CB615" t="s">
        <v>64</v>
      </c>
      <c r="CC615" t="s">
        <v>64</v>
      </c>
      <c r="CE615" t="s">
        <v>64</v>
      </c>
      <c r="CG615" t="s">
        <v>63</v>
      </c>
      <c r="CH615" t="s">
        <v>529</v>
      </c>
      <c r="CI615" t="s">
        <v>63</v>
      </c>
      <c r="CJ615" t="s">
        <v>529</v>
      </c>
      <c r="DJ615" t="s">
        <v>76</v>
      </c>
      <c r="DK615" t="s">
        <v>2124</v>
      </c>
      <c r="DL615" t="s">
        <v>64</v>
      </c>
      <c r="DM615" t="s">
        <v>64</v>
      </c>
      <c r="DN615" t="s">
        <v>64</v>
      </c>
      <c r="DO615" t="s">
        <v>193</v>
      </c>
      <c r="DP615" t="s">
        <v>64</v>
      </c>
      <c r="DQ615" t="s">
        <v>139</v>
      </c>
      <c r="DY615">
        <v>43.6</v>
      </c>
      <c r="EB615">
        <v>7</v>
      </c>
      <c r="EC615">
        <v>7</v>
      </c>
      <c r="EE615" t="s">
        <v>1535</v>
      </c>
      <c r="EF615">
        <v>3</v>
      </c>
      <c r="EH615" t="s">
        <v>80</v>
      </c>
      <c r="EL615" t="s">
        <v>80</v>
      </c>
      <c r="EP615" t="s">
        <v>80</v>
      </c>
      <c r="ET615" t="s">
        <v>80</v>
      </c>
      <c r="EU615">
        <v>1000</v>
      </c>
      <c r="EW615">
        <v>307</v>
      </c>
      <c r="EX615">
        <v>247</v>
      </c>
      <c r="EY615">
        <v>286</v>
      </c>
    </row>
    <row r="616" spans="1:155" x14ac:dyDescent="0.25">
      <c r="A616">
        <v>2020</v>
      </c>
      <c r="B616" t="s">
        <v>521</v>
      </c>
      <c r="C616" s="20" t="s">
        <v>521</v>
      </c>
      <c r="D616" t="s">
        <v>564</v>
      </c>
      <c r="E616" t="s">
        <v>524</v>
      </c>
      <c r="F616">
        <v>48</v>
      </c>
      <c r="G616" s="1">
        <v>1.8</v>
      </c>
      <c r="H616">
        <v>4</v>
      </c>
      <c r="I616" t="s">
        <v>260</v>
      </c>
      <c r="J616">
        <v>27</v>
      </c>
      <c r="K616">
        <v>31</v>
      </c>
      <c r="L616">
        <v>29</v>
      </c>
      <c r="M616">
        <v>34.6</v>
      </c>
      <c r="N616">
        <v>45.2</v>
      </c>
      <c r="O616">
        <v>38.682200000000002</v>
      </c>
      <c r="P616">
        <v>26.581700000000001</v>
      </c>
      <c r="Q616">
        <v>31.416499999999999</v>
      </c>
      <c r="R616">
        <v>28.5595</v>
      </c>
      <c r="T616" t="s">
        <v>142</v>
      </c>
      <c r="U616" t="s">
        <v>143</v>
      </c>
      <c r="V616" t="s">
        <v>258</v>
      </c>
      <c r="W616" t="s">
        <v>259</v>
      </c>
      <c r="Y616">
        <v>1</v>
      </c>
      <c r="Z616" t="s">
        <v>63</v>
      </c>
      <c r="AA616" t="s">
        <v>64</v>
      </c>
      <c r="AB616">
        <v>4</v>
      </c>
      <c r="AC616" t="s">
        <v>294</v>
      </c>
      <c r="AD616">
        <v>10</v>
      </c>
      <c r="AG616" t="s">
        <v>243</v>
      </c>
      <c r="AH616" t="s">
        <v>244</v>
      </c>
      <c r="AI616" t="s">
        <v>68</v>
      </c>
      <c r="AJ616" t="s">
        <v>69</v>
      </c>
      <c r="AK616" t="s">
        <v>64</v>
      </c>
      <c r="AL616" t="s">
        <v>70</v>
      </c>
      <c r="AO616">
        <v>100</v>
      </c>
      <c r="AP616">
        <v>23</v>
      </c>
      <c r="AS616">
        <v>1400</v>
      </c>
      <c r="AT616">
        <v>1400</v>
      </c>
      <c r="BO616">
        <v>2</v>
      </c>
      <c r="BP616">
        <v>2</v>
      </c>
      <c r="BQ616">
        <v>7</v>
      </c>
      <c r="BR616" t="s">
        <v>93</v>
      </c>
      <c r="BS616" t="s">
        <v>2123</v>
      </c>
      <c r="BT616" t="s">
        <v>73</v>
      </c>
      <c r="BU616" s="23">
        <v>43754</v>
      </c>
      <c r="BV616">
        <v>26557</v>
      </c>
      <c r="BX616" t="s">
        <v>64</v>
      </c>
      <c r="BY616" t="s">
        <v>64</v>
      </c>
      <c r="CB616" t="s">
        <v>64</v>
      </c>
      <c r="CC616" t="s">
        <v>64</v>
      </c>
      <c r="CE616" t="s">
        <v>64</v>
      </c>
      <c r="CG616" t="s">
        <v>63</v>
      </c>
      <c r="CH616" t="s">
        <v>529</v>
      </c>
      <c r="CI616" t="s">
        <v>63</v>
      </c>
      <c r="CJ616" t="s">
        <v>529</v>
      </c>
      <c r="DJ616" t="s">
        <v>146</v>
      </c>
      <c r="DK616" t="s">
        <v>147</v>
      </c>
      <c r="DL616" t="s">
        <v>64</v>
      </c>
      <c r="DM616" t="s">
        <v>64</v>
      </c>
      <c r="DN616" t="s">
        <v>64</v>
      </c>
      <c r="DO616" t="s">
        <v>193</v>
      </c>
      <c r="DP616" t="s">
        <v>64</v>
      </c>
      <c r="DQ616" t="s">
        <v>139</v>
      </c>
      <c r="DY616">
        <v>38.9</v>
      </c>
      <c r="EB616">
        <v>6</v>
      </c>
      <c r="EC616">
        <v>6</v>
      </c>
      <c r="EE616" t="s">
        <v>1536</v>
      </c>
      <c r="EF616">
        <v>5</v>
      </c>
      <c r="EH616" t="s">
        <v>80</v>
      </c>
      <c r="EL616" t="s">
        <v>80</v>
      </c>
      <c r="EP616" t="s">
        <v>80</v>
      </c>
      <c r="ET616" t="s">
        <v>80</v>
      </c>
      <c r="EU616">
        <v>500</v>
      </c>
      <c r="EW616">
        <v>335</v>
      </c>
      <c r="EX616">
        <v>283</v>
      </c>
      <c r="EY616">
        <v>311</v>
      </c>
    </row>
    <row r="617" spans="1:155" x14ac:dyDescent="0.25">
      <c r="A617">
        <v>2020</v>
      </c>
      <c r="B617" t="s">
        <v>521</v>
      </c>
      <c r="C617" s="20" t="s">
        <v>521</v>
      </c>
      <c r="D617" t="s">
        <v>564</v>
      </c>
      <c r="E617" t="s">
        <v>524</v>
      </c>
      <c r="F617">
        <v>49</v>
      </c>
      <c r="G617" s="1">
        <v>1.8</v>
      </c>
      <c r="H617">
        <v>4</v>
      </c>
      <c r="I617" t="s">
        <v>551</v>
      </c>
      <c r="J617">
        <v>26</v>
      </c>
      <c r="K617">
        <v>31</v>
      </c>
      <c r="L617">
        <v>28</v>
      </c>
      <c r="M617">
        <v>34.286000000000001</v>
      </c>
      <c r="N617">
        <v>44.597799999999999</v>
      </c>
      <c r="O617">
        <v>38.267699999999998</v>
      </c>
      <c r="P617">
        <v>26.366499999999998</v>
      </c>
      <c r="Q617">
        <v>31.039400000000001</v>
      </c>
      <c r="R617">
        <v>28.282499999999999</v>
      </c>
      <c r="T617" t="s">
        <v>142</v>
      </c>
      <c r="U617" t="s">
        <v>143</v>
      </c>
      <c r="V617" t="s">
        <v>549</v>
      </c>
      <c r="W617" t="s">
        <v>550</v>
      </c>
      <c r="Y617">
        <v>7</v>
      </c>
      <c r="Z617" t="s">
        <v>63</v>
      </c>
      <c r="AA617" t="s">
        <v>64</v>
      </c>
      <c r="AB617">
        <v>4</v>
      </c>
      <c r="AC617" t="s">
        <v>294</v>
      </c>
      <c r="AD617">
        <v>10</v>
      </c>
      <c r="AG617" t="s">
        <v>243</v>
      </c>
      <c r="AH617" t="s">
        <v>244</v>
      </c>
      <c r="AI617" t="s">
        <v>68</v>
      </c>
      <c r="AJ617" t="s">
        <v>69</v>
      </c>
      <c r="AK617" t="s">
        <v>64</v>
      </c>
      <c r="AL617" t="s">
        <v>70</v>
      </c>
      <c r="AO617">
        <v>100</v>
      </c>
      <c r="AP617">
        <v>23</v>
      </c>
      <c r="AS617">
        <v>1450</v>
      </c>
      <c r="AT617">
        <v>1450</v>
      </c>
      <c r="BO617">
        <v>2</v>
      </c>
      <c r="BP617">
        <v>2</v>
      </c>
      <c r="BQ617">
        <v>7</v>
      </c>
      <c r="BR617" t="s">
        <v>93</v>
      </c>
      <c r="BS617" t="s">
        <v>2123</v>
      </c>
      <c r="BT617" t="s">
        <v>73</v>
      </c>
      <c r="BU617" s="23">
        <v>43754</v>
      </c>
      <c r="BV617">
        <v>26560</v>
      </c>
      <c r="BX617" t="s">
        <v>64</v>
      </c>
      <c r="BY617" t="s">
        <v>64</v>
      </c>
      <c r="CB617" t="s">
        <v>64</v>
      </c>
      <c r="CC617" t="s">
        <v>64</v>
      </c>
      <c r="CE617" t="s">
        <v>64</v>
      </c>
      <c r="CG617" t="s">
        <v>63</v>
      </c>
      <c r="CH617" t="s">
        <v>529</v>
      </c>
      <c r="CI617" t="s">
        <v>63</v>
      </c>
      <c r="CJ617" t="s">
        <v>529</v>
      </c>
      <c r="DJ617" t="s">
        <v>146</v>
      </c>
      <c r="DK617" t="s">
        <v>147</v>
      </c>
      <c r="DL617" t="s">
        <v>64</v>
      </c>
      <c r="DM617" t="s">
        <v>64</v>
      </c>
      <c r="DN617" t="s">
        <v>64</v>
      </c>
      <c r="DO617" t="s">
        <v>193</v>
      </c>
      <c r="DP617" t="s">
        <v>64</v>
      </c>
      <c r="DQ617" t="s">
        <v>139</v>
      </c>
      <c r="DY617">
        <v>38.5</v>
      </c>
      <c r="EB617">
        <v>6</v>
      </c>
      <c r="EC617">
        <v>6</v>
      </c>
      <c r="EE617" t="s">
        <v>1536</v>
      </c>
      <c r="EF617">
        <v>5</v>
      </c>
      <c r="EH617" t="s">
        <v>80</v>
      </c>
      <c r="EL617" t="s">
        <v>80</v>
      </c>
      <c r="EP617" t="s">
        <v>80</v>
      </c>
      <c r="ET617" t="s">
        <v>80</v>
      </c>
      <c r="EU617">
        <v>250</v>
      </c>
      <c r="EW617">
        <v>336</v>
      </c>
      <c r="EX617">
        <v>286</v>
      </c>
      <c r="EY617">
        <v>314</v>
      </c>
    </row>
    <row r="618" spans="1:155" x14ac:dyDescent="0.25">
      <c r="A618">
        <v>2020</v>
      </c>
      <c r="B618" t="s">
        <v>521</v>
      </c>
      <c r="C618" s="20" t="s">
        <v>521</v>
      </c>
      <c r="D618" t="s">
        <v>565</v>
      </c>
      <c r="E618" t="s">
        <v>524</v>
      </c>
      <c r="F618">
        <v>46</v>
      </c>
      <c r="G618" s="1">
        <v>1.8</v>
      </c>
      <c r="H618">
        <v>4</v>
      </c>
      <c r="I618" t="s">
        <v>260</v>
      </c>
      <c r="J618">
        <v>28</v>
      </c>
      <c r="K618">
        <v>34</v>
      </c>
      <c r="L618">
        <v>30</v>
      </c>
      <c r="M618">
        <v>36.700000000000003</v>
      </c>
      <c r="N618">
        <v>48.6</v>
      </c>
      <c r="O618">
        <v>41.244500000000002</v>
      </c>
      <c r="P618">
        <v>28.010100000000001</v>
      </c>
      <c r="Q618">
        <v>33.526899999999998</v>
      </c>
      <c r="R618">
        <v>30.25</v>
      </c>
      <c r="T618" t="s">
        <v>142</v>
      </c>
      <c r="U618" t="s">
        <v>143</v>
      </c>
      <c r="V618" t="s">
        <v>258</v>
      </c>
      <c r="W618" t="s">
        <v>259</v>
      </c>
      <c r="Y618">
        <v>1</v>
      </c>
      <c r="Z618" t="s">
        <v>63</v>
      </c>
      <c r="AA618" t="s">
        <v>64</v>
      </c>
      <c r="AB618" t="s">
        <v>150</v>
      </c>
      <c r="AC618" t="s">
        <v>178</v>
      </c>
      <c r="AD618">
        <v>10</v>
      </c>
      <c r="AG618" t="s">
        <v>243</v>
      </c>
      <c r="AH618" t="s">
        <v>244</v>
      </c>
      <c r="AI618" t="s">
        <v>68</v>
      </c>
      <c r="AJ618" t="s">
        <v>69</v>
      </c>
      <c r="AK618" t="s">
        <v>64</v>
      </c>
      <c r="AL618" t="s">
        <v>70</v>
      </c>
      <c r="AO618">
        <v>100</v>
      </c>
      <c r="AP618">
        <v>24</v>
      </c>
      <c r="AS618">
        <v>1350</v>
      </c>
      <c r="AT618">
        <v>1350</v>
      </c>
      <c r="BO618">
        <v>2</v>
      </c>
      <c r="BP618">
        <v>2</v>
      </c>
      <c r="BQ618">
        <v>7</v>
      </c>
      <c r="BR618" t="s">
        <v>93</v>
      </c>
      <c r="BS618" t="s">
        <v>2123</v>
      </c>
      <c r="BT618" t="s">
        <v>73</v>
      </c>
      <c r="BU618" s="23">
        <v>43754</v>
      </c>
      <c r="BV618">
        <v>26561</v>
      </c>
      <c r="BX618" t="s">
        <v>64</v>
      </c>
      <c r="BY618" t="s">
        <v>64</v>
      </c>
      <c r="CB618" t="s">
        <v>64</v>
      </c>
      <c r="CC618" t="s">
        <v>64</v>
      </c>
      <c r="CE618" t="s">
        <v>64</v>
      </c>
      <c r="CG618" t="s">
        <v>63</v>
      </c>
      <c r="CH618" t="s">
        <v>529</v>
      </c>
      <c r="CI618" t="s">
        <v>63</v>
      </c>
      <c r="CJ618" t="s">
        <v>529</v>
      </c>
      <c r="DJ618" t="s">
        <v>146</v>
      </c>
      <c r="DK618" t="s">
        <v>147</v>
      </c>
      <c r="DL618" t="s">
        <v>64</v>
      </c>
      <c r="DM618" t="s">
        <v>64</v>
      </c>
      <c r="DN618" t="s">
        <v>64</v>
      </c>
      <c r="DO618" t="s">
        <v>193</v>
      </c>
      <c r="DP618" t="s">
        <v>64</v>
      </c>
      <c r="DQ618" t="s">
        <v>139</v>
      </c>
      <c r="DY618">
        <v>41.5</v>
      </c>
      <c r="EB618">
        <v>7</v>
      </c>
      <c r="EC618">
        <v>7</v>
      </c>
      <c r="EE618" t="s">
        <v>1536</v>
      </c>
      <c r="EF618">
        <v>5</v>
      </c>
      <c r="EH618" t="s">
        <v>80</v>
      </c>
      <c r="EL618" t="s">
        <v>80</v>
      </c>
      <c r="EP618" t="s">
        <v>80</v>
      </c>
      <c r="ET618" t="s">
        <v>80</v>
      </c>
      <c r="EU618">
        <v>750</v>
      </c>
      <c r="EW618">
        <v>315</v>
      </c>
      <c r="EX618">
        <v>264</v>
      </c>
      <c r="EY618">
        <v>292</v>
      </c>
    </row>
    <row r="619" spans="1:155" x14ac:dyDescent="0.25">
      <c r="A619">
        <v>2020</v>
      </c>
      <c r="B619" t="s">
        <v>521</v>
      </c>
      <c r="C619" s="20" t="s">
        <v>521</v>
      </c>
      <c r="D619" t="s">
        <v>565</v>
      </c>
      <c r="E619" t="s">
        <v>524</v>
      </c>
      <c r="F619">
        <v>47</v>
      </c>
      <c r="G619" s="1">
        <v>1.8</v>
      </c>
      <c r="H619">
        <v>4</v>
      </c>
      <c r="I619" t="s">
        <v>551</v>
      </c>
      <c r="J619">
        <v>28</v>
      </c>
      <c r="K619">
        <v>34</v>
      </c>
      <c r="L619">
        <v>30</v>
      </c>
      <c r="M619">
        <v>36.700000000000003</v>
      </c>
      <c r="N619">
        <v>48.6</v>
      </c>
      <c r="O619">
        <v>41.244500000000002</v>
      </c>
      <c r="P619">
        <v>28.010100000000001</v>
      </c>
      <c r="Q619">
        <v>33.526899999999998</v>
      </c>
      <c r="R619">
        <v>30.25</v>
      </c>
      <c r="T619" t="s">
        <v>142</v>
      </c>
      <c r="U619" t="s">
        <v>143</v>
      </c>
      <c r="V619" t="s">
        <v>549</v>
      </c>
      <c r="W619" t="s">
        <v>550</v>
      </c>
      <c r="Y619">
        <v>7</v>
      </c>
      <c r="Z619" t="s">
        <v>63</v>
      </c>
      <c r="AA619" t="s">
        <v>64</v>
      </c>
      <c r="AB619" t="s">
        <v>150</v>
      </c>
      <c r="AC619" t="s">
        <v>178</v>
      </c>
      <c r="AD619">
        <v>10</v>
      </c>
      <c r="AG619" t="s">
        <v>243</v>
      </c>
      <c r="AH619" t="s">
        <v>244</v>
      </c>
      <c r="AI619" t="s">
        <v>68</v>
      </c>
      <c r="AJ619" t="s">
        <v>69</v>
      </c>
      <c r="AK619" t="s">
        <v>64</v>
      </c>
      <c r="AL619" t="s">
        <v>70</v>
      </c>
      <c r="AO619">
        <v>100</v>
      </c>
      <c r="AP619">
        <v>24</v>
      </c>
      <c r="AS619">
        <v>1350</v>
      </c>
      <c r="AT619">
        <v>1350</v>
      </c>
      <c r="BO619">
        <v>2</v>
      </c>
      <c r="BP619">
        <v>2</v>
      </c>
      <c r="BQ619">
        <v>7</v>
      </c>
      <c r="BR619" t="s">
        <v>93</v>
      </c>
      <c r="BS619" t="s">
        <v>2123</v>
      </c>
      <c r="BT619" t="s">
        <v>73</v>
      </c>
      <c r="BU619" s="23">
        <v>43754</v>
      </c>
      <c r="BV619">
        <v>26556</v>
      </c>
      <c r="BX619" t="s">
        <v>64</v>
      </c>
      <c r="BY619" t="s">
        <v>64</v>
      </c>
      <c r="CB619" t="s">
        <v>64</v>
      </c>
      <c r="CC619" t="s">
        <v>64</v>
      </c>
      <c r="CE619" t="s">
        <v>64</v>
      </c>
      <c r="CG619" t="s">
        <v>63</v>
      </c>
      <c r="CH619" t="s">
        <v>529</v>
      </c>
      <c r="CI619" t="s">
        <v>63</v>
      </c>
      <c r="CJ619" t="s">
        <v>529</v>
      </c>
      <c r="DJ619" t="s">
        <v>146</v>
      </c>
      <c r="DK619" t="s">
        <v>147</v>
      </c>
      <c r="DL619" t="s">
        <v>64</v>
      </c>
      <c r="DM619" t="s">
        <v>64</v>
      </c>
      <c r="DN619" t="s">
        <v>64</v>
      </c>
      <c r="DO619" t="s">
        <v>193</v>
      </c>
      <c r="DP619" t="s">
        <v>64</v>
      </c>
      <c r="DQ619" t="s">
        <v>139</v>
      </c>
      <c r="DY619">
        <v>41.5</v>
      </c>
      <c r="EB619">
        <v>7</v>
      </c>
      <c r="EC619">
        <v>7</v>
      </c>
      <c r="EE619" t="s">
        <v>1536</v>
      </c>
      <c r="EF619">
        <v>5</v>
      </c>
      <c r="EH619" t="s">
        <v>80</v>
      </c>
      <c r="EL619" t="s">
        <v>80</v>
      </c>
      <c r="EP619" t="s">
        <v>80</v>
      </c>
      <c r="ET619" t="s">
        <v>80</v>
      </c>
      <c r="EU619">
        <v>750</v>
      </c>
      <c r="EW619">
        <v>315</v>
      </c>
      <c r="EX619">
        <v>264</v>
      </c>
      <c r="EY619">
        <v>292</v>
      </c>
    </row>
    <row r="620" spans="1:155" x14ac:dyDescent="0.25">
      <c r="A620">
        <v>2020</v>
      </c>
      <c r="B620" t="s">
        <v>698</v>
      </c>
      <c r="C620" s="20" t="s">
        <v>699</v>
      </c>
      <c r="D620" t="s">
        <v>706</v>
      </c>
      <c r="E620" t="s">
        <v>701</v>
      </c>
      <c r="F620">
        <v>35</v>
      </c>
      <c r="G620" s="1">
        <v>1.6</v>
      </c>
      <c r="H620">
        <v>4</v>
      </c>
      <c r="I620" t="s">
        <v>231</v>
      </c>
      <c r="J620">
        <v>51</v>
      </c>
      <c r="K620">
        <v>46</v>
      </c>
      <c r="L620">
        <v>49</v>
      </c>
      <c r="M620">
        <v>65.7</v>
      </c>
      <c r="N620">
        <v>62.5</v>
      </c>
      <c r="O620">
        <v>64.220399999999998</v>
      </c>
      <c r="P620">
        <v>50.886400000000002</v>
      </c>
      <c r="Q620">
        <v>46.267499999999998</v>
      </c>
      <c r="R620">
        <v>48.698700000000002</v>
      </c>
      <c r="T620" t="s">
        <v>142</v>
      </c>
      <c r="U620" t="s">
        <v>143</v>
      </c>
      <c r="V620" t="s">
        <v>225</v>
      </c>
      <c r="W620" t="s">
        <v>226</v>
      </c>
      <c r="Y620">
        <v>6</v>
      </c>
      <c r="Z620" t="s">
        <v>64</v>
      </c>
      <c r="AA620" t="s">
        <v>64</v>
      </c>
      <c r="AB620" t="s">
        <v>150</v>
      </c>
      <c r="AC620" t="s">
        <v>178</v>
      </c>
      <c r="AD620">
        <v>15</v>
      </c>
      <c r="AG620" t="s">
        <v>243</v>
      </c>
      <c r="AH620" t="s">
        <v>244</v>
      </c>
      <c r="AI620" t="s">
        <v>68</v>
      </c>
      <c r="AJ620" t="s">
        <v>69</v>
      </c>
      <c r="AK620" t="s">
        <v>64</v>
      </c>
      <c r="AL620" t="s">
        <v>70</v>
      </c>
      <c r="AO620">
        <v>101</v>
      </c>
      <c r="AP620">
        <v>22</v>
      </c>
      <c r="AS620">
        <v>850</v>
      </c>
      <c r="AT620">
        <v>850</v>
      </c>
      <c r="BN620" s="33" t="s">
        <v>2146</v>
      </c>
      <c r="BO620">
        <v>2</v>
      </c>
      <c r="BP620">
        <v>2</v>
      </c>
      <c r="BQ620">
        <v>7</v>
      </c>
      <c r="BR620" t="s">
        <v>93</v>
      </c>
      <c r="BS620" t="s">
        <v>2123</v>
      </c>
      <c r="BT620" t="s">
        <v>227</v>
      </c>
      <c r="BU620" s="23">
        <v>43784</v>
      </c>
      <c r="BV620">
        <v>26673</v>
      </c>
      <c r="BX620" t="s">
        <v>64</v>
      </c>
      <c r="BY620" t="s">
        <v>64</v>
      </c>
      <c r="CB620" t="s">
        <v>64</v>
      </c>
      <c r="CC620" t="s">
        <v>64</v>
      </c>
      <c r="CE620" t="s">
        <v>64</v>
      </c>
      <c r="CG620" t="s">
        <v>63</v>
      </c>
      <c r="CH620" t="s">
        <v>608</v>
      </c>
      <c r="CI620" t="s">
        <v>64</v>
      </c>
      <c r="CK620" t="s">
        <v>112</v>
      </c>
      <c r="CM620">
        <v>1</v>
      </c>
      <c r="CN620" t="s">
        <v>113</v>
      </c>
      <c r="CP620">
        <v>240</v>
      </c>
      <c r="CQ620">
        <v>6.5</v>
      </c>
      <c r="CR620">
        <v>40.5</v>
      </c>
      <c r="CS620" t="s">
        <v>114</v>
      </c>
      <c r="CV620" t="s">
        <v>115</v>
      </c>
      <c r="CX620" t="s">
        <v>151</v>
      </c>
      <c r="CY620" t="s">
        <v>64</v>
      </c>
      <c r="DD620">
        <v>1</v>
      </c>
      <c r="DE620" t="s">
        <v>476</v>
      </c>
      <c r="DF620" t="s">
        <v>609</v>
      </c>
      <c r="DG620">
        <v>32</v>
      </c>
      <c r="DJ620" t="s">
        <v>76</v>
      </c>
      <c r="DK620" t="s">
        <v>2124</v>
      </c>
      <c r="DL620" t="s">
        <v>64</v>
      </c>
      <c r="DM620" t="s">
        <v>64</v>
      </c>
      <c r="DN620" t="s">
        <v>64</v>
      </c>
      <c r="DO620" t="s">
        <v>610</v>
      </c>
      <c r="DP620" t="s">
        <v>63</v>
      </c>
      <c r="DQ620" t="s">
        <v>78</v>
      </c>
      <c r="DY620">
        <v>64.599999999999994</v>
      </c>
      <c r="EB620">
        <v>10</v>
      </c>
      <c r="EC620">
        <v>10</v>
      </c>
      <c r="EE620" t="s">
        <v>1555</v>
      </c>
      <c r="EF620">
        <v>7</v>
      </c>
      <c r="EH620" t="s">
        <v>80</v>
      </c>
      <c r="EL620" t="s">
        <v>80</v>
      </c>
      <c r="EP620" t="s">
        <v>80</v>
      </c>
      <c r="ET620" t="s">
        <v>80</v>
      </c>
      <c r="EU620">
        <v>3250</v>
      </c>
      <c r="EW620">
        <v>175</v>
      </c>
      <c r="EX620">
        <v>193</v>
      </c>
      <c r="EY620">
        <v>183</v>
      </c>
    </row>
    <row r="621" spans="1:155" x14ac:dyDescent="0.25">
      <c r="A621">
        <v>2020</v>
      </c>
      <c r="B621" t="s">
        <v>698</v>
      </c>
      <c r="C621" s="20" t="s">
        <v>699</v>
      </c>
      <c r="D621" t="s">
        <v>707</v>
      </c>
      <c r="E621" t="s">
        <v>701</v>
      </c>
      <c r="F621">
        <v>36</v>
      </c>
      <c r="G621" s="1">
        <v>1.6</v>
      </c>
      <c r="H621">
        <v>4</v>
      </c>
      <c r="I621" t="s">
        <v>231</v>
      </c>
      <c r="J621">
        <v>52</v>
      </c>
      <c r="K621">
        <v>49</v>
      </c>
      <c r="L621">
        <v>50</v>
      </c>
      <c r="M621">
        <v>68.2</v>
      </c>
      <c r="N621">
        <v>66.2</v>
      </c>
      <c r="O621">
        <v>67.285200000000003</v>
      </c>
      <c r="P621">
        <v>51.979199999999999</v>
      </c>
      <c r="Q621">
        <v>48.616300000000003</v>
      </c>
      <c r="R621">
        <v>50.4101</v>
      </c>
      <c r="T621" t="s">
        <v>142</v>
      </c>
      <c r="U621" t="s">
        <v>143</v>
      </c>
      <c r="V621" t="s">
        <v>225</v>
      </c>
      <c r="W621" t="s">
        <v>226</v>
      </c>
      <c r="Y621">
        <v>6</v>
      </c>
      <c r="Z621" t="s">
        <v>64</v>
      </c>
      <c r="AA621" t="s">
        <v>64</v>
      </c>
      <c r="AB621" t="s">
        <v>150</v>
      </c>
      <c r="AC621" t="s">
        <v>178</v>
      </c>
      <c r="AD621">
        <v>15</v>
      </c>
      <c r="AG621" t="s">
        <v>243</v>
      </c>
      <c r="AH621" t="s">
        <v>244</v>
      </c>
      <c r="AI621" t="s">
        <v>68</v>
      </c>
      <c r="AJ621" t="s">
        <v>69</v>
      </c>
      <c r="AK621" t="s">
        <v>64</v>
      </c>
      <c r="AL621" t="s">
        <v>70</v>
      </c>
      <c r="AO621">
        <v>101</v>
      </c>
      <c r="AP621">
        <v>22</v>
      </c>
      <c r="AS621">
        <v>800</v>
      </c>
      <c r="AT621">
        <v>800</v>
      </c>
      <c r="BN621" s="33" t="s">
        <v>2146</v>
      </c>
      <c r="BO621">
        <v>2</v>
      </c>
      <c r="BP621">
        <v>2</v>
      </c>
      <c r="BQ621">
        <v>7</v>
      </c>
      <c r="BR621" t="s">
        <v>93</v>
      </c>
      <c r="BS621" t="s">
        <v>2123</v>
      </c>
      <c r="BT621" t="s">
        <v>227</v>
      </c>
      <c r="BU621" s="23">
        <v>43784</v>
      </c>
      <c r="BV621">
        <v>26674</v>
      </c>
      <c r="BX621" t="s">
        <v>63</v>
      </c>
      <c r="BY621" t="s">
        <v>64</v>
      </c>
      <c r="CB621" t="s">
        <v>64</v>
      </c>
      <c r="CC621" t="s">
        <v>64</v>
      </c>
      <c r="CE621" t="s">
        <v>64</v>
      </c>
      <c r="CG621" t="s">
        <v>63</v>
      </c>
      <c r="CH621" t="s">
        <v>608</v>
      </c>
      <c r="CI621" t="s">
        <v>64</v>
      </c>
      <c r="CK621" t="s">
        <v>112</v>
      </c>
      <c r="CM621">
        <v>1</v>
      </c>
      <c r="CN621" t="s">
        <v>113</v>
      </c>
      <c r="CP621">
        <v>240</v>
      </c>
      <c r="CQ621">
        <v>6.5</v>
      </c>
      <c r="CR621">
        <v>40.5</v>
      </c>
      <c r="CS621" t="s">
        <v>114</v>
      </c>
      <c r="CV621" t="s">
        <v>115</v>
      </c>
      <c r="CX621" t="s">
        <v>151</v>
      </c>
      <c r="CY621" t="s">
        <v>64</v>
      </c>
      <c r="DD621">
        <v>1</v>
      </c>
      <c r="DE621" t="s">
        <v>476</v>
      </c>
      <c r="DF621" t="s">
        <v>609</v>
      </c>
      <c r="DG621">
        <v>32</v>
      </c>
      <c r="DJ621" t="s">
        <v>76</v>
      </c>
      <c r="DK621" t="s">
        <v>2124</v>
      </c>
      <c r="DL621" t="s">
        <v>64</v>
      </c>
      <c r="DM621" t="s">
        <v>64</v>
      </c>
      <c r="DN621" t="s">
        <v>64</v>
      </c>
      <c r="DO621" t="s">
        <v>610</v>
      </c>
      <c r="DP621" t="s">
        <v>63</v>
      </c>
      <c r="DQ621" t="s">
        <v>78</v>
      </c>
      <c r="DY621">
        <v>67.7</v>
      </c>
      <c r="EB621">
        <v>10</v>
      </c>
      <c r="EC621">
        <v>10</v>
      </c>
      <c r="EE621" t="s">
        <v>1555</v>
      </c>
      <c r="EF621">
        <v>7</v>
      </c>
      <c r="EH621" t="s">
        <v>80</v>
      </c>
      <c r="EL621" t="s">
        <v>80</v>
      </c>
      <c r="EP621" t="s">
        <v>80</v>
      </c>
      <c r="ET621" t="s">
        <v>80</v>
      </c>
      <c r="EU621">
        <v>3500</v>
      </c>
      <c r="EW621">
        <v>171</v>
      </c>
      <c r="EX621">
        <v>184</v>
      </c>
      <c r="EY621">
        <v>177</v>
      </c>
    </row>
    <row r="622" spans="1:155" x14ac:dyDescent="0.25">
      <c r="A622">
        <v>2020</v>
      </c>
      <c r="B622" t="s">
        <v>698</v>
      </c>
      <c r="C622" s="20" t="s">
        <v>699</v>
      </c>
      <c r="D622" t="s">
        <v>709</v>
      </c>
      <c r="E622" t="s">
        <v>701</v>
      </c>
      <c r="F622">
        <v>37</v>
      </c>
      <c r="G622" s="1">
        <v>1.6</v>
      </c>
      <c r="H622">
        <v>4</v>
      </c>
      <c r="I622" t="s">
        <v>231</v>
      </c>
      <c r="J622">
        <v>46</v>
      </c>
      <c r="K622">
        <v>40</v>
      </c>
      <c r="L622">
        <v>43</v>
      </c>
      <c r="M622">
        <v>60</v>
      </c>
      <c r="N622">
        <v>58.4</v>
      </c>
      <c r="O622">
        <v>59.269300000000001</v>
      </c>
      <c r="P622">
        <v>45.691499999999998</v>
      </c>
      <c r="Q622">
        <v>40.451999999999998</v>
      </c>
      <c r="R622">
        <v>43.174999999999997</v>
      </c>
      <c r="T622" t="s">
        <v>142</v>
      </c>
      <c r="U622" t="s">
        <v>143</v>
      </c>
      <c r="V622" t="s">
        <v>225</v>
      </c>
      <c r="W622" t="s">
        <v>226</v>
      </c>
      <c r="Y622">
        <v>6</v>
      </c>
      <c r="Z622" t="s">
        <v>64</v>
      </c>
      <c r="AA622" t="s">
        <v>64</v>
      </c>
      <c r="AB622" t="s">
        <v>150</v>
      </c>
      <c r="AC622" t="s">
        <v>178</v>
      </c>
      <c r="AD622">
        <v>15</v>
      </c>
      <c r="AG622" t="s">
        <v>243</v>
      </c>
      <c r="AH622" t="s">
        <v>244</v>
      </c>
      <c r="AI622" t="s">
        <v>68</v>
      </c>
      <c r="AJ622" t="s">
        <v>69</v>
      </c>
      <c r="AK622" t="s">
        <v>64</v>
      </c>
      <c r="AL622" t="s">
        <v>70</v>
      </c>
      <c r="AO622">
        <v>101</v>
      </c>
      <c r="AP622">
        <v>22</v>
      </c>
      <c r="AS622">
        <v>950</v>
      </c>
      <c r="AT622">
        <v>950</v>
      </c>
      <c r="BN622" s="33" t="s">
        <v>2146</v>
      </c>
      <c r="BO622">
        <v>2</v>
      </c>
      <c r="BP622">
        <v>2</v>
      </c>
      <c r="BQ622">
        <v>7</v>
      </c>
      <c r="BR622" t="s">
        <v>93</v>
      </c>
      <c r="BS622" t="s">
        <v>2123</v>
      </c>
      <c r="BT622" t="s">
        <v>227</v>
      </c>
      <c r="BU622" s="23">
        <v>43784</v>
      </c>
      <c r="BV622">
        <v>26675</v>
      </c>
      <c r="BX622" t="s">
        <v>63</v>
      </c>
      <c r="BY622" t="s">
        <v>64</v>
      </c>
      <c r="CB622" t="s">
        <v>64</v>
      </c>
      <c r="CC622" t="s">
        <v>64</v>
      </c>
      <c r="CE622" t="s">
        <v>64</v>
      </c>
      <c r="CG622" t="s">
        <v>63</v>
      </c>
      <c r="CH622" t="s">
        <v>608</v>
      </c>
      <c r="CI622" t="s">
        <v>64</v>
      </c>
      <c r="CK622" t="s">
        <v>112</v>
      </c>
      <c r="CM622">
        <v>1</v>
      </c>
      <c r="CN622" t="s">
        <v>113</v>
      </c>
      <c r="CP622">
        <v>240</v>
      </c>
      <c r="CQ622">
        <v>6.5</v>
      </c>
      <c r="CR622">
        <v>40.5</v>
      </c>
      <c r="CS622" t="s">
        <v>114</v>
      </c>
      <c r="CV622" t="s">
        <v>115</v>
      </c>
      <c r="CX622" t="s">
        <v>151</v>
      </c>
      <c r="CY622" t="s">
        <v>64</v>
      </c>
      <c r="DD622">
        <v>1</v>
      </c>
      <c r="DE622" t="s">
        <v>476</v>
      </c>
      <c r="DF622" t="s">
        <v>609</v>
      </c>
      <c r="DG622">
        <v>32</v>
      </c>
      <c r="DJ622" t="s">
        <v>76</v>
      </c>
      <c r="DK622" t="s">
        <v>2124</v>
      </c>
      <c r="DL622" t="s">
        <v>64</v>
      </c>
      <c r="DM622" t="s">
        <v>64</v>
      </c>
      <c r="DN622" t="s">
        <v>64</v>
      </c>
      <c r="DO622" t="s">
        <v>610</v>
      </c>
      <c r="DP622" t="s">
        <v>63</v>
      </c>
      <c r="DQ622" t="s">
        <v>78</v>
      </c>
      <c r="DY622">
        <v>59.6</v>
      </c>
      <c r="EB622">
        <v>9</v>
      </c>
      <c r="EC622">
        <v>9</v>
      </c>
      <c r="EE622" t="s">
        <v>1555</v>
      </c>
      <c r="EF622">
        <v>7</v>
      </c>
      <c r="EH622" t="s">
        <v>80</v>
      </c>
      <c r="EL622" t="s">
        <v>80</v>
      </c>
      <c r="EP622" t="s">
        <v>80</v>
      </c>
      <c r="ET622" t="s">
        <v>80</v>
      </c>
      <c r="EU622">
        <v>2750</v>
      </c>
      <c r="EW622">
        <v>195</v>
      </c>
      <c r="EX622">
        <v>222</v>
      </c>
      <c r="EY622">
        <v>207</v>
      </c>
    </row>
    <row r="623" spans="1:155" x14ac:dyDescent="0.25">
      <c r="A623">
        <v>2020</v>
      </c>
      <c r="B623" t="s">
        <v>698</v>
      </c>
      <c r="C623" s="20" t="s">
        <v>699</v>
      </c>
      <c r="D623" t="s">
        <v>718</v>
      </c>
      <c r="E623" t="s">
        <v>701</v>
      </c>
      <c r="F623">
        <v>8</v>
      </c>
      <c r="G623" s="1">
        <v>1.6</v>
      </c>
      <c r="H623">
        <v>4</v>
      </c>
      <c r="I623" t="s">
        <v>159</v>
      </c>
      <c r="J623">
        <v>27</v>
      </c>
      <c r="K623">
        <v>32</v>
      </c>
      <c r="L623">
        <v>29</v>
      </c>
      <c r="M623">
        <v>33.9</v>
      </c>
      <c r="N623">
        <v>47.1</v>
      </c>
      <c r="O623">
        <v>38.792299999999997</v>
      </c>
      <c r="P623">
        <v>26.914000000000001</v>
      </c>
      <c r="Q623">
        <v>31.503299999999999</v>
      </c>
      <c r="R623">
        <v>28.802099999999999</v>
      </c>
      <c r="T623" t="s">
        <v>60</v>
      </c>
      <c r="U623" t="s">
        <v>71</v>
      </c>
      <c r="V623" t="s">
        <v>157</v>
      </c>
      <c r="W623" t="s">
        <v>158</v>
      </c>
      <c r="Y623">
        <v>7</v>
      </c>
      <c r="Z623" t="s">
        <v>64</v>
      </c>
      <c r="AA623" t="s">
        <v>64</v>
      </c>
      <c r="AB623" t="s">
        <v>150</v>
      </c>
      <c r="AC623" t="s">
        <v>178</v>
      </c>
      <c r="AD623">
        <v>15</v>
      </c>
      <c r="AG623" t="s">
        <v>243</v>
      </c>
      <c r="AH623" t="s">
        <v>244</v>
      </c>
      <c r="AI623" t="s">
        <v>68</v>
      </c>
      <c r="AJ623" t="s">
        <v>69</v>
      </c>
      <c r="AK623" t="s">
        <v>64</v>
      </c>
      <c r="AL623" t="s">
        <v>70</v>
      </c>
      <c r="AO623">
        <v>101</v>
      </c>
      <c r="AP623">
        <v>24</v>
      </c>
      <c r="AS623">
        <v>1400</v>
      </c>
      <c r="AT623">
        <v>1400</v>
      </c>
      <c r="BN623" s="33" t="s">
        <v>2125</v>
      </c>
      <c r="BO623">
        <v>2</v>
      </c>
      <c r="BP623">
        <v>2</v>
      </c>
      <c r="BQ623">
        <v>7</v>
      </c>
      <c r="BR623" t="s">
        <v>93</v>
      </c>
      <c r="BS623" t="s">
        <v>2123</v>
      </c>
      <c r="BT623" t="s">
        <v>227</v>
      </c>
      <c r="BU623" s="23">
        <v>43467</v>
      </c>
      <c r="BV623">
        <v>27127</v>
      </c>
      <c r="BX623" t="s">
        <v>64</v>
      </c>
      <c r="BY623" t="s">
        <v>64</v>
      </c>
      <c r="CB623" t="s">
        <v>64</v>
      </c>
      <c r="CC623" t="s">
        <v>64</v>
      </c>
      <c r="CE623" t="s">
        <v>64</v>
      </c>
      <c r="CG623" t="s">
        <v>63</v>
      </c>
      <c r="CH623" t="s">
        <v>591</v>
      </c>
      <c r="CI623" t="s">
        <v>64</v>
      </c>
      <c r="DJ623" t="s">
        <v>76</v>
      </c>
      <c r="DK623" t="s">
        <v>2124</v>
      </c>
      <c r="DN623" t="s">
        <v>64</v>
      </c>
      <c r="DO623" t="s">
        <v>719</v>
      </c>
      <c r="DP623" t="s">
        <v>63</v>
      </c>
      <c r="DQ623" t="s">
        <v>78</v>
      </c>
      <c r="DY623">
        <v>39</v>
      </c>
      <c r="EB623">
        <v>6</v>
      </c>
      <c r="EC623">
        <v>6</v>
      </c>
      <c r="EE623" t="s">
        <v>1639</v>
      </c>
      <c r="EF623">
        <v>5</v>
      </c>
      <c r="EH623" t="s">
        <v>80</v>
      </c>
      <c r="EL623" t="s">
        <v>80</v>
      </c>
      <c r="EP623" t="s">
        <v>80</v>
      </c>
      <c r="ET623" t="s">
        <v>80</v>
      </c>
      <c r="EU623">
        <v>500</v>
      </c>
      <c r="EW623">
        <v>331</v>
      </c>
      <c r="EX623">
        <v>282</v>
      </c>
      <c r="EY623">
        <v>309</v>
      </c>
    </row>
    <row r="624" spans="1:155" x14ac:dyDescent="0.25">
      <c r="A624">
        <v>2020</v>
      </c>
      <c r="B624" t="s">
        <v>698</v>
      </c>
      <c r="C624" s="20" t="s">
        <v>699</v>
      </c>
      <c r="D624" t="s">
        <v>718</v>
      </c>
      <c r="E624" t="s">
        <v>701</v>
      </c>
      <c r="F624">
        <v>5</v>
      </c>
      <c r="G624" s="1">
        <v>2</v>
      </c>
      <c r="H624">
        <v>4</v>
      </c>
      <c r="I624" t="s">
        <v>260</v>
      </c>
      <c r="J624">
        <v>27</v>
      </c>
      <c r="K624">
        <v>33</v>
      </c>
      <c r="L624">
        <v>30</v>
      </c>
      <c r="M624">
        <v>35.758499999999998</v>
      </c>
      <c r="N624">
        <v>47.762799999999999</v>
      </c>
      <c r="O624">
        <v>40.3185</v>
      </c>
      <c r="P624">
        <v>27.372</v>
      </c>
      <c r="Q624">
        <v>33.010199999999998</v>
      </c>
      <c r="R624">
        <v>29.651</v>
      </c>
      <c r="T624" t="s">
        <v>142</v>
      </c>
      <c r="U624" t="s">
        <v>143</v>
      </c>
      <c r="V624" t="s">
        <v>258</v>
      </c>
      <c r="W624" t="s">
        <v>259</v>
      </c>
      <c r="Y624">
        <v>1</v>
      </c>
      <c r="Z624" t="s">
        <v>63</v>
      </c>
      <c r="AA624" t="s">
        <v>64</v>
      </c>
      <c r="AB624" t="s">
        <v>150</v>
      </c>
      <c r="AC624" t="s">
        <v>178</v>
      </c>
      <c r="AD624">
        <v>15</v>
      </c>
      <c r="AG624" t="s">
        <v>243</v>
      </c>
      <c r="AH624" t="s">
        <v>244</v>
      </c>
      <c r="AI624" t="s">
        <v>68</v>
      </c>
      <c r="AJ624" t="s">
        <v>69</v>
      </c>
      <c r="AK624" t="s">
        <v>64</v>
      </c>
      <c r="AL624" t="s">
        <v>70</v>
      </c>
      <c r="AO624">
        <v>101</v>
      </c>
      <c r="AP624">
        <v>24</v>
      </c>
      <c r="AS624">
        <v>1350</v>
      </c>
      <c r="AT624">
        <v>1350</v>
      </c>
      <c r="BO624">
        <v>2</v>
      </c>
      <c r="BP624">
        <v>2</v>
      </c>
      <c r="BQ624">
        <v>7</v>
      </c>
      <c r="BR624" t="s">
        <v>93</v>
      </c>
      <c r="BS624" t="s">
        <v>2123</v>
      </c>
      <c r="BT624" t="s">
        <v>73</v>
      </c>
      <c r="BU624" s="23">
        <v>43467</v>
      </c>
      <c r="BV624">
        <v>25553</v>
      </c>
      <c r="BX624" t="s">
        <v>64</v>
      </c>
      <c r="BY624" t="s">
        <v>64</v>
      </c>
      <c r="CB624" t="s">
        <v>64</v>
      </c>
      <c r="CC624" t="s">
        <v>64</v>
      </c>
      <c r="CE624" t="s">
        <v>64</v>
      </c>
      <c r="CG624" t="s">
        <v>63</v>
      </c>
      <c r="CH624" t="s">
        <v>591</v>
      </c>
      <c r="CI624" t="s">
        <v>64</v>
      </c>
      <c r="DJ624" t="s">
        <v>146</v>
      </c>
      <c r="DK624" t="s">
        <v>147</v>
      </c>
      <c r="DN624" t="s">
        <v>64</v>
      </c>
      <c r="DO624" t="s">
        <v>719</v>
      </c>
      <c r="DP624" t="s">
        <v>63</v>
      </c>
      <c r="DQ624" t="s">
        <v>78</v>
      </c>
      <c r="DY624">
        <v>41</v>
      </c>
      <c r="EB624">
        <v>7</v>
      </c>
      <c r="EC624">
        <v>7</v>
      </c>
      <c r="EE624" t="s">
        <v>1640</v>
      </c>
      <c r="EF624">
        <v>7</v>
      </c>
      <c r="EH624" t="s">
        <v>80</v>
      </c>
      <c r="EL624" t="s">
        <v>80</v>
      </c>
      <c r="EP624" t="s">
        <v>80</v>
      </c>
      <c r="ET624" t="s">
        <v>80</v>
      </c>
      <c r="EU624">
        <v>750</v>
      </c>
      <c r="EW624">
        <v>329</v>
      </c>
      <c r="EX624">
        <v>272</v>
      </c>
      <c r="EY624">
        <v>303</v>
      </c>
    </row>
    <row r="625" spans="1:155" x14ac:dyDescent="0.25">
      <c r="A625">
        <v>2020</v>
      </c>
      <c r="B625" t="s">
        <v>698</v>
      </c>
      <c r="C625" s="20" t="s">
        <v>699</v>
      </c>
      <c r="D625" t="s">
        <v>718</v>
      </c>
      <c r="E625" t="s">
        <v>701</v>
      </c>
      <c r="F625">
        <v>7</v>
      </c>
      <c r="G625" s="1">
        <v>2</v>
      </c>
      <c r="H625">
        <v>4</v>
      </c>
      <c r="I625" t="s">
        <v>84</v>
      </c>
      <c r="J625">
        <v>25</v>
      </c>
      <c r="K625">
        <v>31</v>
      </c>
      <c r="L625">
        <v>27</v>
      </c>
      <c r="M625">
        <v>31.6</v>
      </c>
      <c r="N625">
        <v>44.5</v>
      </c>
      <c r="O625">
        <v>36.340600000000002</v>
      </c>
      <c r="P625">
        <v>24.507999999999999</v>
      </c>
      <c r="Q625">
        <v>30.978100000000001</v>
      </c>
      <c r="R625">
        <v>27.0504</v>
      </c>
      <c r="T625" t="s">
        <v>142</v>
      </c>
      <c r="U625" t="s">
        <v>143</v>
      </c>
      <c r="V625" t="s">
        <v>82</v>
      </c>
      <c r="W625" t="s">
        <v>83</v>
      </c>
      <c r="Y625">
        <v>6</v>
      </c>
      <c r="Z625" t="s">
        <v>64</v>
      </c>
      <c r="AA625" t="s">
        <v>64</v>
      </c>
      <c r="AB625" t="s">
        <v>150</v>
      </c>
      <c r="AC625" t="s">
        <v>178</v>
      </c>
      <c r="AD625">
        <v>15</v>
      </c>
      <c r="AG625" t="s">
        <v>243</v>
      </c>
      <c r="AH625" t="s">
        <v>244</v>
      </c>
      <c r="AI625" t="s">
        <v>68</v>
      </c>
      <c r="AJ625" t="s">
        <v>69</v>
      </c>
      <c r="AK625" t="s">
        <v>64</v>
      </c>
      <c r="AL625" t="s">
        <v>70</v>
      </c>
      <c r="AO625">
        <v>101</v>
      </c>
      <c r="AP625">
        <v>24</v>
      </c>
      <c r="AS625">
        <v>1500</v>
      </c>
      <c r="AT625">
        <v>1500</v>
      </c>
      <c r="BO625">
        <v>2</v>
      </c>
      <c r="BP625">
        <v>2</v>
      </c>
      <c r="BQ625">
        <v>7</v>
      </c>
      <c r="BR625" t="s">
        <v>93</v>
      </c>
      <c r="BS625" t="s">
        <v>2123</v>
      </c>
      <c r="BT625" t="s">
        <v>73</v>
      </c>
      <c r="BU625" s="23">
        <v>43467</v>
      </c>
      <c r="BV625">
        <v>25166</v>
      </c>
      <c r="BX625" t="s">
        <v>64</v>
      </c>
      <c r="BY625" t="s">
        <v>64</v>
      </c>
      <c r="CB625" t="s">
        <v>64</v>
      </c>
      <c r="CC625" t="s">
        <v>64</v>
      </c>
      <c r="CE625" t="s">
        <v>64</v>
      </c>
      <c r="CG625" t="s">
        <v>63</v>
      </c>
      <c r="CH625" t="s">
        <v>591</v>
      </c>
      <c r="CI625" t="s">
        <v>64</v>
      </c>
      <c r="DJ625" t="s">
        <v>146</v>
      </c>
      <c r="DK625" t="s">
        <v>147</v>
      </c>
      <c r="DN625" t="s">
        <v>64</v>
      </c>
      <c r="DO625" t="s">
        <v>719</v>
      </c>
      <c r="DP625" t="s">
        <v>64</v>
      </c>
      <c r="DQ625" t="s">
        <v>139</v>
      </c>
      <c r="DY625">
        <v>36.9</v>
      </c>
      <c r="EB625">
        <v>6</v>
      </c>
      <c r="EC625">
        <v>6</v>
      </c>
      <c r="EE625" t="s">
        <v>1641</v>
      </c>
      <c r="EF625">
        <v>5</v>
      </c>
      <c r="EH625" t="s">
        <v>80</v>
      </c>
      <c r="EL625" t="s">
        <v>80</v>
      </c>
      <c r="EP625" t="s">
        <v>80</v>
      </c>
      <c r="ET625" t="s">
        <v>80</v>
      </c>
      <c r="EU625">
        <v>0</v>
      </c>
      <c r="EW625">
        <v>367</v>
      </c>
      <c r="EX625">
        <v>290</v>
      </c>
      <c r="EY625">
        <v>332</v>
      </c>
    </row>
    <row r="626" spans="1:155" x14ac:dyDescent="0.25">
      <c r="A626">
        <v>2020</v>
      </c>
      <c r="B626" t="s">
        <v>698</v>
      </c>
      <c r="C626" s="20" t="s">
        <v>699</v>
      </c>
      <c r="D626" t="s">
        <v>1642</v>
      </c>
      <c r="E626" t="s">
        <v>701</v>
      </c>
      <c r="F626">
        <v>6</v>
      </c>
      <c r="G626" s="1">
        <v>2</v>
      </c>
      <c r="H626">
        <v>4</v>
      </c>
      <c r="I626" t="s">
        <v>260</v>
      </c>
      <c r="J626">
        <v>29</v>
      </c>
      <c r="K626">
        <v>35</v>
      </c>
      <c r="L626">
        <v>31</v>
      </c>
      <c r="M626">
        <v>37.9</v>
      </c>
      <c r="N626">
        <v>51.2</v>
      </c>
      <c r="O626">
        <v>42.916699999999999</v>
      </c>
      <c r="P626">
        <v>28.818000000000001</v>
      </c>
      <c r="Q626">
        <v>35.119500000000002</v>
      </c>
      <c r="R626">
        <v>31.349299999999999</v>
      </c>
      <c r="T626" t="s">
        <v>142</v>
      </c>
      <c r="U626" t="s">
        <v>143</v>
      </c>
      <c r="V626" t="s">
        <v>258</v>
      </c>
      <c r="W626" t="s">
        <v>259</v>
      </c>
      <c r="Y626">
        <v>1</v>
      </c>
      <c r="Z626" t="s">
        <v>63</v>
      </c>
      <c r="AA626" t="s">
        <v>64</v>
      </c>
      <c r="AB626" t="s">
        <v>150</v>
      </c>
      <c r="AC626" t="s">
        <v>178</v>
      </c>
      <c r="AD626">
        <v>15</v>
      </c>
      <c r="AG626" t="s">
        <v>243</v>
      </c>
      <c r="AH626" t="s">
        <v>244</v>
      </c>
      <c r="AI626" t="s">
        <v>68</v>
      </c>
      <c r="AJ626" t="s">
        <v>69</v>
      </c>
      <c r="AK626" t="s">
        <v>64</v>
      </c>
      <c r="AL626" t="s">
        <v>70</v>
      </c>
      <c r="AO626">
        <v>101</v>
      </c>
      <c r="AP626">
        <v>24</v>
      </c>
      <c r="AS626">
        <v>1300</v>
      </c>
      <c r="AT626">
        <v>1300</v>
      </c>
      <c r="BO626">
        <v>2</v>
      </c>
      <c r="BP626">
        <v>2</v>
      </c>
      <c r="BQ626">
        <v>7</v>
      </c>
      <c r="BR626" t="s">
        <v>93</v>
      </c>
      <c r="BS626" t="s">
        <v>2123</v>
      </c>
      <c r="BT626" t="s">
        <v>73</v>
      </c>
      <c r="BU626" s="23">
        <v>43467</v>
      </c>
      <c r="BV626">
        <v>25554</v>
      </c>
      <c r="BX626" t="s">
        <v>63</v>
      </c>
      <c r="BY626" t="s">
        <v>64</v>
      </c>
      <c r="CB626" t="s">
        <v>64</v>
      </c>
      <c r="CC626" t="s">
        <v>64</v>
      </c>
      <c r="CE626" t="s">
        <v>64</v>
      </c>
      <c r="CG626" t="s">
        <v>63</v>
      </c>
      <c r="CH626" t="s">
        <v>591</v>
      </c>
      <c r="CI626" t="s">
        <v>64</v>
      </c>
      <c r="DJ626" t="s">
        <v>146</v>
      </c>
      <c r="DK626" t="s">
        <v>147</v>
      </c>
      <c r="DN626" t="s">
        <v>64</v>
      </c>
      <c r="DO626" t="s">
        <v>719</v>
      </c>
      <c r="DP626" t="s">
        <v>63</v>
      </c>
      <c r="DQ626" t="s">
        <v>78</v>
      </c>
      <c r="DY626">
        <v>43.6</v>
      </c>
      <c r="EB626">
        <v>7</v>
      </c>
      <c r="EC626">
        <v>7</v>
      </c>
      <c r="EE626" t="s">
        <v>1640</v>
      </c>
      <c r="EF626">
        <v>7</v>
      </c>
      <c r="EH626" t="s">
        <v>80</v>
      </c>
      <c r="EL626" t="s">
        <v>80</v>
      </c>
      <c r="EP626" t="s">
        <v>80</v>
      </c>
      <c r="ET626" t="s">
        <v>80</v>
      </c>
      <c r="EU626">
        <v>1000</v>
      </c>
      <c r="EW626">
        <v>312</v>
      </c>
      <c r="EX626">
        <v>256</v>
      </c>
      <c r="EY626">
        <v>287</v>
      </c>
    </row>
    <row r="627" spans="1:155" x14ac:dyDescent="0.25">
      <c r="A627">
        <v>2020</v>
      </c>
      <c r="B627" t="s">
        <v>877</v>
      </c>
      <c r="C627" s="20" t="s">
        <v>905</v>
      </c>
      <c r="D627" t="s">
        <v>932</v>
      </c>
      <c r="E627" t="s">
        <v>534</v>
      </c>
      <c r="F627">
        <v>201</v>
      </c>
      <c r="G627" s="1">
        <v>2</v>
      </c>
      <c r="H627">
        <v>4</v>
      </c>
      <c r="I627" t="s">
        <v>860</v>
      </c>
      <c r="J627">
        <v>25</v>
      </c>
      <c r="K627">
        <v>32</v>
      </c>
      <c r="L627">
        <v>28</v>
      </c>
      <c r="M627">
        <v>35.009700000000002</v>
      </c>
      <c r="N627">
        <v>45.557699999999997</v>
      </c>
      <c r="O627">
        <v>39.081600000000002</v>
      </c>
      <c r="P627">
        <v>25</v>
      </c>
      <c r="Q627">
        <v>31.64</v>
      </c>
      <c r="R627">
        <v>28</v>
      </c>
      <c r="T627" t="s">
        <v>142</v>
      </c>
      <c r="U627" t="s">
        <v>143</v>
      </c>
      <c r="V627" t="s">
        <v>549</v>
      </c>
      <c r="W627" t="s">
        <v>550</v>
      </c>
      <c r="Y627">
        <v>8</v>
      </c>
      <c r="Z627" t="s">
        <v>63</v>
      </c>
      <c r="AA627" t="s">
        <v>64</v>
      </c>
      <c r="AB627" t="s">
        <v>150</v>
      </c>
      <c r="AC627" t="s">
        <v>178</v>
      </c>
      <c r="AD627">
        <v>10</v>
      </c>
      <c r="AG627" t="s">
        <v>243</v>
      </c>
      <c r="AH627" t="s">
        <v>244</v>
      </c>
      <c r="AI627" t="s">
        <v>68</v>
      </c>
      <c r="AJ627" t="s">
        <v>69</v>
      </c>
      <c r="AK627" t="s">
        <v>64</v>
      </c>
      <c r="AL627" t="s">
        <v>70</v>
      </c>
      <c r="AO627">
        <v>96</v>
      </c>
      <c r="AP627">
        <v>20</v>
      </c>
      <c r="AS627">
        <v>1450</v>
      </c>
      <c r="AT627">
        <v>1450</v>
      </c>
      <c r="BN627" s="33" t="s">
        <v>2125</v>
      </c>
      <c r="BO627">
        <v>2</v>
      </c>
      <c r="BP627">
        <v>2</v>
      </c>
      <c r="BQ627">
        <v>7</v>
      </c>
      <c r="BR627" t="s">
        <v>93</v>
      </c>
      <c r="BS627" t="s">
        <v>2123</v>
      </c>
      <c r="BT627" t="s">
        <v>73</v>
      </c>
      <c r="BU627" s="23">
        <v>43788</v>
      </c>
      <c r="BV627">
        <v>26684</v>
      </c>
      <c r="BX627" t="s">
        <v>64</v>
      </c>
      <c r="CB627" t="s">
        <v>64</v>
      </c>
      <c r="CC627" t="s">
        <v>64</v>
      </c>
      <c r="CE627" t="s">
        <v>64</v>
      </c>
      <c r="CF627" t="s">
        <v>880</v>
      </c>
      <c r="CG627" t="s">
        <v>63</v>
      </c>
      <c r="CH627" t="s">
        <v>933</v>
      </c>
      <c r="CI627" t="s">
        <v>64</v>
      </c>
      <c r="CJ627" t="s">
        <v>880</v>
      </c>
      <c r="DJ627" t="s">
        <v>76</v>
      </c>
      <c r="DK627" t="s">
        <v>2124</v>
      </c>
      <c r="DN627" t="s">
        <v>64</v>
      </c>
      <c r="DO627" t="s">
        <v>885</v>
      </c>
      <c r="DP627" t="s">
        <v>64</v>
      </c>
      <c r="DQ627" t="s">
        <v>139</v>
      </c>
      <c r="DY627">
        <v>39.299999999999997</v>
      </c>
      <c r="EB627">
        <v>6</v>
      </c>
      <c r="EC627">
        <v>6</v>
      </c>
      <c r="EE627" t="s">
        <v>1807</v>
      </c>
      <c r="EF627">
        <v>5</v>
      </c>
      <c r="EH627" t="s">
        <v>80</v>
      </c>
      <c r="EL627" t="s">
        <v>80</v>
      </c>
      <c r="EP627" t="s">
        <v>80</v>
      </c>
      <c r="ET627" t="s">
        <v>80</v>
      </c>
      <c r="EU627">
        <v>250</v>
      </c>
      <c r="EW627">
        <v>355</v>
      </c>
      <c r="EX627">
        <v>281</v>
      </c>
      <c r="EY627">
        <v>317</v>
      </c>
    </row>
    <row r="628" spans="1:155" x14ac:dyDescent="0.25">
      <c r="A628">
        <v>2020</v>
      </c>
      <c r="B628" t="s">
        <v>877</v>
      </c>
      <c r="C628" s="20" t="s">
        <v>905</v>
      </c>
      <c r="D628" t="s">
        <v>934</v>
      </c>
      <c r="E628" t="s">
        <v>534</v>
      </c>
      <c r="F628">
        <v>203</v>
      </c>
      <c r="G628" s="1">
        <v>2</v>
      </c>
      <c r="H628">
        <v>4</v>
      </c>
      <c r="I628" t="s">
        <v>860</v>
      </c>
      <c r="J628">
        <v>24</v>
      </c>
      <c r="K628">
        <v>30</v>
      </c>
      <c r="L628">
        <v>27</v>
      </c>
      <c r="M628">
        <v>34.393599999999999</v>
      </c>
      <c r="N628">
        <v>44.3703</v>
      </c>
      <c r="O628">
        <v>38.2654</v>
      </c>
      <c r="P628">
        <v>24</v>
      </c>
      <c r="Q628">
        <v>30</v>
      </c>
      <c r="R628">
        <v>27</v>
      </c>
      <c r="T628" t="s">
        <v>142</v>
      </c>
      <c r="U628" t="s">
        <v>143</v>
      </c>
      <c r="V628" t="s">
        <v>549</v>
      </c>
      <c r="W628" t="s">
        <v>550</v>
      </c>
      <c r="Y628">
        <v>8</v>
      </c>
      <c r="Z628" t="s">
        <v>63</v>
      </c>
      <c r="AA628" t="s">
        <v>64</v>
      </c>
      <c r="AB628" t="s">
        <v>86</v>
      </c>
      <c r="AC628" t="s">
        <v>87</v>
      </c>
      <c r="AD628">
        <v>10</v>
      </c>
      <c r="AG628" t="s">
        <v>243</v>
      </c>
      <c r="AH628" t="s">
        <v>244</v>
      </c>
      <c r="AI628" t="s">
        <v>68</v>
      </c>
      <c r="AJ628" t="s">
        <v>69</v>
      </c>
      <c r="AK628" t="s">
        <v>64</v>
      </c>
      <c r="AL628" t="s">
        <v>70</v>
      </c>
      <c r="AO628">
        <v>96</v>
      </c>
      <c r="AP628">
        <v>20</v>
      </c>
      <c r="AS628">
        <v>1500</v>
      </c>
      <c r="AT628">
        <v>1500</v>
      </c>
      <c r="BN628" s="33" t="s">
        <v>2125</v>
      </c>
      <c r="BO628">
        <v>2</v>
      </c>
      <c r="BP628">
        <v>2</v>
      </c>
      <c r="BQ628">
        <v>7</v>
      </c>
      <c r="BR628" t="s">
        <v>93</v>
      </c>
      <c r="BS628" t="s">
        <v>2123</v>
      </c>
      <c r="BT628" t="s">
        <v>73</v>
      </c>
      <c r="BU628" s="23">
        <v>43788</v>
      </c>
      <c r="BV628">
        <v>26685</v>
      </c>
      <c r="BX628" t="s">
        <v>64</v>
      </c>
      <c r="CB628" t="s">
        <v>64</v>
      </c>
      <c r="CC628" t="s">
        <v>64</v>
      </c>
      <c r="CE628" t="s">
        <v>64</v>
      </c>
      <c r="CF628" t="s">
        <v>880</v>
      </c>
      <c r="CG628" t="s">
        <v>63</v>
      </c>
      <c r="CH628" t="s">
        <v>933</v>
      </c>
      <c r="CI628" t="s">
        <v>64</v>
      </c>
      <c r="CJ628" t="s">
        <v>880</v>
      </c>
      <c r="DJ628" t="s">
        <v>76</v>
      </c>
      <c r="DK628" t="s">
        <v>2124</v>
      </c>
      <c r="DN628" t="s">
        <v>64</v>
      </c>
      <c r="DO628" t="s">
        <v>885</v>
      </c>
      <c r="DP628" t="s">
        <v>64</v>
      </c>
      <c r="DQ628" t="s">
        <v>139</v>
      </c>
      <c r="DY628">
        <v>38.5</v>
      </c>
      <c r="EB628">
        <v>6</v>
      </c>
      <c r="EC628">
        <v>6</v>
      </c>
      <c r="EE628" t="s">
        <v>1807</v>
      </c>
      <c r="EF628">
        <v>5</v>
      </c>
      <c r="EH628" t="s">
        <v>80</v>
      </c>
      <c r="EL628" t="s">
        <v>80</v>
      </c>
      <c r="EP628" t="s">
        <v>80</v>
      </c>
      <c r="ET628" t="s">
        <v>80</v>
      </c>
      <c r="EU628">
        <v>0</v>
      </c>
      <c r="EW628">
        <v>370</v>
      </c>
      <c r="EX628">
        <v>297</v>
      </c>
      <c r="EY628">
        <v>329</v>
      </c>
    </row>
    <row r="629" spans="1:155" x14ac:dyDescent="0.25">
      <c r="A629">
        <v>2020</v>
      </c>
      <c r="B629" t="s">
        <v>1006</v>
      </c>
      <c r="C629" s="20" t="s">
        <v>1006</v>
      </c>
      <c r="D629" t="s">
        <v>1015</v>
      </c>
      <c r="E629" t="s">
        <v>1007</v>
      </c>
      <c r="F629">
        <v>6</v>
      </c>
      <c r="G629" s="1">
        <v>2</v>
      </c>
      <c r="H629">
        <v>4</v>
      </c>
      <c r="I629" t="s">
        <v>551</v>
      </c>
      <c r="J629">
        <v>28</v>
      </c>
      <c r="K629">
        <v>36</v>
      </c>
      <c r="L629">
        <v>31</v>
      </c>
      <c r="M629">
        <v>36.280799999999999</v>
      </c>
      <c r="N629">
        <v>51.863599999999998</v>
      </c>
      <c r="O629">
        <v>41.953099999999999</v>
      </c>
      <c r="P629">
        <v>27.726500000000001</v>
      </c>
      <c r="Q629">
        <v>35.523099999999999</v>
      </c>
      <c r="R629">
        <v>30.765000000000001</v>
      </c>
      <c r="T629" t="s">
        <v>142</v>
      </c>
      <c r="U629" t="s">
        <v>143</v>
      </c>
      <c r="V629" t="s">
        <v>549</v>
      </c>
      <c r="W629" t="s">
        <v>550</v>
      </c>
      <c r="Y629">
        <v>7</v>
      </c>
      <c r="Z629" t="s">
        <v>63</v>
      </c>
      <c r="AA629" t="s">
        <v>64</v>
      </c>
      <c r="AB629" t="s">
        <v>86</v>
      </c>
      <c r="AC629" t="s">
        <v>87</v>
      </c>
      <c r="AD629">
        <v>10</v>
      </c>
      <c r="AG629" t="s">
        <v>243</v>
      </c>
      <c r="AH629" t="s">
        <v>244</v>
      </c>
      <c r="AI629" t="s">
        <v>68</v>
      </c>
      <c r="AJ629" t="s">
        <v>69</v>
      </c>
      <c r="AK629" t="s">
        <v>64</v>
      </c>
      <c r="AL629" t="s">
        <v>70</v>
      </c>
      <c r="AO629">
        <v>101</v>
      </c>
      <c r="AP629">
        <v>21</v>
      </c>
      <c r="AS629">
        <v>1300</v>
      </c>
      <c r="AT629">
        <v>1300</v>
      </c>
      <c r="BN629" s="33" t="s">
        <v>2125</v>
      </c>
      <c r="BO629">
        <v>2</v>
      </c>
      <c r="BP629">
        <v>2</v>
      </c>
      <c r="BQ629">
        <v>7</v>
      </c>
      <c r="BR629" t="s">
        <v>93</v>
      </c>
      <c r="BS629" t="s">
        <v>2123</v>
      </c>
      <c r="BT629" t="s">
        <v>73</v>
      </c>
      <c r="BU629" s="23">
        <v>43715</v>
      </c>
      <c r="BV629">
        <v>26507</v>
      </c>
      <c r="BX629" t="s">
        <v>63</v>
      </c>
      <c r="BY629" t="s">
        <v>64</v>
      </c>
      <c r="CB629" t="s">
        <v>64</v>
      </c>
      <c r="CC629" t="s">
        <v>64</v>
      </c>
      <c r="CE629" t="s">
        <v>64</v>
      </c>
      <c r="CG629" t="s">
        <v>63</v>
      </c>
      <c r="CH629" t="s">
        <v>1005</v>
      </c>
      <c r="CI629" t="s">
        <v>64</v>
      </c>
      <c r="DJ629" t="s">
        <v>76</v>
      </c>
      <c r="DK629" t="s">
        <v>2124</v>
      </c>
      <c r="DN629" t="s">
        <v>64</v>
      </c>
      <c r="DO629" t="s">
        <v>728</v>
      </c>
      <c r="DP629" t="s">
        <v>64</v>
      </c>
      <c r="DQ629" t="s">
        <v>139</v>
      </c>
      <c r="DY629">
        <v>42</v>
      </c>
      <c r="EB629">
        <v>7</v>
      </c>
      <c r="EC629">
        <v>7</v>
      </c>
      <c r="EE629" t="s">
        <v>1857</v>
      </c>
      <c r="EF629">
        <v>6</v>
      </c>
      <c r="EH629" t="s">
        <v>80</v>
      </c>
      <c r="EL629" t="s">
        <v>80</v>
      </c>
      <c r="EP629" t="s">
        <v>80</v>
      </c>
      <c r="ET629" t="s">
        <v>80</v>
      </c>
      <c r="EU629">
        <v>1000</v>
      </c>
      <c r="EW629">
        <v>319</v>
      </c>
      <c r="EX629">
        <v>249</v>
      </c>
      <c r="EY629">
        <v>288</v>
      </c>
    </row>
    <row r="630" spans="1:155" x14ac:dyDescent="0.25">
      <c r="A630">
        <v>2020</v>
      </c>
      <c r="B630" t="s">
        <v>1006</v>
      </c>
      <c r="C630" s="20" t="s">
        <v>1006</v>
      </c>
      <c r="D630" t="s">
        <v>1015</v>
      </c>
      <c r="E630" t="s">
        <v>1007</v>
      </c>
      <c r="F630">
        <v>4</v>
      </c>
      <c r="G630" s="1">
        <v>2</v>
      </c>
      <c r="H630">
        <v>4</v>
      </c>
      <c r="I630" t="s">
        <v>282</v>
      </c>
      <c r="J630">
        <v>24</v>
      </c>
      <c r="K630">
        <v>31</v>
      </c>
      <c r="L630">
        <v>26</v>
      </c>
      <c r="M630">
        <v>30.3</v>
      </c>
      <c r="N630">
        <v>44.4</v>
      </c>
      <c r="O630">
        <v>35.351999999999997</v>
      </c>
      <c r="P630">
        <v>23.597100000000001</v>
      </c>
      <c r="Q630">
        <v>30.915299999999998</v>
      </c>
      <c r="R630">
        <v>26.410399999999999</v>
      </c>
      <c r="T630" t="s">
        <v>142</v>
      </c>
      <c r="U630" t="s">
        <v>143</v>
      </c>
      <c r="V630" t="s">
        <v>82</v>
      </c>
      <c r="W630" t="s">
        <v>83</v>
      </c>
      <c r="Y630">
        <v>5</v>
      </c>
      <c r="Z630" t="s">
        <v>64</v>
      </c>
      <c r="AA630" t="s">
        <v>64</v>
      </c>
      <c r="AB630" t="s">
        <v>86</v>
      </c>
      <c r="AC630" t="s">
        <v>87</v>
      </c>
      <c r="AD630">
        <v>10</v>
      </c>
      <c r="AG630" t="s">
        <v>243</v>
      </c>
      <c r="AH630" t="s">
        <v>244</v>
      </c>
      <c r="AI630" t="s">
        <v>68</v>
      </c>
      <c r="AJ630" t="s">
        <v>69</v>
      </c>
      <c r="AK630" t="s">
        <v>64</v>
      </c>
      <c r="AL630" t="s">
        <v>70</v>
      </c>
      <c r="AO630">
        <v>101</v>
      </c>
      <c r="AP630">
        <v>21</v>
      </c>
      <c r="AS630">
        <v>1550</v>
      </c>
      <c r="AT630">
        <v>1550</v>
      </c>
      <c r="BN630" s="33" t="s">
        <v>2125</v>
      </c>
      <c r="BO630">
        <v>2</v>
      </c>
      <c r="BP630">
        <v>2</v>
      </c>
      <c r="BQ630">
        <v>7</v>
      </c>
      <c r="BR630" t="s">
        <v>93</v>
      </c>
      <c r="BS630" t="s">
        <v>2123</v>
      </c>
      <c r="BT630" t="s">
        <v>73</v>
      </c>
      <c r="BU630" s="23">
        <v>43715</v>
      </c>
      <c r="BV630">
        <v>26505</v>
      </c>
      <c r="BX630" t="s">
        <v>63</v>
      </c>
      <c r="BY630" t="s">
        <v>64</v>
      </c>
      <c r="CB630" t="s">
        <v>64</v>
      </c>
      <c r="CC630" t="s">
        <v>64</v>
      </c>
      <c r="CE630" t="s">
        <v>64</v>
      </c>
      <c r="CG630" t="s">
        <v>63</v>
      </c>
      <c r="CH630" t="s">
        <v>1005</v>
      </c>
      <c r="CI630" t="s">
        <v>64</v>
      </c>
      <c r="DJ630" t="s">
        <v>76</v>
      </c>
      <c r="DK630" t="s">
        <v>2124</v>
      </c>
      <c r="DN630" t="s">
        <v>64</v>
      </c>
      <c r="DO630" t="s">
        <v>728</v>
      </c>
      <c r="DP630" t="s">
        <v>64</v>
      </c>
      <c r="DQ630" t="s">
        <v>139</v>
      </c>
      <c r="DY630">
        <v>35.4</v>
      </c>
      <c r="EB630">
        <v>5</v>
      </c>
      <c r="EC630">
        <v>5</v>
      </c>
      <c r="EE630" t="s">
        <v>1857</v>
      </c>
      <c r="EF630">
        <v>6</v>
      </c>
      <c r="EH630" t="s">
        <v>80</v>
      </c>
      <c r="EL630" t="s">
        <v>80</v>
      </c>
      <c r="EP630" t="s">
        <v>80</v>
      </c>
      <c r="ET630" t="s">
        <v>80</v>
      </c>
      <c r="EV630">
        <v>250</v>
      </c>
      <c r="EW630">
        <v>375</v>
      </c>
      <c r="EX630">
        <v>286</v>
      </c>
      <c r="EY630">
        <v>335</v>
      </c>
    </row>
    <row r="631" spans="1:155" x14ac:dyDescent="0.25">
      <c r="A631">
        <v>2020</v>
      </c>
      <c r="B631" t="s">
        <v>1006</v>
      </c>
      <c r="C631" s="20" t="s">
        <v>1006</v>
      </c>
      <c r="D631" t="s">
        <v>1016</v>
      </c>
      <c r="E631" t="s">
        <v>1007</v>
      </c>
      <c r="F631">
        <v>28</v>
      </c>
      <c r="G631" s="1">
        <v>2</v>
      </c>
      <c r="H631">
        <v>4</v>
      </c>
      <c r="I631" t="s">
        <v>551</v>
      </c>
      <c r="J631">
        <v>27</v>
      </c>
      <c r="K631">
        <v>35</v>
      </c>
      <c r="L631">
        <v>30</v>
      </c>
      <c r="M631">
        <v>35.5</v>
      </c>
      <c r="N631">
        <v>51.1</v>
      </c>
      <c r="O631">
        <v>41.153599999999997</v>
      </c>
      <c r="P631">
        <v>27.196200000000001</v>
      </c>
      <c r="Q631">
        <v>35.058599999999998</v>
      </c>
      <c r="R631">
        <v>30.248899999999999</v>
      </c>
      <c r="T631" t="s">
        <v>142</v>
      </c>
      <c r="U631" t="s">
        <v>143</v>
      </c>
      <c r="V631" t="s">
        <v>549</v>
      </c>
      <c r="W631" t="s">
        <v>550</v>
      </c>
      <c r="Y631">
        <v>7</v>
      </c>
      <c r="Z631" t="s">
        <v>63</v>
      </c>
      <c r="AA631" t="s">
        <v>64</v>
      </c>
      <c r="AB631" t="s">
        <v>86</v>
      </c>
      <c r="AC631" t="s">
        <v>87</v>
      </c>
      <c r="AD631">
        <v>10</v>
      </c>
      <c r="AG631" t="s">
        <v>243</v>
      </c>
      <c r="AH631" t="s">
        <v>244</v>
      </c>
      <c r="AI631" t="s">
        <v>68</v>
      </c>
      <c r="AJ631" t="s">
        <v>69</v>
      </c>
      <c r="AK631" t="s">
        <v>64</v>
      </c>
      <c r="AL631" t="s">
        <v>70</v>
      </c>
      <c r="AO631">
        <v>101</v>
      </c>
      <c r="AP631">
        <v>21</v>
      </c>
      <c r="AS631">
        <v>1350</v>
      </c>
      <c r="AT631">
        <v>1350</v>
      </c>
      <c r="BN631" s="33" t="s">
        <v>2125</v>
      </c>
      <c r="BO631">
        <v>2</v>
      </c>
      <c r="BP631">
        <v>2</v>
      </c>
      <c r="BQ631">
        <v>7</v>
      </c>
      <c r="BR631" t="s">
        <v>93</v>
      </c>
      <c r="BS631" t="s">
        <v>2123</v>
      </c>
      <c r="BT631" t="s">
        <v>73</v>
      </c>
      <c r="BU631" s="23">
        <v>43715</v>
      </c>
      <c r="BV631">
        <v>26510</v>
      </c>
      <c r="BX631" t="s">
        <v>63</v>
      </c>
      <c r="BY631" t="s">
        <v>64</v>
      </c>
      <c r="CB631" t="s">
        <v>64</v>
      </c>
      <c r="CC631" t="s">
        <v>64</v>
      </c>
      <c r="CE631" t="s">
        <v>64</v>
      </c>
      <c r="CG631" t="s">
        <v>63</v>
      </c>
      <c r="CH631" t="s">
        <v>1005</v>
      </c>
      <c r="CI631" t="s">
        <v>64</v>
      </c>
      <c r="DJ631" t="s">
        <v>76</v>
      </c>
      <c r="DK631" t="s">
        <v>2124</v>
      </c>
      <c r="DN631" t="s">
        <v>64</v>
      </c>
      <c r="DO631" t="s">
        <v>728</v>
      </c>
      <c r="DP631" t="s">
        <v>64</v>
      </c>
      <c r="DQ631" t="s">
        <v>139</v>
      </c>
      <c r="DY631">
        <v>41.2</v>
      </c>
      <c r="EB631">
        <v>7</v>
      </c>
      <c r="EC631">
        <v>7</v>
      </c>
      <c r="EE631" t="s">
        <v>1857</v>
      </c>
      <c r="EF631">
        <v>6</v>
      </c>
      <c r="EH631" t="s">
        <v>80</v>
      </c>
      <c r="EL631" t="s">
        <v>80</v>
      </c>
      <c r="EP631" t="s">
        <v>80</v>
      </c>
      <c r="ET631" t="s">
        <v>80</v>
      </c>
      <c r="EU631">
        <v>750</v>
      </c>
      <c r="EW631">
        <v>325</v>
      </c>
      <c r="EX631">
        <v>252</v>
      </c>
      <c r="EY631">
        <v>292</v>
      </c>
    </row>
    <row r="632" spans="1:155" x14ac:dyDescent="0.25">
      <c r="A632">
        <v>2020</v>
      </c>
      <c r="B632" t="s">
        <v>1006</v>
      </c>
      <c r="C632" s="20" t="s">
        <v>1006</v>
      </c>
      <c r="D632" t="s">
        <v>1016</v>
      </c>
      <c r="E632" t="s">
        <v>1007</v>
      </c>
      <c r="F632">
        <v>27</v>
      </c>
      <c r="G632" s="1">
        <v>2</v>
      </c>
      <c r="H632">
        <v>4</v>
      </c>
      <c r="I632" t="s">
        <v>282</v>
      </c>
      <c r="J632">
        <v>22</v>
      </c>
      <c r="K632">
        <v>30</v>
      </c>
      <c r="L632">
        <v>25</v>
      </c>
      <c r="M632">
        <v>28.6</v>
      </c>
      <c r="N632">
        <v>42.9</v>
      </c>
      <c r="O632">
        <v>33.647100000000002</v>
      </c>
      <c r="P632">
        <v>22.394400000000001</v>
      </c>
      <c r="Q632">
        <v>29.970800000000001</v>
      </c>
      <c r="R632">
        <v>25.268899999999999</v>
      </c>
      <c r="T632" t="s">
        <v>142</v>
      </c>
      <c r="U632" t="s">
        <v>143</v>
      </c>
      <c r="V632" t="s">
        <v>82</v>
      </c>
      <c r="W632" t="s">
        <v>83</v>
      </c>
      <c r="Y632">
        <v>5</v>
      </c>
      <c r="Z632" t="s">
        <v>64</v>
      </c>
      <c r="AA632" t="s">
        <v>64</v>
      </c>
      <c r="AB632" t="s">
        <v>86</v>
      </c>
      <c r="AC632" t="s">
        <v>87</v>
      </c>
      <c r="AD632">
        <v>10</v>
      </c>
      <c r="AG632" t="s">
        <v>243</v>
      </c>
      <c r="AH632" t="s">
        <v>244</v>
      </c>
      <c r="AI632" t="s">
        <v>68</v>
      </c>
      <c r="AJ632" t="s">
        <v>69</v>
      </c>
      <c r="AK632" t="s">
        <v>64</v>
      </c>
      <c r="AL632" t="s">
        <v>70</v>
      </c>
      <c r="AO632">
        <v>101</v>
      </c>
      <c r="AP632">
        <v>21</v>
      </c>
      <c r="AS632">
        <v>1600</v>
      </c>
      <c r="AT632">
        <v>1600</v>
      </c>
      <c r="BN632" s="33" t="s">
        <v>2125</v>
      </c>
      <c r="BO632">
        <v>2</v>
      </c>
      <c r="BP632">
        <v>2</v>
      </c>
      <c r="BQ632">
        <v>7</v>
      </c>
      <c r="BR632" t="s">
        <v>93</v>
      </c>
      <c r="BS632" t="s">
        <v>2123</v>
      </c>
      <c r="BT632" t="s">
        <v>73</v>
      </c>
      <c r="BU632" s="23">
        <v>43715</v>
      </c>
      <c r="BV632">
        <v>26509</v>
      </c>
      <c r="BX632" t="s">
        <v>63</v>
      </c>
      <c r="BY632" t="s">
        <v>64</v>
      </c>
      <c r="CB632" t="s">
        <v>64</v>
      </c>
      <c r="CC632" t="s">
        <v>64</v>
      </c>
      <c r="CE632" t="s">
        <v>64</v>
      </c>
      <c r="CG632" t="s">
        <v>63</v>
      </c>
      <c r="CH632" t="s">
        <v>1005</v>
      </c>
      <c r="CI632" t="s">
        <v>64</v>
      </c>
      <c r="DJ632" t="s">
        <v>76</v>
      </c>
      <c r="DK632" t="s">
        <v>2124</v>
      </c>
      <c r="DN632" t="s">
        <v>64</v>
      </c>
      <c r="DO632" t="s">
        <v>728</v>
      </c>
      <c r="DP632" t="s">
        <v>64</v>
      </c>
      <c r="DQ632" t="s">
        <v>139</v>
      </c>
      <c r="DY632">
        <v>33.6</v>
      </c>
      <c r="EB632">
        <v>5</v>
      </c>
      <c r="EC632">
        <v>5</v>
      </c>
      <c r="EE632" t="s">
        <v>1857</v>
      </c>
      <c r="EF632">
        <v>6</v>
      </c>
      <c r="EH632" t="s">
        <v>80</v>
      </c>
      <c r="EL632" t="s">
        <v>80</v>
      </c>
      <c r="EP632" t="s">
        <v>80</v>
      </c>
      <c r="ET632" t="s">
        <v>80</v>
      </c>
      <c r="EV632">
        <v>500</v>
      </c>
      <c r="EW632">
        <v>397</v>
      </c>
      <c r="EX632">
        <v>295</v>
      </c>
      <c r="EY632">
        <v>351</v>
      </c>
    </row>
    <row r="633" spans="1:155" x14ac:dyDescent="0.25">
      <c r="A633">
        <v>2020</v>
      </c>
      <c r="B633" t="s">
        <v>1214</v>
      </c>
      <c r="C633" s="20" t="s">
        <v>1215</v>
      </c>
      <c r="D633" t="s">
        <v>1229</v>
      </c>
      <c r="E633" t="s">
        <v>1217</v>
      </c>
      <c r="F633">
        <v>133</v>
      </c>
      <c r="G633" s="1">
        <v>2</v>
      </c>
      <c r="H633">
        <v>4</v>
      </c>
      <c r="I633" t="s">
        <v>79</v>
      </c>
      <c r="J633">
        <v>22</v>
      </c>
      <c r="K633">
        <v>31</v>
      </c>
      <c r="L633">
        <v>25</v>
      </c>
      <c r="M633">
        <v>27.4</v>
      </c>
      <c r="N633">
        <v>44.3</v>
      </c>
      <c r="O633">
        <v>33.078600000000002</v>
      </c>
      <c r="P633">
        <v>21.537600000000001</v>
      </c>
      <c r="Q633">
        <v>30.852599999999999</v>
      </c>
      <c r="R633">
        <v>24.9238</v>
      </c>
      <c r="T633" t="s">
        <v>60</v>
      </c>
      <c r="U633" t="s">
        <v>71</v>
      </c>
      <c r="V633" t="s">
        <v>61</v>
      </c>
      <c r="W633" t="s">
        <v>62</v>
      </c>
      <c r="Y633">
        <v>8</v>
      </c>
      <c r="Z633" t="s">
        <v>63</v>
      </c>
      <c r="AA633" t="s">
        <v>64</v>
      </c>
      <c r="AB633" t="s">
        <v>86</v>
      </c>
      <c r="AC633" t="s">
        <v>87</v>
      </c>
      <c r="AD633">
        <v>10</v>
      </c>
      <c r="AG633" t="s">
        <v>155</v>
      </c>
      <c r="AH633" t="s">
        <v>156</v>
      </c>
      <c r="AI633" t="s">
        <v>68</v>
      </c>
      <c r="AJ633" t="s">
        <v>69</v>
      </c>
      <c r="AK633" t="s">
        <v>64</v>
      </c>
      <c r="AL633" t="s">
        <v>70</v>
      </c>
      <c r="AO633">
        <v>94</v>
      </c>
      <c r="AP633">
        <v>29</v>
      </c>
      <c r="AS633">
        <v>1950</v>
      </c>
      <c r="AT633">
        <v>1950</v>
      </c>
      <c r="BN633" s="33" t="s">
        <v>2125</v>
      </c>
      <c r="BO633">
        <v>2</v>
      </c>
      <c r="BP633">
        <v>2</v>
      </c>
      <c r="BQ633">
        <v>7</v>
      </c>
      <c r="BR633" t="s">
        <v>93</v>
      </c>
      <c r="BS633" t="s">
        <v>2123</v>
      </c>
      <c r="BT633" t="s">
        <v>73</v>
      </c>
      <c r="BU633" s="23">
        <v>43619</v>
      </c>
      <c r="BV633">
        <v>25746</v>
      </c>
      <c r="BX633" t="s">
        <v>64</v>
      </c>
      <c r="BY633" t="s">
        <v>64</v>
      </c>
      <c r="CB633" t="s">
        <v>64</v>
      </c>
      <c r="CC633" t="s">
        <v>64</v>
      </c>
      <c r="CD633" t="s">
        <v>2014</v>
      </c>
      <c r="CE633" t="s">
        <v>64</v>
      </c>
      <c r="CG633" t="s">
        <v>63</v>
      </c>
      <c r="CH633" t="s">
        <v>1220</v>
      </c>
      <c r="CI633" t="s">
        <v>64</v>
      </c>
      <c r="DJ633" t="s">
        <v>76</v>
      </c>
      <c r="DK633" t="s">
        <v>2124</v>
      </c>
      <c r="DN633" t="s">
        <v>64</v>
      </c>
      <c r="DO633" t="s">
        <v>1037</v>
      </c>
      <c r="DP633" t="s">
        <v>63</v>
      </c>
      <c r="DQ633" t="s">
        <v>78</v>
      </c>
      <c r="DR633" t="s">
        <v>1221</v>
      </c>
      <c r="DY633">
        <v>33.1</v>
      </c>
      <c r="EB633">
        <v>5</v>
      </c>
      <c r="EC633">
        <v>5</v>
      </c>
      <c r="EE633" t="s">
        <v>2013</v>
      </c>
      <c r="EF633">
        <v>5</v>
      </c>
      <c r="EH633" t="s">
        <v>80</v>
      </c>
      <c r="EL633" t="s">
        <v>80</v>
      </c>
      <c r="EP633" t="s">
        <v>80</v>
      </c>
      <c r="ET633" t="s">
        <v>80</v>
      </c>
      <c r="EV633">
        <v>2250</v>
      </c>
      <c r="EW633">
        <v>410</v>
      </c>
      <c r="EX633">
        <v>286</v>
      </c>
      <c r="EY633">
        <v>354</v>
      </c>
    </row>
    <row r="634" spans="1:155" x14ac:dyDescent="0.25">
      <c r="A634">
        <v>2020</v>
      </c>
      <c r="B634" t="s">
        <v>1214</v>
      </c>
      <c r="C634" s="20" t="s">
        <v>1215</v>
      </c>
      <c r="D634" t="s">
        <v>1230</v>
      </c>
      <c r="E634" t="s">
        <v>1217</v>
      </c>
      <c r="F634">
        <v>131</v>
      </c>
      <c r="G634" s="1">
        <v>2</v>
      </c>
      <c r="H634">
        <v>4</v>
      </c>
      <c r="I634" t="s">
        <v>79</v>
      </c>
      <c r="J634">
        <v>23</v>
      </c>
      <c r="K634">
        <v>34</v>
      </c>
      <c r="L634">
        <v>27</v>
      </c>
      <c r="M634">
        <v>30.1</v>
      </c>
      <c r="N634">
        <v>50.1</v>
      </c>
      <c r="O634">
        <v>36.691200000000002</v>
      </c>
      <c r="P634">
        <v>23.456299999999999</v>
      </c>
      <c r="Q634">
        <v>34.447899999999997</v>
      </c>
      <c r="R634">
        <v>27.388999999999999</v>
      </c>
      <c r="T634" t="s">
        <v>60</v>
      </c>
      <c r="U634" t="s">
        <v>71</v>
      </c>
      <c r="V634" t="s">
        <v>61</v>
      </c>
      <c r="W634" t="s">
        <v>62</v>
      </c>
      <c r="Y634">
        <v>8</v>
      </c>
      <c r="Z634" t="s">
        <v>63</v>
      </c>
      <c r="AA634" t="s">
        <v>64</v>
      </c>
      <c r="AB634" t="s">
        <v>150</v>
      </c>
      <c r="AC634" t="s">
        <v>178</v>
      </c>
      <c r="AD634">
        <v>10</v>
      </c>
      <c r="AG634" t="s">
        <v>155</v>
      </c>
      <c r="AH634" t="s">
        <v>156</v>
      </c>
      <c r="AI634" t="s">
        <v>68</v>
      </c>
      <c r="AJ634" t="s">
        <v>69</v>
      </c>
      <c r="AK634" t="s">
        <v>64</v>
      </c>
      <c r="AL634" t="s">
        <v>70</v>
      </c>
      <c r="AO634">
        <v>94</v>
      </c>
      <c r="AP634">
        <v>29</v>
      </c>
      <c r="AS634">
        <v>1800</v>
      </c>
      <c r="AT634">
        <v>1800</v>
      </c>
      <c r="BN634" s="33" t="s">
        <v>2125</v>
      </c>
      <c r="BO634">
        <v>2</v>
      </c>
      <c r="BP634">
        <v>2</v>
      </c>
      <c r="BQ634">
        <v>7</v>
      </c>
      <c r="BR634" t="s">
        <v>93</v>
      </c>
      <c r="BS634" t="s">
        <v>2123</v>
      </c>
      <c r="BT634" t="s">
        <v>73</v>
      </c>
      <c r="BU634" s="23">
        <v>43619</v>
      </c>
      <c r="BV634">
        <v>25744</v>
      </c>
      <c r="BX634" t="s">
        <v>64</v>
      </c>
      <c r="BY634" t="s">
        <v>64</v>
      </c>
      <c r="CB634" t="s">
        <v>64</v>
      </c>
      <c r="CC634" t="s">
        <v>64</v>
      </c>
      <c r="CD634" t="s">
        <v>2014</v>
      </c>
      <c r="CE634" t="s">
        <v>64</v>
      </c>
      <c r="CG634" t="s">
        <v>63</v>
      </c>
      <c r="CH634" t="s">
        <v>1220</v>
      </c>
      <c r="CI634" t="s">
        <v>64</v>
      </c>
      <c r="DJ634" t="s">
        <v>76</v>
      </c>
      <c r="DK634" t="s">
        <v>2124</v>
      </c>
      <c r="DN634" t="s">
        <v>64</v>
      </c>
      <c r="DO634" t="s">
        <v>1037</v>
      </c>
      <c r="DP634" t="s">
        <v>63</v>
      </c>
      <c r="DQ634" t="s">
        <v>78</v>
      </c>
      <c r="DR634" t="s">
        <v>1221</v>
      </c>
      <c r="DY634">
        <v>36.700000000000003</v>
      </c>
      <c r="EB634">
        <v>6</v>
      </c>
      <c r="EC634">
        <v>6</v>
      </c>
      <c r="EE634" t="s">
        <v>2013</v>
      </c>
      <c r="EF634">
        <v>5</v>
      </c>
      <c r="EH634" t="s">
        <v>80</v>
      </c>
      <c r="EL634" t="s">
        <v>80</v>
      </c>
      <c r="EP634" t="s">
        <v>80</v>
      </c>
      <c r="ET634" t="s">
        <v>80</v>
      </c>
      <c r="EV634">
        <v>1500</v>
      </c>
      <c r="EW634">
        <v>376</v>
      </c>
      <c r="EX634">
        <v>256</v>
      </c>
      <c r="EY634">
        <v>322</v>
      </c>
    </row>
    <row r="635" spans="1:155" x14ac:dyDescent="0.25">
      <c r="A635">
        <v>2020</v>
      </c>
      <c r="B635" t="s">
        <v>1123</v>
      </c>
      <c r="C635" s="20" t="s">
        <v>1124</v>
      </c>
      <c r="D635" t="s">
        <v>1919</v>
      </c>
      <c r="E635" t="s">
        <v>1126</v>
      </c>
      <c r="F635">
        <v>45</v>
      </c>
      <c r="G635" s="1">
        <v>3</v>
      </c>
      <c r="H635">
        <v>6</v>
      </c>
      <c r="I635" t="s">
        <v>159</v>
      </c>
      <c r="J635">
        <v>20</v>
      </c>
      <c r="K635">
        <v>26</v>
      </c>
      <c r="L635">
        <v>22</v>
      </c>
      <c r="M635">
        <v>26.3</v>
      </c>
      <c r="N635">
        <v>38.200000000000003</v>
      </c>
      <c r="O635">
        <v>30.587900000000001</v>
      </c>
      <c r="P635">
        <v>19.942599999999999</v>
      </c>
      <c r="Q635">
        <v>25.836200000000002</v>
      </c>
      <c r="R635">
        <v>22.2239</v>
      </c>
      <c r="T635" t="s">
        <v>60</v>
      </c>
      <c r="U635" t="s">
        <v>71</v>
      </c>
      <c r="V635" t="s">
        <v>157</v>
      </c>
      <c r="W635" t="s">
        <v>158</v>
      </c>
      <c r="Y635">
        <v>7</v>
      </c>
      <c r="Z635" t="s">
        <v>64</v>
      </c>
      <c r="AA635" t="s">
        <v>64</v>
      </c>
      <c r="AB635" t="s">
        <v>86</v>
      </c>
      <c r="AC635" t="s">
        <v>87</v>
      </c>
      <c r="AD635">
        <v>15</v>
      </c>
      <c r="AG635" t="s">
        <v>59</v>
      </c>
      <c r="AH635" t="s">
        <v>67</v>
      </c>
      <c r="AI635" t="s">
        <v>68</v>
      </c>
      <c r="AJ635" t="s">
        <v>69</v>
      </c>
      <c r="AK635" t="s">
        <v>64</v>
      </c>
      <c r="AL635" t="s">
        <v>70</v>
      </c>
      <c r="AO635">
        <v>101</v>
      </c>
      <c r="AP635">
        <v>30</v>
      </c>
      <c r="AS635">
        <v>2200</v>
      </c>
      <c r="AT635">
        <v>2200</v>
      </c>
      <c r="BN635" s="33" t="s">
        <v>2128</v>
      </c>
      <c r="BO635">
        <v>2</v>
      </c>
      <c r="BP635">
        <v>2</v>
      </c>
      <c r="BQ635">
        <v>8</v>
      </c>
      <c r="BR635" t="s">
        <v>666</v>
      </c>
      <c r="BS635" t="s">
        <v>2123</v>
      </c>
      <c r="BT635" t="s">
        <v>227</v>
      </c>
      <c r="BU635" s="23">
        <v>43773</v>
      </c>
      <c r="BV635">
        <v>26776</v>
      </c>
      <c r="BX635" t="s">
        <v>64</v>
      </c>
      <c r="BY635" t="s">
        <v>64</v>
      </c>
      <c r="CB635" t="s">
        <v>64</v>
      </c>
      <c r="CC635" t="s">
        <v>64</v>
      </c>
      <c r="CD635" t="s">
        <v>1921</v>
      </c>
      <c r="CE635" t="s">
        <v>64</v>
      </c>
      <c r="CG635" t="s">
        <v>63</v>
      </c>
      <c r="CH635" t="s">
        <v>1135</v>
      </c>
      <c r="CI635" t="s">
        <v>63</v>
      </c>
      <c r="CJ635" t="s">
        <v>1146</v>
      </c>
      <c r="CK635" t="s">
        <v>112</v>
      </c>
      <c r="CM635">
        <v>1</v>
      </c>
      <c r="CN635" t="s">
        <v>113</v>
      </c>
      <c r="CP635">
        <v>48</v>
      </c>
      <c r="CQ635">
        <v>9.6</v>
      </c>
      <c r="CR635">
        <v>54</v>
      </c>
      <c r="CS635" t="s">
        <v>114</v>
      </c>
      <c r="CV635" t="s">
        <v>115</v>
      </c>
      <c r="CX635" t="s">
        <v>116</v>
      </c>
      <c r="CY635" t="s">
        <v>64</v>
      </c>
      <c r="DD635">
        <v>1</v>
      </c>
      <c r="DE635" t="s">
        <v>138</v>
      </c>
      <c r="DG635">
        <v>6</v>
      </c>
      <c r="DJ635" t="s">
        <v>76</v>
      </c>
      <c r="DK635" t="s">
        <v>2124</v>
      </c>
      <c r="DL635" t="s">
        <v>64</v>
      </c>
      <c r="DM635" t="s">
        <v>64</v>
      </c>
      <c r="DN635" t="s">
        <v>64</v>
      </c>
      <c r="DO635" t="s">
        <v>1129</v>
      </c>
      <c r="DP635" t="s">
        <v>63</v>
      </c>
      <c r="DQ635" t="s">
        <v>78</v>
      </c>
      <c r="DY635">
        <v>30.8</v>
      </c>
      <c r="EB635">
        <v>4</v>
      </c>
      <c r="EC635">
        <v>4</v>
      </c>
      <c r="EE635" t="s">
        <v>1920</v>
      </c>
      <c r="EF635">
        <v>5</v>
      </c>
      <c r="EH635" t="s">
        <v>80</v>
      </c>
      <c r="EL635" t="s">
        <v>80</v>
      </c>
      <c r="EP635" t="s">
        <v>80</v>
      </c>
      <c r="ET635" t="s">
        <v>80</v>
      </c>
      <c r="EV635">
        <v>3500</v>
      </c>
      <c r="EW635">
        <v>444</v>
      </c>
      <c r="EX635">
        <v>342</v>
      </c>
      <c r="EY635">
        <v>398</v>
      </c>
    </row>
    <row r="636" spans="1:155" x14ac:dyDescent="0.25">
      <c r="A636">
        <v>2020</v>
      </c>
      <c r="B636" t="s">
        <v>630</v>
      </c>
      <c r="C636" s="20" t="s">
        <v>631</v>
      </c>
      <c r="D636" t="s">
        <v>665</v>
      </c>
      <c r="E636" t="s">
        <v>632</v>
      </c>
      <c r="F636">
        <v>269</v>
      </c>
      <c r="G636" s="1">
        <v>2</v>
      </c>
      <c r="H636">
        <v>4</v>
      </c>
      <c r="I636" t="s">
        <v>79</v>
      </c>
      <c r="J636">
        <v>21</v>
      </c>
      <c r="K636">
        <v>28</v>
      </c>
      <c r="L636">
        <v>24</v>
      </c>
      <c r="M636">
        <v>27.0625</v>
      </c>
      <c r="N636">
        <v>40.377400000000002</v>
      </c>
      <c r="O636">
        <v>31.778099999999998</v>
      </c>
      <c r="P636">
        <v>21.322399999999998</v>
      </c>
      <c r="Q636">
        <v>28.382400000000001</v>
      </c>
      <c r="R636">
        <v>24.009899999999998</v>
      </c>
      <c r="T636" t="s">
        <v>60</v>
      </c>
      <c r="U636" t="s">
        <v>71</v>
      </c>
      <c r="V636" t="s">
        <v>61</v>
      </c>
      <c r="W636" t="s">
        <v>62</v>
      </c>
      <c r="Y636">
        <v>8</v>
      </c>
      <c r="Z636" t="s">
        <v>63</v>
      </c>
      <c r="AA636" t="s">
        <v>64</v>
      </c>
      <c r="AB636" t="s">
        <v>86</v>
      </c>
      <c r="AC636" t="s">
        <v>87</v>
      </c>
      <c r="AD636">
        <v>15</v>
      </c>
      <c r="AG636" t="s">
        <v>59</v>
      </c>
      <c r="AH636" t="s">
        <v>67</v>
      </c>
      <c r="AI636" t="s">
        <v>68</v>
      </c>
      <c r="AJ636" t="s">
        <v>69</v>
      </c>
      <c r="AK636" t="s">
        <v>64</v>
      </c>
      <c r="AL636" t="s">
        <v>70</v>
      </c>
      <c r="AO636">
        <v>97</v>
      </c>
      <c r="AP636">
        <v>34</v>
      </c>
      <c r="AS636">
        <v>2050</v>
      </c>
      <c r="AT636">
        <v>2050</v>
      </c>
      <c r="BN636" s="33" t="s">
        <v>2125</v>
      </c>
      <c r="BO636">
        <v>2</v>
      </c>
      <c r="BP636">
        <v>2</v>
      </c>
      <c r="BQ636">
        <v>8</v>
      </c>
      <c r="BR636" t="s">
        <v>666</v>
      </c>
      <c r="BS636" t="s">
        <v>2123</v>
      </c>
      <c r="BT636" t="s">
        <v>73</v>
      </c>
      <c r="BU636" s="23">
        <v>43504</v>
      </c>
      <c r="BV636">
        <v>25220</v>
      </c>
      <c r="BX636" t="s">
        <v>63</v>
      </c>
      <c r="BY636" t="s">
        <v>64</v>
      </c>
      <c r="CB636" t="s">
        <v>64</v>
      </c>
      <c r="CC636" t="s">
        <v>64</v>
      </c>
      <c r="CE636" t="s">
        <v>64</v>
      </c>
      <c r="CG636" t="s">
        <v>63</v>
      </c>
      <c r="CH636" t="s">
        <v>633</v>
      </c>
      <c r="CI636" t="s">
        <v>63</v>
      </c>
      <c r="CJ636" t="s">
        <v>634</v>
      </c>
      <c r="DJ636" t="s">
        <v>76</v>
      </c>
      <c r="DK636" t="s">
        <v>2124</v>
      </c>
      <c r="DL636" t="s">
        <v>64</v>
      </c>
      <c r="DM636" t="s">
        <v>64</v>
      </c>
      <c r="DN636" t="s">
        <v>64</v>
      </c>
      <c r="DO636" t="s">
        <v>595</v>
      </c>
      <c r="DP636" t="s">
        <v>63</v>
      </c>
      <c r="DQ636" t="s">
        <v>78</v>
      </c>
      <c r="DR636" t="s">
        <v>667</v>
      </c>
      <c r="DY636">
        <v>32</v>
      </c>
      <c r="EB636">
        <v>5</v>
      </c>
      <c r="EC636">
        <v>5</v>
      </c>
      <c r="EE636" t="s">
        <v>1584</v>
      </c>
      <c r="EF636">
        <v>7</v>
      </c>
      <c r="EH636" t="s">
        <v>80</v>
      </c>
      <c r="EL636" t="s">
        <v>80</v>
      </c>
      <c r="EP636" t="s">
        <v>80</v>
      </c>
      <c r="ET636" t="s">
        <v>80</v>
      </c>
      <c r="EV636">
        <v>2750</v>
      </c>
      <c r="EW636">
        <v>417</v>
      </c>
      <c r="EX636">
        <v>314</v>
      </c>
      <c r="EY636">
        <v>370</v>
      </c>
    </row>
    <row r="637" spans="1:155" x14ac:dyDescent="0.25">
      <c r="A637">
        <v>2020</v>
      </c>
      <c r="B637" t="s">
        <v>630</v>
      </c>
      <c r="C637" s="20" t="s">
        <v>631</v>
      </c>
      <c r="D637" t="s">
        <v>665</v>
      </c>
      <c r="E637" t="s">
        <v>632</v>
      </c>
      <c r="F637">
        <v>268</v>
      </c>
      <c r="G637" s="1">
        <v>3</v>
      </c>
      <c r="H637">
        <v>6</v>
      </c>
      <c r="I637" t="s">
        <v>79</v>
      </c>
      <c r="J637">
        <v>18</v>
      </c>
      <c r="K637">
        <v>25</v>
      </c>
      <c r="L637">
        <v>21</v>
      </c>
      <c r="M637">
        <v>22.8</v>
      </c>
      <c r="N637">
        <v>35.4</v>
      </c>
      <c r="O637">
        <v>27.148299999999999</v>
      </c>
      <c r="P637">
        <v>18.190899999999999</v>
      </c>
      <c r="Q637">
        <v>25.151700000000002</v>
      </c>
      <c r="R637">
        <v>20.778600000000001</v>
      </c>
      <c r="T637" t="s">
        <v>266</v>
      </c>
      <c r="U637" t="s">
        <v>267</v>
      </c>
      <c r="V637" t="s">
        <v>61</v>
      </c>
      <c r="W637" t="s">
        <v>62</v>
      </c>
      <c r="Y637">
        <v>8</v>
      </c>
      <c r="Z637" t="s">
        <v>63</v>
      </c>
      <c r="AA637" t="s">
        <v>64</v>
      </c>
      <c r="AB637" t="s">
        <v>86</v>
      </c>
      <c r="AC637" t="s">
        <v>87</v>
      </c>
      <c r="AD637">
        <v>15</v>
      </c>
      <c r="AG637" t="s">
        <v>59</v>
      </c>
      <c r="AH637" t="s">
        <v>67</v>
      </c>
      <c r="AI637" t="s">
        <v>68</v>
      </c>
      <c r="AJ637" t="s">
        <v>69</v>
      </c>
      <c r="AK637" t="s">
        <v>64</v>
      </c>
      <c r="AL637" t="s">
        <v>70</v>
      </c>
      <c r="AO637">
        <v>97</v>
      </c>
      <c r="AP637">
        <v>34</v>
      </c>
      <c r="AS637">
        <v>2300</v>
      </c>
      <c r="AT637">
        <v>2300</v>
      </c>
      <c r="BN637" s="33" t="s">
        <v>2125</v>
      </c>
      <c r="BO637">
        <v>2</v>
      </c>
      <c r="BP637">
        <v>2</v>
      </c>
      <c r="BQ637">
        <v>8</v>
      </c>
      <c r="BR637" t="s">
        <v>666</v>
      </c>
      <c r="BS637" t="s">
        <v>2123</v>
      </c>
      <c r="BT637" t="s">
        <v>73</v>
      </c>
      <c r="BU637" s="23">
        <v>43532</v>
      </c>
      <c r="BV637">
        <v>25317</v>
      </c>
      <c r="BX637" t="s">
        <v>63</v>
      </c>
      <c r="BY637" t="s">
        <v>64</v>
      </c>
      <c r="CB637" t="s">
        <v>64</v>
      </c>
      <c r="CC637" t="s">
        <v>64</v>
      </c>
      <c r="CE637" t="s">
        <v>64</v>
      </c>
      <c r="CG637" t="s">
        <v>63</v>
      </c>
      <c r="CH637" t="s">
        <v>633</v>
      </c>
      <c r="CI637" t="s">
        <v>64</v>
      </c>
      <c r="DJ637" t="s">
        <v>76</v>
      </c>
      <c r="DK637" t="s">
        <v>2124</v>
      </c>
      <c r="DL637" t="s">
        <v>64</v>
      </c>
      <c r="DM637" t="s">
        <v>64</v>
      </c>
      <c r="DN637" t="s">
        <v>64</v>
      </c>
      <c r="DO637" t="s">
        <v>595</v>
      </c>
      <c r="DP637" t="s">
        <v>63</v>
      </c>
      <c r="DQ637" t="s">
        <v>78</v>
      </c>
      <c r="DR637" t="s">
        <v>665</v>
      </c>
      <c r="DY637">
        <v>27.3</v>
      </c>
      <c r="EB637">
        <v>4</v>
      </c>
      <c r="EC637">
        <v>4</v>
      </c>
      <c r="EE637" t="s">
        <v>1585</v>
      </c>
      <c r="EF637">
        <v>7</v>
      </c>
      <c r="EH637" t="s">
        <v>80</v>
      </c>
      <c r="EL637" t="s">
        <v>80</v>
      </c>
      <c r="EP637" t="s">
        <v>80</v>
      </c>
      <c r="ET637" t="s">
        <v>80</v>
      </c>
      <c r="EV637">
        <v>4000</v>
      </c>
      <c r="EW637">
        <v>489</v>
      </c>
      <c r="EX637">
        <v>353</v>
      </c>
      <c r="EY637">
        <v>428</v>
      </c>
    </row>
    <row r="638" spans="1:155" x14ac:dyDescent="0.25">
      <c r="A638">
        <v>2020</v>
      </c>
      <c r="B638" t="s">
        <v>757</v>
      </c>
      <c r="C638" s="20" t="s">
        <v>757</v>
      </c>
      <c r="D638" t="s">
        <v>1718</v>
      </c>
      <c r="E638" t="s">
        <v>759</v>
      </c>
      <c r="F638">
        <v>361</v>
      </c>
      <c r="G638" s="1">
        <v>4</v>
      </c>
      <c r="H638">
        <v>8</v>
      </c>
      <c r="I638" t="s">
        <v>256</v>
      </c>
      <c r="J638">
        <v>16</v>
      </c>
      <c r="K638">
        <v>23</v>
      </c>
      <c r="L638">
        <v>19</v>
      </c>
      <c r="M638">
        <v>20.100000000000001</v>
      </c>
      <c r="N638">
        <v>31.7</v>
      </c>
      <c r="O638">
        <v>24.0623</v>
      </c>
      <c r="P638">
        <v>16.179300000000001</v>
      </c>
      <c r="Q638">
        <v>22.7134</v>
      </c>
      <c r="R638">
        <v>18.5852</v>
      </c>
      <c r="T638" t="s">
        <v>60</v>
      </c>
      <c r="U638" t="s">
        <v>71</v>
      </c>
      <c r="V638" t="s">
        <v>86</v>
      </c>
      <c r="W638" t="s">
        <v>136</v>
      </c>
      <c r="Y638">
        <v>9</v>
      </c>
      <c r="Z638" t="s">
        <v>63</v>
      </c>
      <c r="AA638" t="s">
        <v>64</v>
      </c>
      <c r="AB638">
        <v>4</v>
      </c>
      <c r="AC638" t="s">
        <v>294</v>
      </c>
      <c r="AD638">
        <v>10</v>
      </c>
      <c r="AG638" t="s">
        <v>155</v>
      </c>
      <c r="AH638" t="s">
        <v>156</v>
      </c>
      <c r="AI638" t="s">
        <v>68</v>
      </c>
      <c r="AJ638" t="s">
        <v>69</v>
      </c>
      <c r="AK638" t="s">
        <v>64</v>
      </c>
      <c r="AL638" t="s">
        <v>70</v>
      </c>
      <c r="AO638">
        <v>98</v>
      </c>
      <c r="AP638">
        <v>35</v>
      </c>
      <c r="AS638">
        <v>2550</v>
      </c>
      <c r="AT638">
        <v>2550</v>
      </c>
      <c r="BN638" s="33" t="s">
        <v>2125</v>
      </c>
      <c r="BO638">
        <v>2</v>
      </c>
      <c r="BP638">
        <v>2</v>
      </c>
      <c r="BQ638">
        <v>8</v>
      </c>
      <c r="BR638" t="s">
        <v>666</v>
      </c>
      <c r="BS638" t="s">
        <v>2123</v>
      </c>
      <c r="BT638" t="s">
        <v>73</v>
      </c>
      <c r="BU638" s="23">
        <v>43763</v>
      </c>
      <c r="BV638">
        <v>26739</v>
      </c>
      <c r="BY638" t="s">
        <v>64</v>
      </c>
      <c r="CB638" t="s">
        <v>64</v>
      </c>
      <c r="CC638" t="s">
        <v>64</v>
      </c>
      <c r="CD638" t="s">
        <v>1717</v>
      </c>
      <c r="CE638" t="s">
        <v>64</v>
      </c>
      <c r="CG638" t="s">
        <v>63</v>
      </c>
      <c r="CH638" t="s">
        <v>770</v>
      </c>
      <c r="CI638" t="s">
        <v>64</v>
      </c>
      <c r="DJ638" t="s">
        <v>76</v>
      </c>
      <c r="DK638" t="s">
        <v>2124</v>
      </c>
      <c r="DN638" t="s">
        <v>64</v>
      </c>
      <c r="DO638" t="s">
        <v>435</v>
      </c>
      <c r="DP638" t="s">
        <v>63</v>
      </c>
      <c r="DQ638" t="s">
        <v>78</v>
      </c>
      <c r="DR638" t="s">
        <v>780</v>
      </c>
      <c r="DY638">
        <v>24.2</v>
      </c>
      <c r="EB638">
        <v>3</v>
      </c>
      <c r="EC638">
        <v>3</v>
      </c>
      <c r="EE638" t="s">
        <v>1703</v>
      </c>
      <c r="EF638">
        <v>3</v>
      </c>
      <c r="EH638" t="s">
        <v>80</v>
      </c>
      <c r="EL638" t="s">
        <v>80</v>
      </c>
      <c r="EP638" t="s">
        <v>80</v>
      </c>
      <c r="ET638" t="s">
        <v>80</v>
      </c>
      <c r="EV638">
        <v>5250</v>
      </c>
      <c r="EW638">
        <v>551</v>
      </c>
      <c r="EX638">
        <v>392</v>
      </c>
      <c r="EY638">
        <v>480</v>
      </c>
    </row>
    <row r="639" spans="1:155" x14ac:dyDescent="0.25">
      <c r="A639">
        <v>2020</v>
      </c>
      <c r="B639" t="s">
        <v>757</v>
      </c>
      <c r="C639" s="20" t="s">
        <v>757</v>
      </c>
      <c r="D639" t="s">
        <v>828</v>
      </c>
      <c r="E639" t="s">
        <v>759</v>
      </c>
      <c r="F639">
        <v>303</v>
      </c>
      <c r="G639" s="1">
        <v>3</v>
      </c>
      <c r="H639">
        <v>6</v>
      </c>
      <c r="I639" t="s">
        <v>256</v>
      </c>
      <c r="J639">
        <v>19</v>
      </c>
      <c r="K639">
        <v>26</v>
      </c>
      <c r="L639">
        <v>22</v>
      </c>
      <c r="M639">
        <v>24</v>
      </c>
      <c r="N639">
        <v>37.4</v>
      </c>
      <c r="O639">
        <v>28.613299999999999</v>
      </c>
      <c r="P639">
        <v>19.073599999999999</v>
      </c>
      <c r="Q639">
        <v>26.4527</v>
      </c>
      <c r="R639">
        <v>21.811599999999999</v>
      </c>
      <c r="T639" t="s">
        <v>60</v>
      </c>
      <c r="U639" t="s">
        <v>71</v>
      </c>
      <c r="V639" t="s">
        <v>86</v>
      </c>
      <c r="W639" t="s">
        <v>136</v>
      </c>
      <c r="Y639">
        <v>9</v>
      </c>
      <c r="Z639" t="s">
        <v>63</v>
      </c>
      <c r="AA639" t="s">
        <v>64</v>
      </c>
      <c r="AB639">
        <v>4</v>
      </c>
      <c r="AC639" t="s">
        <v>294</v>
      </c>
      <c r="AD639">
        <v>10</v>
      </c>
      <c r="AG639" t="s">
        <v>155</v>
      </c>
      <c r="AH639" t="s">
        <v>156</v>
      </c>
      <c r="AI639" t="s">
        <v>68</v>
      </c>
      <c r="AJ639" t="s">
        <v>69</v>
      </c>
      <c r="AK639" t="s">
        <v>64</v>
      </c>
      <c r="AL639" t="s">
        <v>70</v>
      </c>
      <c r="AO639">
        <v>98</v>
      </c>
      <c r="AP639">
        <v>35</v>
      </c>
      <c r="AS639">
        <v>2200</v>
      </c>
      <c r="AT639">
        <v>2200</v>
      </c>
      <c r="BN639" s="33" t="s">
        <v>2125</v>
      </c>
      <c r="BO639">
        <v>2</v>
      </c>
      <c r="BP639">
        <v>2</v>
      </c>
      <c r="BQ639">
        <v>8</v>
      </c>
      <c r="BR639" t="s">
        <v>666</v>
      </c>
      <c r="BS639" t="s">
        <v>2123</v>
      </c>
      <c r="BT639" t="s">
        <v>73</v>
      </c>
      <c r="BU639" s="23">
        <v>43683</v>
      </c>
      <c r="BV639">
        <v>26213</v>
      </c>
      <c r="BY639" t="s">
        <v>64</v>
      </c>
      <c r="CB639" t="s">
        <v>64</v>
      </c>
      <c r="CC639" t="s">
        <v>64</v>
      </c>
      <c r="CD639" t="s">
        <v>823</v>
      </c>
      <c r="CE639" t="s">
        <v>64</v>
      </c>
      <c r="CG639" t="s">
        <v>63</v>
      </c>
      <c r="CH639" t="s">
        <v>761</v>
      </c>
      <c r="CI639" t="s">
        <v>64</v>
      </c>
      <c r="DJ639" t="s">
        <v>76</v>
      </c>
      <c r="DK639" t="s">
        <v>2124</v>
      </c>
      <c r="DN639" t="s">
        <v>64</v>
      </c>
      <c r="DO639" t="s">
        <v>132</v>
      </c>
      <c r="DP639" t="s">
        <v>63</v>
      </c>
      <c r="DQ639" t="s">
        <v>78</v>
      </c>
      <c r="DY639">
        <v>28.8</v>
      </c>
      <c r="EB639">
        <v>4</v>
      </c>
      <c r="EC639">
        <v>4</v>
      </c>
      <c r="EE639" t="s">
        <v>1701</v>
      </c>
      <c r="EF639">
        <v>5</v>
      </c>
      <c r="EH639" t="s">
        <v>80</v>
      </c>
      <c r="EL639" t="s">
        <v>80</v>
      </c>
      <c r="EP639" t="s">
        <v>80</v>
      </c>
      <c r="ET639" t="s">
        <v>80</v>
      </c>
      <c r="EV639">
        <v>3500</v>
      </c>
      <c r="EW639">
        <v>467</v>
      </c>
      <c r="EX639">
        <v>336</v>
      </c>
      <c r="EY639">
        <v>408</v>
      </c>
    </row>
    <row r="640" spans="1:155" x14ac:dyDescent="0.25">
      <c r="A640">
        <v>2020</v>
      </c>
      <c r="B640" t="s">
        <v>877</v>
      </c>
      <c r="C640" s="20" t="s">
        <v>905</v>
      </c>
      <c r="D640" t="s">
        <v>922</v>
      </c>
      <c r="E640" t="s">
        <v>534</v>
      </c>
      <c r="F640">
        <v>43</v>
      </c>
      <c r="G640" s="1">
        <v>3.5</v>
      </c>
      <c r="H640">
        <v>6</v>
      </c>
      <c r="I640" t="s">
        <v>551</v>
      </c>
      <c r="J640">
        <v>20</v>
      </c>
      <c r="K640">
        <v>28</v>
      </c>
      <c r="L640">
        <v>23</v>
      </c>
      <c r="M640">
        <v>24.979800000000001</v>
      </c>
      <c r="N640">
        <v>40.344299999999997</v>
      </c>
      <c r="O640">
        <v>30.1462</v>
      </c>
      <c r="P640">
        <v>19.789200000000001</v>
      </c>
      <c r="Q640">
        <v>28.346800000000002</v>
      </c>
      <c r="R640">
        <v>22.900200000000002</v>
      </c>
      <c r="T640" t="s">
        <v>142</v>
      </c>
      <c r="U640" t="s">
        <v>143</v>
      </c>
      <c r="V640" t="s">
        <v>549</v>
      </c>
      <c r="W640" t="s">
        <v>550</v>
      </c>
      <c r="Y640">
        <v>7</v>
      </c>
      <c r="Z640" t="s">
        <v>63</v>
      </c>
      <c r="AA640" t="s">
        <v>64</v>
      </c>
      <c r="AB640" t="s">
        <v>86</v>
      </c>
      <c r="AC640" t="s">
        <v>87</v>
      </c>
      <c r="AD640">
        <v>15</v>
      </c>
      <c r="AG640" t="s">
        <v>243</v>
      </c>
      <c r="AH640" t="s">
        <v>244</v>
      </c>
      <c r="AI640" t="s">
        <v>68</v>
      </c>
      <c r="AJ640" t="s">
        <v>69</v>
      </c>
      <c r="AK640" t="s">
        <v>64</v>
      </c>
      <c r="AL640" t="s">
        <v>70</v>
      </c>
      <c r="AO640">
        <v>108</v>
      </c>
      <c r="AP640">
        <v>28</v>
      </c>
      <c r="AS640">
        <v>1750</v>
      </c>
      <c r="AT640">
        <v>1750</v>
      </c>
      <c r="BO640">
        <v>2</v>
      </c>
      <c r="BP640">
        <v>2</v>
      </c>
      <c r="BQ640">
        <v>8</v>
      </c>
      <c r="BR640" t="s">
        <v>666</v>
      </c>
      <c r="BS640" t="s">
        <v>2123</v>
      </c>
      <c r="BT640" t="s">
        <v>73</v>
      </c>
      <c r="BU640" s="23">
        <v>43726</v>
      </c>
      <c r="BV640">
        <v>26240</v>
      </c>
      <c r="BX640" t="s">
        <v>64</v>
      </c>
      <c r="CB640" t="s">
        <v>64</v>
      </c>
      <c r="CC640" t="s">
        <v>64</v>
      </c>
      <c r="CE640" t="s">
        <v>64</v>
      </c>
      <c r="CF640" t="s">
        <v>880</v>
      </c>
      <c r="CG640" t="s">
        <v>63</v>
      </c>
      <c r="CH640" t="s">
        <v>896</v>
      </c>
      <c r="CI640" t="s">
        <v>64</v>
      </c>
      <c r="CJ640" t="s">
        <v>880</v>
      </c>
      <c r="DJ640" t="s">
        <v>146</v>
      </c>
      <c r="DK640" t="s">
        <v>147</v>
      </c>
      <c r="DN640" t="s">
        <v>64</v>
      </c>
      <c r="DO640" t="s">
        <v>885</v>
      </c>
      <c r="DP640" t="s">
        <v>64</v>
      </c>
      <c r="DQ640" t="s">
        <v>139</v>
      </c>
      <c r="DY640">
        <v>30.4</v>
      </c>
      <c r="EB640">
        <v>5</v>
      </c>
      <c r="EC640">
        <v>5</v>
      </c>
      <c r="EE640" t="s">
        <v>1802</v>
      </c>
      <c r="EF640">
        <v>5</v>
      </c>
      <c r="EH640" t="s">
        <v>80</v>
      </c>
      <c r="EL640" t="s">
        <v>80</v>
      </c>
      <c r="EP640" t="s">
        <v>80</v>
      </c>
      <c r="ET640" t="s">
        <v>80</v>
      </c>
      <c r="EV640">
        <v>1250</v>
      </c>
      <c r="EW640">
        <v>449</v>
      </c>
      <c r="EX640">
        <v>314</v>
      </c>
      <c r="EY640">
        <v>388</v>
      </c>
    </row>
    <row r="641" spans="1:155" x14ac:dyDescent="0.25">
      <c r="A641">
        <v>2020</v>
      </c>
      <c r="B641" t="s">
        <v>877</v>
      </c>
      <c r="C641" s="20" t="s">
        <v>905</v>
      </c>
      <c r="D641" t="s">
        <v>923</v>
      </c>
      <c r="E641" t="s">
        <v>534</v>
      </c>
      <c r="F641">
        <v>42</v>
      </c>
      <c r="G641" s="1">
        <v>3.5</v>
      </c>
      <c r="H641">
        <v>6</v>
      </c>
      <c r="I641" t="s">
        <v>551</v>
      </c>
      <c r="J641">
        <v>20</v>
      </c>
      <c r="K641">
        <v>28</v>
      </c>
      <c r="L641">
        <v>23</v>
      </c>
      <c r="M641">
        <v>25.494700000000002</v>
      </c>
      <c r="N641">
        <v>40.852400000000003</v>
      </c>
      <c r="O641">
        <v>30.6858</v>
      </c>
      <c r="P641">
        <v>20.163499999999999</v>
      </c>
      <c r="Q641">
        <v>28</v>
      </c>
      <c r="R641">
        <v>23.270900000000001</v>
      </c>
      <c r="T641" t="s">
        <v>142</v>
      </c>
      <c r="U641" t="s">
        <v>143</v>
      </c>
      <c r="V641" t="s">
        <v>549</v>
      </c>
      <c r="W641" t="s">
        <v>550</v>
      </c>
      <c r="Y641">
        <v>7</v>
      </c>
      <c r="Z641" t="s">
        <v>63</v>
      </c>
      <c r="AA641" t="s">
        <v>64</v>
      </c>
      <c r="AB641" t="s">
        <v>150</v>
      </c>
      <c r="AC641" t="s">
        <v>178</v>
      </c>
      <c r="AD641">
        <v>15</v>
      </c>
      <c r="AG641" t="s">
        <v>243</v>
      </c>
      <c r="AH641" t="s">
        <v>244</v>
      </c>
      <c r="AI641" t="s">
        <v>68</v>
      </c>
      <c r="AJ641" t="s">
        <v>69</v>
      </c>
      <c r="AK641" t="s">
        <v>64</v>
      </c>
      <c r="AL641" t="s">
        <v>70</v>
      </c>
      <c r="AO641">
        <v>108</v>
      </c>
      <c r="AP641">
        <v>28</v>
      </c>
      <c r="AS641">
        <v>1750</v>
      </c>
      <c r="AT641">
        <v>1750</v>
      </c>
      <c r="BO641">
        <v>2</v>
      </c>
      <c r="BP641">
        <v>2</v>
      </c>
      <c r="BQ641">
        <v>8</v>
      </c>
      <c r="BR641" t="s">
        <v>666</v>
      </c>
      <c r="BS641" t="s">
        <v>2123</v>
      </c>
      <c r="BT641" t="s">
        <v>73</v>
      </c>
      <c r="BU641" s="23">
        <v>43726</v>
      </c>
      <c r="BV641">
        <v>26239</v>
      </c>
      <c r="BX641" t="s">
        <v>64</v>
      </c>
      <c r="CB641" t="s">
        <v>64</v>
      </c>
      <c r="CC641" t="s">
        <v>64</v>
      </c>
      <c r="CE641" t="s">
        <v>64</v>
      </c>
      <c r="CF641" t="s">
        <v>880</v>
      </c>
      <c r="CG641" t="s">
        <v>63</v>
      </c>
      <c r="CH641" t="s">
        <v>896</v>
      </c>
      <c r="CI641" t="s">
        <v>64</v>
      </c>
      <c r="CJ641" t="s">
        <v>880</v>
      </c>
      <c r="DJ641" t="s">
        <v>146</v>
      </c>
      <c r="DK641" t="s">
        <v>147</v>
      </c>
      <c r="DN641" t="s">
        <v>64</v>
      </c>
      <c r="DO641" t="s">
        <v>885</v>
      </c>
      <c r="DP641" t="s">
        <v>64</v>
      </c>
      <c r="DQ641" t="s">
        <v>139</v>
      </c>
      <c r="DY641">
        <v>30.9</v>
      </c>
      <c r="EB641">
        <v>5</v>
      </c>
      <c r="EC641">
        <v>5</v>
      </c>
      <c r="EE641" t="s">
        <v>1802</v>
      </c>
      <c r="EF641">
        <v>5</v>
      </c>
      <c r="EH641" t="s">
        <v>80</v>
      </c>
      <c r="EL641" t="s">
        <v>80</v>
      </c>
      <c r="EP641" t="s">
        <v>80</v>
      </c>
      <c r="ET641" t="s">
        <v>80</v>
      </c>
      <c r="EV641">
        <v>1250</v>
      </c>
      <c r="EW641">
        <v>441</v>
      </c>
      <c r="EX641">
        <v>318</v>
      </c>
      <c r="EY641">
        <v>386</v>
      </c>
    </row>
    <row r="642" spans="1:155" x14ac:dyDescent="0.25">
      <c r="A642">
        <v>2020</v>
      </c>
      <c r="B642" t="s">
        <v>986</v>
      </c>
      <c r="C642" s="20" t="s">
        <v>987</v>
      </c>
      <c r="D642" t="s">
        <v>988</v>
      </c>
      <c r="E642" t="s">
        <v>989</v>
      </c>
      <c r="F642">
        <v>10</v>
      </c>
      <c r="G642" s="1">
        <v>6.7</v>
      </c>
      <c r="H642">
        <v>12</v>
      </c>
      <c r="I642" t="s">
        <v>79</v>
      </c>
      <c r="J642">
        <v>12</v>
      </c>
      <c r="K642">
        <v>20</v>
      </c>
      <c r="L642">
        <v>14</v>
      </c>
      <c r="M642">
        <v>14.2841</v>
      </c>
      <c r="N642">
        <v>27.016400000000001</v>
      </c>
      <c r="O642">
        <v>18.128799999999998</v>
      </c>
      <c r="P642">
        <v>11.722300000000001</v>
      </c>
      <c r="Q642">
        <v>19.567</v>
      </c>
      <c r="R642">
        <v>14.3027</v>
      </c>
      <c r="S642" t="s">
        <v>243</v>
      </c>
      <c r="T642" t="s">
        <v>60</v>
      </c>
      <c r="U642" t="s">
        <v>71</v>
      </c>
      <c r="V642" t="s">
        <v>61</v>
      </c>
      <c r="W642" t="s">
        <v>62</v>
      </c>
      <c r="Y642">
        <v>8</v>
      </c>
      <c r="Z642" t="s">
        <v>63</v>
      </c>
      <c r="AA642" t="s">
        <v>64</v>
      </c>
      <c r="AB642" t="s">
        <v>86</v>
      </c>
      <c r="AC642" t="s">
        <v>87</v>
      </c>
      <c r="AD642">
        <v>10</v>
      </c>
      <c r="AG642" t="s">
        <v>59</v>
      </c>
      <c r="AH642" t="s">
        <v>67</v>
      </c>
      <c r="AI642" t="s">
        <v>68</v>
      </c>
      <c r="AJ642" t="s">
        <v>69</v>
      </c>
      <c r="AK642" t="s">
        <v>64</v>
      </c>
      <c r="AL642" t="s">
        <v>70</v>
      </c>
      <c r="AO642">
        <v>112</v>
      </c>
      <c r="AP642">
        <v>21</v>
      </c>
      <c r="AS642">
        <v>3500</v>
      </c>
      <c r="AT642">
        <v>3500</v>
      </c>
      <c r="BN642" s="33" t="s">
        <v>2125</v>
      </c>
      <c r="BO642">
        <v>2</v>
      </c>
      <c r="BP642">
        <v>2</v>
      </c>
      <c r="BQ642">
        <v>8</v>
      </c>
      <c r="BR642" t="s">
        <v>666</v>
      </c>
      <c r="BS642" t="s">
        <v>2123</v>
      </c>
      <c r="BT642" t="s">
        <v>73</v>
      </c>
      <c r="BU642" s="23">
        <v>43708</v>
      </c>
      <c r="BV642">
        <v>26254</v>
      </c>
      <c r="BX642" t="s">
        <v>64</v>
      </c>
      <c r="BY642" t="s">
        <v>64</v>
      </c>
      <c r="CB642" t="s">
        <v>64</v>
      </c>
      <c r="CC642" t="s">
        <v>64</v>
      </c>
      <c r="CD642" t="s">
        <v>990</v>
      </c>
      <c r="CE642" t="s">
        <v>64</v>
      </c>
      <c r="CG642" t="s">
        <v>63</v>
      </c>
      <c r="CH642" t="s">
        <v>74</v>
      </c>
      <c r="CI642" t="s">
        <v>64</v>
      </c>
      <c r="DJ642" t="s">
        <v>76</v>
      </c>
      <c r="DK642" t="s">
        <v>2124</v>
      </c>
      <c r="DN642" t="s">
        <v>64</v>
      </c>
      <c r="DO642" t="s">
        <v>132</v>
      </c>
      <c r="DP642" t="s">
        <v>64</v>
      </c>
      <c r="DQ642" t="s">
        <v>139</v>
      </c>
      <c r="DY642">
        <v>18.3</v>
      </c>
      <c r="EB642">
        <v>1</v>
      </c>
      <c r="EC642">
        <v>1</v>
      </c>
      <c r="EE642" t="s">
        <v>1845</v>
      </c>
      <c r="EF642">
        <v>3</v>
      </c>
      <c r="EH642" t="s">
        <v>80</v>
      </c>
      <c r="EL642" t="s">
        <v>80</v>
      </c>
      <c r="EP642" t="s">
        <v>80</v>
      </c>
      <c r="ET642" t="s">
        <v>80</v>
      </c>
      <c r="EV642">
        <v>10000</v>
      </c>
      <c r="EW642">
        <v>755</v>
      </c>
      <c r="EX642">
        <v>453</v>
      </c>
      <c r="EY642">
        <v>619</v>
      </c>
    </row>
    <row r="643" spans="1:155" x14ac:dyDescent="0.25">
      <c r="A643">
        <v>2020</v>
      </c>
      <c r="B643" t="s">
        <v>986</v>
      </c>
      <c r="C643" s="20" t="s">
        <v>987</v>
      </c>
      <c r="D643" t="s">
        <v>1846</v>
      </c>
      <c r="E643" t="s">
        <v>989</v>
      </c>
      <c r="F643">
        <v>11</v>
      </c>
      <c r="G643" s="1">
        <v>6.7</v>
      </c>
      <c r="H643">
        <v>12</v>
      </c>
      <c r="I643" t="s">
        <v>79</v>
      </c>
      <c r="J643">
        <v>12</v>
      </c>
      <c r="K643">
        <v>20</v>
      </c>
      <c r="L643">
        <v>14</v>
      </c>
      <c r="M643">
        <v>14.2841</v>
      </c>
      <c r="N643">
        <v>27.016400000000001</v>
      </c>
      <c r="O643">
        <v>18.128799999999998</v>
      </c>
      <c r="P643">
        <v>11.722300000000001</v>
      </c>
      <c r="Q643">
        <v>19.567</v>
      </c>
      <c r="R643">
        <v>14.3027</v>
      </c>
      <c r="S643" t="s">
        <v>243</v>
      </c>
      <c r="T643" t="s">
        <v>60</v>
      </c>
      <c r="U643" t="s">
        <v>71</v>
      </c>
      <c r="V643" t="s">
        <v>61</v>
      </c>
      <c r="W643" t="s">
        <v>62</v>
      </c>
      <c r="Y643">
        <v>8</v>
      </c>
      <c r="Z643" t="s">
        <v>63</v>
      </c>
      <c r="AA643" t="s">
        <v>64</v>
      </c>
      <c r="AB643" t="s">
        <v>86</v>
      </c>
      <c r="AC643" t="s">
        <v>87</v>
      </c>
      <c r="AD643">
        <v>10</v>
      </c>
      <c r="AG643" t="s">
        <v>59</v>
      </c>
      <c r="AH643" t="s">
        <v>67</v>
      </c>
      <c r="AI643" t="s">
        <v>68</v>
      </c>
      <c r="AJ643" t="s">
        <v>69</v>
      </c>
      <c r="AK643" t="s">
        <v>64</v>
      </c>
      <c r="AL643" t="s">
        <v>70</v>
      </c>
      <c r="AO643">
        <v>112</v>
      </c>
      <c r="AP643">
        <v>21</v>
      </c>
      <c r="AS643">
        <v>3500</v>
      </c>
      <c r="AT643">
        <v>3500</v>
      </c>
      <c r="BN643" s="33" t="s">
        <v>2125</v>
      </c>
      <c r="BO643">
        <v>2</v>
      </c>
      <c r="BP643">
        <v>2</v>
      </c>
      <c r="BQ643">
        <v>8</v>
      </c>
      <c r="BR643" t="s">
        <v>666</v>
      </c>
      <c r="BS643" t="s">
        <v>2123</v>
      </c>
      <c r="BT643" t="s">
        <v>73</v>
      </c>
      <c r="BU643" s="23">
        <v>43708</v>
      </c>
      <c r="BV643">
        <v>26253</v>
      </c>
      <c r="BX643" t="s">
        <v>64</v>
      </c>
      <c r="BY643" t="s">
        <v>64</v>
      </c>
      <c r="CB643" t="s">
        <v>64</v>
      </c>
      <c r="CC643" t="s">
        <v>64</v>
      </c>
      <c r="CD643" t="s">
        <v>1847</v>
      </c>
      <c r="CE643" t="s">
        <v>64</v>
      </c>
      <c r="CG643" t="s">
        <v>63</v>
      </c>
      <c r="CH643" t="s">
        <v>74</v>
      </c>
      <c r="CI643" t="s">
        <v>64</v>
      </c>
      <c r="DJ643" t="s">
        <v>76</v>
      </c>
      <c r="DK643" t="s">
        <v>2124</v>
      </c>
      <c r="DN643" t="s">
        <v>64</v>
      </c>
      <c r="DO643" t="s">
        <v>132</v>
      </c>
      <c r="DP643" t="s">
        <v>64</v>
      </c>
      <c r="DQ643" t="s">
        <v>139</v>
      </c>
      <c r="DY643">
        <v>18.3</v>
      </c>
      <c r="EB643">
        <v>1</v>
      </c>
      <c r="EC643">
        <v>1</v>
      </c>
      <c r="EE643" t="s">
        <v>1845</v>
      </c>
      <c r="EF643">
        <v>3</v>
      </c>
      <c r="EH643" t="s">
        <v>80</v>
      </c>
      <c r="EL643" t="s">
        <v>80</v>
      </c>
      <c r="EP643" t="s">
        <v>80</v>
      </c>
      <c r="ET643" t="s">
        <v>80</v>
      </c>
      <c r="EV643">
        <v>10000</v>
      </c>
      <c r="EW643">
        <v>755</v>
      </c>
      <c r="EX643">
        <v>453</v>
      </c>
      <c r="EY643">
        <v>619</v>
      </c>
    </row>
    <row r="644" spans="1:155" x14ac:dyDescent="0.25">
      <c r="A644">
        <v>2020</v>
      </c>
      <c r="B644" t="s">
        <v>1214</v>
      </c>
      <c r="C644" s="20" t="s">
        <v>1215</v>
      </c>
      <c r="D644" t="s">
        <v>1231</v>
      </c>
      <c r="E644" t="s">
        <v>1217</v>
      </c>
      <c r="F644">
        <v>109</v>
      </c>
      <c r="G644" s="1">
        <v>2</v>
      </c>
      <c r="H644">
        <v>4</v>
      </c>
      <c r="I644" t="s">
        <v>79</v>
      </c>
      <c r="J644">
        <v>21</v>
      </c>
      <c r="K644">
        <v>31</v>
      </c>
      <c r="L644">
        <v>25</v>
      </c>
      <c r="M644">
        <v>26.9</v>
      </c>
      <c r="N644">
        <v>44.8</v>
      </c>
      <c r="O644">
        <v>32.796799999999998</v>
      </c>
      <c r="P644">
        <v>21.178599999999999</v>
      </c>
      <c r="Q644">
        <v>31.1662</v>
      </c>
      <c r="R644">
        <v>24.747399999999999</v>
      </c>
      <c r="T644" t="s">
        <v>1218</v>
      </c>
      <c r="U644" t="s">
        <v>1219</v>
      </c>
      <c r="V644" t="s">
        <v>61</v>
      </c>
      <c r="W644" t="s">
        <v>62</v>
      </c>
      <c r="Y644">
        <v>8</v>
      </c>
      <c r="Z644" t="s">
        <v>63</v>
      </c>
      <c r="AA644" t="s">
        <v>64</v>
      </c>
      <c r="AB644" t="s">
        <v>86</v>
      </c>
      <c r="AC644" t="s">
        <v>87</v>
      </c>
      <c r="AD644">
        <v>10</v>
      </c>
      <c r="AG644" t="s">
        <v>155</v>
      </c>
      <c r="AH644" t="s">
        <v>156</v>
      </c>
      <c r="AI644" t="s">
        <v>68</v>
      </c>
      <c r="AJ644" t="s">
        <v>69</v>
      </c>
      <c r="AK644" t="s">
        <v>64</v>
      </c>
      <c r="AL644" t="s">
        <v>70</v>
      </c>
      <c r="AO644">
        <v>98</v>
      </c>
      <c r="AP644">
        <v>34</v>
      </c>
      <c r="AS644">
        <v>1950</v>
      </c>
      <c r="AT644">
        <v>1950</v>
      </c>
      <c r="BN644" s="33" t="s">
        <v>2125</v>
      </c>
      <c r="BO644">
        <v>2</v>
      </c>
      <c r="BP644">
        <v>2</v>
      </c>
      <c r="BQ644">
        <v>8</v>
      </c>
      <c r="BR644" t="s">
        <v>666</v>
      </c>
      <c r="BS644" t="s">
        <v>2123</v>
      </c>
      <c r="BT644" t="s">
        <v>73</v>
      </c>
      <c r="BU644" s="23">
        <v>43619</v>
      </c>
      <c r="BV644">
        <v>25739</v>
      </c>
      <c r="BX644" t="s">
        <v>64</v>
      </c>
      <c r="BY644" t="s">
        <v>64</v>
      </c>
      <c r="CB644" t="s">
        <v>64</v>
      </c>
      <c r="CC644" t="s">
        <v>64</v>
      </c>
      <c r="CD644" t="s">
        <v>2010</v>
      </c>
      <c r="CE644" t="s">
        <v>64</v>
      </c>
      <c r="CG644" t="s">
        <v>63</v>
      </c>
      <c r="CH644" t="s">
        <v>1220</v>
      </c>
      <c r="CI644" t="s">
        <v>64</v>
      </c>
      <c r="DJ644" t="s">
        <v>76</v>
      </c>
      <c r="DK644" t="s">
        <v>2124</v>
      </c>
      <c r="DN644" t="s">
        <v>64</v>
      </c>
      <c r="DO644" t="s">
        <v>1037</v>
      </c>
      <c r="DP644" t="s">
        <v>63</v>
      </c>
      <c r="DQ644" t="s">
        <v>78</v>
      </c>
      <c r="DR644" t="s">
        <v>1221</v>
      </c>
      <c r="DY644">
        <v>32.799999999999997</v>
      </c>
      <c r="EB644">
        <v>5</v>
      </c>
      <c r="EC644">
        <v>5</v>
      </c>
      <c r="EE644" t="s">
        <v>2009</v>
      </c>
      <c r="EF644">
        <v>7</v>
      </c>
      <c r="EH644" t="s">
        <v>80</v>
      </c>
      <c r="EL644" t="s">
        <v>80</v>
      </c>
      <c r="EP644" t="s">
        <v>80</v>
      </c>
      <c r="ET644" t="s">
        <v>80</v>
      </c>
      <c r="EV644">
        <v>2250</v>
      </c>
      <c r="EW644">
        <v>417</v>
      </c>
      <c r="EX644">
        <v>283</v>
      </c>
      <c r="EY644">
        <v>357</v>
      </c>
    </row>
    <row r="645" spans="1:155" x14ac:dyDescent="0.25">
      <c r="A645">
        <v>2020</v>
      </c>
      <c r="B645" t="s">
        <v>1214</v>
      </c>
      <c r="C645" s="20" t="s">
        <v>1215</v>
      </c>
      <c r="D645" t="s">
        <v>1232</v>
      </c>
      <c r="E645" t="s">
        <v>1217</v>
      </c>
      <c r="F645">
        <v>115</v>
      </c>
      <c r="G645" s="1">
        <v>2</v>
      </c>
      <c r="H645">
        <v>4</v>
      </c>
      <c r="I645" t="s">
        <v>79</v>
      </c>
      <c r="J645">
        <v>20</v>
      </c>
      <c r="K645">
        <v>30</v>
      </c>
      <c r="L645">
        <v>24</v>
      </c>
      <c r="M645">
        <v>25.8</v>
      </c>
      <c r="N645">
        <v>42.2</v>
      </c>
      <c r="O645">
        <v>31.2682</v>
      </c>
      <c r="P645">
        <v>20.384799999999998</v>
      </c>
      <c r="Q645">
        <v>29.527799999999999</v>
      </c>
      <c r="R645">
        <v>23.684999999999999</v>
      </c>
      <c r="T645" t="s">
        <v>1218</v>
      </c>
      <c r="U645" t="s">
        <v>1219</v>
      </c>
      <c r="V645" t="s">
        <v>61</v>
      </c>
      <c r="W645" t="s">
        <v>62</v>
      </c>
      <c r="Y645">
        <v>8</v>
      </c>
      <c r="Z645" t="s">
        <v>63</v>
      </c>
      <c r="AA645" t="s">
        <v>64</v>
      </c>
      <c r="AB645" t="s">
        <v>86</v>
      </c>
      <c r="AC645" t="s">
        <v>87</v>
      </c>
      <c r="AD645">
        <v>10</v>
      </c>
      <c r="AG645" t="s">
        <v>155</v>
      </c>
      <c r="AH645" t="s">
        <v>156</v>
      </c>
      <c r="AI645" t="s">
        <v>68</v>
      </c>
      <c r="AJ645" t="s">
        <v>69</v>
      </c>
      <c r="AK645" t="s">
        <v>64</v>
      </c>
      <c r="AL645" t="s">
        <v>70</v>
      </c>
      <c r="AO645">
        <v>98</v>
      </c>
      <c r="AP645">
        <v>34</v>
      </c>
      <c r="AS645">
        <v>2050</v>
      </c>
      <c r="AT645">
        <v>2050</v>
      </c>
      <c r="BN645" s="33" t="s">
        <v>2125</v>
      </c>
      <c r="BO645">
        <v>2</v>
      </c>
      <c r="BP645">
        <v>2</v>
      </c>
      <c r="BQ645">
        <v>8</v>
      </c>
      <c r="BR645" t="s">
        <v>666</v>
      </c>
      <c r="BS645" t="s">
        <v>2123</v>
      </c>
      <c r="BT645" t="s">
        <v>73</v>
      </c>
      <c r="BU645" s="23">
        <v>43619</v>
      </c>
      <c r="BV645">
        <v>25738</v>
      </c>
      <c r="BX645" t="s">
        <v>64</v>
      </c>
      <c r="BY645" t="s">
        <v>64</v>
      </c>
      <c r="CB645" t="s">
        <v>64</v>
      </c>
      <c r="CC645" t="s">
        <v>64</v>
      </c>
      <c r="CD645" t="s">
        <v>2010</v>
      </c>
      <c r="CE645" t="s">
        <v>64</v>
      </c>
      <c r="CG645" t="s">
        <v>63</v>
      </c>
      <c r="CH645" t="s">
        <v>1220</v>
      </c>
      <c r="CI645" t="s">
        <v>64</v>
      </c>
      <c r="DJ645" t="s">
        <v>76</v>
      </c>
      <c r="DK645" t="s">
        <v>2124</v>
      </c>
      <c r="DN645" t="s">
        <v>64</v>
      </c>
      <c r="DO645" t="s">
        <v>1037</v>
      </c>
      <c r="DP645" t="s">
        <v>63</v>
      </c>
      <c r="DQ645" t="s">
        <v>78</v>
      </c>
      <c r="DR645" t="s">
        <v>1221</v>
      </c>
      <c r="DY645">
        <v>31.3</v>
      </c>
      <c r="EB645">
        <v>5</v>
      </c>
      <c r="EC645">
        <v>5</v>
      </c>
      <c r="EE645" t="s">
        <v>2009</v>
      </c>
      <c r="EF645">
        <v>7</v>
      </c>
      <c r="EH645" t="s">
        <v>80</v>
      </c>
      <c r="EL645" t="s">
        <v>80</v>
      </c>
      <c r="EP645" t="s">
        <v>80</v>
      </c>
      <c r="ET645" t="s">
        <v>80</v>
      </c>
      <c r="EV645">
        <v>2750</v>
      </c>
      <c r="EW645">
        <v>433</v>
      </c>
      <c r="EX645">
        <v>299</v>
      </c>
      <c r="EY645">
        <v>373</v>
      </c>
    </row>
    <row r="646" spans="1:155" x14ac:dyDescent="0.25">
      <c r="A646">
        <v>2020</v>
      </c>
      <c r="B646" t="s">
        <v>1214</v>
      </c>
      <c r="C646" s="20" t="s">
        <v>1215</v>
      </c>
      <c r="D646" t="s">
        <v>1233</v>
      </c>
      <c r="E646" t="s">
        <v>1217</v>
      </c>
      <c r="F646">
        <v>104</v>
      </c>
      <c r="G646" s="1">
        <v>2</v>
      </c>
      <c r="H646">
        <v>4</v>
      </c>
      <c r="I646" t="s">
        <v>79</v>
      </c>
      <c r="J646">
        <v>22</v>
      </c>
      <c r="K646">
        <v>33</v>
      </c>
      <c r="L646">
        <v>26</v>
      </c>
      <c r="M646">
        <v>30.1</v>
      </c>
      <c r="N646">
        <v>50.1</v>
      </c>
      <c r="O646">
        <v>36.691200000000002</v>
      </c>
      <c r="P646">
        <v>22</v>
      </c>
      <c r="Q646">
        <v>33</v>
      </c>
      <c r="R646">
        <v>26</v>
      </c>
      <c r="T646" t="s">
        <v>60</v>
      </c>
      <c r="U646" t="s">
        <v>71</v>
      </c>
      <c r="V646" t="s">
        <v>61</v>
      </c>
      <c r="W646" t="s">
        <v>62</v>
      </c>
      <c r="Y646">
        <v>8</v>
      </c>
      <c r="Z646" t="s">
        <v>63</v>
      </c>
      <c r="AA646" t="s">
        <v>64</v>
      </c>
      <c r="AB646" t="s">
        <v>150</v>
      </c>
      <c r="AC646" t="s">
        <v>178</v>
      </c>
      <c r="AD646">
        <v>10</v>
      </c>
      <c r="AG646" t="s">
        <v>155</v>
      </c>
      <c r="AH646" t="s">
        <v>156</v>
      </c>
      <c r="AI646" t="s">
        <v>68</v>
      </c>
      <c r="AJ646" t="s">
        <v>69</v>
      </c>
      <c r="AK646" t="s">
        <v>64</v>
      </c>
      <c r="AL646" t="s">
        <v>70</v>
      </c>
      <c r="AO646">
        <v>98</v>
      </c>
      <c r="AP646">
        <v>34</v>
      </c>
      <c r="AS646">
        <v>1900</v>
      </c>
      <c r="AT646">
        <v>1900</v>
      </c>
      <c r="BN646" s="33" t="s">
        <v>2125</v>
      </c>
      <c r="BO646">
        <v>2</v>
      </c>
      <c r="BP646">
        <v>2</v>
      </c>
      <c r="BQ646">
        <v>8</v>
      </c>
      <c r="BR646" t="s">
        <v>666</v>
      </c>
      <c r="BS646" t="s">
        <v>2123</v>
      </c>
      <c r="BT646" t="s">
        <v>73</v>
      </c>
      <c r="BU646" s="23">
        <v>43619</v>
      </c>
      <c r="BV646">
        <v>25737</v>
      </c>
      <c r="BX646" t="s">
        <v>63</v>
      </c>
      <c r="BY646" t="s">
        <v>64</v>
      </c>
      <c r="CB646" t="s">
        <v>64</v>
      </c>
      <c r="CC646" t="s">
        <v>64</v>
      </c>
      <c r="CD646" t="s">
        <v>2014</v>
      </c>
      <c r="CE646" t="s">
        <v>64</v>
      </c>
      <c r="CG646" t="s">
        <v>63</v>
      </c>
      <c r="CH646" t="s">
        <v>1220</v>
      </c>
      <c r="CI646" t="s">
        <v>64</v>
      </c>
      <c r="DJ646" t="s">
        <v>76</v>
      </c>
      <c r="DK646" t="s">
        <v>2124</v>
      </c>
      <c r="DN646" t="s">
        <v>64</v>
      </c>
      <c r="DO646" t="s">
        <v>1037</v>
      </c>
      <c r="DP646" t="s">
        <v>63</v>
      </c>
      <c r="DQ646" t="s">
        <v>78</v>
      </c>
      <c r="DR646" t="s">
        <v>1221</v>
      </c>
      <c r="DY646">
        <v>36.700000000000003</v>
      </c>
      <c r="EB646">
        <v>5</v>
      </c>
      <c r="EC646">
        <v>5</v>
      </c>
      <c r="EE646" t="s">
        <v>2013</v>
      </c>
      <c r="EF646">
        <v>5</v>
      </c>
      <c r="EH646" t="s">
        <v>80</v>
      </c>
      <c r="EL646" t="s">
        <v>80</v>
      </c>
      <c r="EP646" t="s">
        <v>80</v>
      </c>
      <c r="ET646" t="s">
        <v>80</v>
      </c>
      <c r="EV646">
        <v>2000</v>
      </c>
      <c r="EW646">
        <v>401</v>
      </c>
      <c r="EX646">
        <v>267</v>
      </c>
      <c r="EY646">
        <v>339</v>
      </c>
    </row>
    <row r="647" spans="1:155" x14ac:dyDescent="0.25">
      <c r="A647">
        <v>2020</v>
      </c>
      <c r="B647" t="s">
        <v>2140</v>
      </c>
      <c r="C647" s="20" t="s">
        <v>472</v>
      </c>
      <c r="D647" t="s">
        <v>485</v>
      </c>
      <c r="E647" t="s">
        <v>447</v>
      </c>
      <c r="F647">
        <v>783</v>
      </c>
      <c r="G647" s="1">
        <v>2.5</v>
      </c>
      <c r="H647">
        <v>4</v>
      </c>
      <c r="I647" t="s">
        <v>152</v>
      </c>
      <c r="J647">
        <v>20</v>
      </c>
      <c r="K647">
        <v>26</v>
      </c>
      <c r="L647">
        <v>22</v>
      </c>
      <c r="M647">
        <v>24.6</v>
      </c>
      <c r="N647">
        <v>36.1</v>
      </c>
      <c r="O647">
        <v>28.7166</v>
      </c>
      <c r="P647">
        <v>19.5124</v>
      </c>
      <c r="Q647">
        <v>25.6084</v>
      </c>
      <c r="R647">
        <v>21.853400000000001</v>
      </c>
      <c r="T647" t="s">
        <v>142</v>
      </c>
      <c r="U647" t="s">
        <v>143</v>
      </c>
      <c r="V647" t="s">
        <v>86</v>
      </c>
      <c r="W647" t="s">
        <v>136</v>
      </c>
      <c r="Y647">
        <v>6</v>
      </c>
      <c r="Z647" t="s">
        <v>63</v>
      </c>
      <c r="AA647" t="s">
        <v>64</v>
      </c>
      <c r="AB647" t="s">
        <v>65</v>
      </c>
      <c r="AC647" t="s">
        <v>66</v>
      </c>
      <c r="AD647">
        <v>10</v>
      </c>
      <c r="AG647" t="s">
        <v>243</v>
      </c>
      <c r="AH647" t="s">
        <v>244</v>
      </c>
      <c r="AI647" t="s">
        <v>68</v>
      </c>
      <c r="AJ647" t="s">
        <v>69</v>
      </c>
      <c r="AK647" t="s">
        <v>184</v>
      </c>
      <c r="AL647" t="s">
        <v>185</v>
      </c>
      <c r="AS647">
        <v>1850</v>
      </c>
      <c r="AT647">
        <v>1850</v>
      </c>
      <c r="BN647" s="33" t="s">
        <v>2125</v>
      </c>
      <c r="BO647">
        <v>2</v>
      </c>
      <c r="BP647">
        <v>2</v>
      </c>
      <c r="BQ647">
        <v>10</v>
      </c>
      <c r="BR647" t="s">
        <v>486</v>
      </c>
      <c r="BT647" t="s">
        <v>73</v>
      </c>
      <c r="BU647" s="23">
        <v>43661</v>
      </c>
      <c r="BV647">
        <v>25907</v>
      </c>
      <c r="BX647" t="s">
        <v>64</v>
      </c>
      <c r="BY647" t="s">
        <v>64</v>
      </c>
      <c r="CB647" t="s">
        <v>64</v>
      </c>
      <c r="CC647" t="s">
        <v>64</v>
      </c>
      <c r="CE647" t="s">
        <v>64</v>
      </c>
      <c r="CG647" t="s">
        <v>63</v>
      </c>
      <c r="CH647" t="s">
        <v>456</v>
      </c>
      <c r="CI647" t="s">
        <v>64</v>
      </c>
      <c r="DJ647" t="s">
        <v>76</v>
      </c>
      <c r="DK647" t="s">
        <v>2124</v>
      </c>
      <c r="DN647" t="s">
        <v>64</v>
      </c>
      <c r="DO647" t="s">
        <v>132</v>
      </c>
      <c r="DP647" t="s">
        <v>64</v>
      </c>
      <c r="DQ647" t="s">
        <v>139</v>
      </c>
      <c r="EB647">
        <v>4</v>
      </c>
      <c r="EC647">
        <v>4</v>
      </c>
      <c r="EE647" t="s">
        <v>1445</v>
      </c>
      <c r="EF647">
        <v>5</v>
      </c>
      <c r="EH647" t="s">
        <v>80</v>
      </c>
      <c r="EL647" t="s">
        <v>80</v>
      </c>
      <c r="EP647" t="s">
        <v>80</v>
      </c>
      <c r="ET647" t="s">
        <v>80</v>
      </c>
      <c r="EV647">
        <v>1750</v>
      </c>
      <c r="EW647">
        <v>455</v>
      </c>
      <c r="EX647">
        <v>347</v>
      </c>
      <c r="EY647">
        <v>406</v>
      </c>
    </row>
    <row r="648" spans="1:155" x14ac:dyDescent="0.25">
      <c r="A648">
        <v>2020</v>
      </c>
      <c r="B648" t="s">
        <v>2140</v>
      </c>
      <c r="C648" s="20" t="s">
        <v>472</v>
      </c>
      <c r="D648" t="s">
        <v>485</v>
      </c>
      <c r="E648" t="s">
        <v>447</v>
      </c>
      <c r="F648">
        <v>713</v>
      </c>
      <c r="G648" s="1">
        <v>2.8</v>
      </c>
      <c r="H648">
        <v>4</v>
      </c>
      <c r="I648" t="s">
        <v>152</v>
      </c>
      <c r="J648">
        <v>20</v>
      </c>
      <c r="K648">
        <v>30</v>
      </c>
      <c r="L648">
        <v>23</v>
      </c>
      <c r="M648">
        <v>25.2</v>
      </c>
      <c r="N648">
        <v>42.4</v>
      </c>
      <c r="O648">
        <v>30.827500000000001</v>
      </c>
      <c r="P648">
        <v>19.949400000000001</v>
      </c>
      <c r="Q648">
        <v>29.654499999999999</v>
      </c>
      <c r="R648">
        <v>23.3948</v>
      </c>
      <c r="T648" t="s">
        <v>60</v>
      </c>
      <c r="U648" t="s">
        <v>71</v>
      </c>
      <c r="V648" t="s">
        <v>86</v>
      </c>
      <c r="W648" t="s">
        <v>136</v>
      </c>
      <c r="Y648">
        <v>6</v>
      </c>
      <c r="Z648" t="s">
        <v>63</v>
      </c>
      <c r="AA648" t="s">
        <v>64</v>
      </c>
      <c r="AB648" t="s">
        <v>65</v>
      </c>
      <c r="AC648" t="s">
        <v>66</v>
      </c>
      <c r="AE648">
        <v>20</v>
      </c>
      <c r="AG648" t="s">
        <v>301</v>
      </c>
      <c r="AH648" t="s">
        <v>302</v>
      </c>
      <c r="AI648" t="s">
        <v>68</v>
      </c>
      <c r="AJ648" t="s">
        <v>69</v>
      </c>
      <c r="AK648" t="s">
        <v>184</v>
      </c>
      <c r="AL648" t="s">
        <v>185</v>
      </c>
      <c r="AS648">
        <v>2050</v>
      </c>
      <c r="AT648">
        <v>2050</v>
      </c>
      <c r="BO648">
        <v>2</v>
      </c>
      <c r="BP648">
        <v>2</v>
      </c>
      <c r="BQ648">
        <v>10</v>
      </c>
      <c r="BR648" t="s">
        <v>486</v>
      </c>
      <c r="BT648" t="s">
        <v>73</v>
      </c>
      <c r="BU648" s="23">
        <v>43661</v>
      </c>
      <c r="BV648">
        <v>25851</v>
      </c>
      <c r="BX648" t="s">
        <v>64</v>
      </c>
      <c r="BY648" t="s">
        <v>64</v>
      </c>
      <c r="CB648" t="s">
        <v>64</v>
      </c>
      <c r="CC648" t="s">
        <v>64</v>
      </c>
      <c r="CE648" t="s">
        <v>64</v>
      </c>
      <c r="CG648" t="s">
        <v>64</v>
      </c>
      <c r="CI648" t="s">
        <v>64</v>
      </c>
      <c r="DJ648" t="s">
        <v>303</v>
      </c>
      <c r="DK648" t="s">
        <v>304</v>
      </c>
      <c r="DN648" t="s">
        <v>64</v>
      </c>
      <c r="DO648" t="s">
        <v>132</v>
      </c>
      <c r="DP648" t="s">
        <v>63</v>
      </c>
      <c r="DQ648" t="s">
        <v>78</v>
      </c>
      <c r="EB648">
        <v>5</v>
      </c>
      <c r="EC648">
        <v>4</v>
      </c>
      <c r="EE648" t="s">
        <v>1473</v>
      </c>
      <c r="EF648">
        <v>3</v>
      </c>
      <c r="EH648" t="s">
        <v>80</v>
      </c>
      <c r="EL648" t="s">
        <v>80</v>
      </c>
      <c r="EP648" t="s">
        <v>80</v>
      </c>
      <c r="ET648" t="s">
        <v>80</v>
      </c>
      <c r="EV648">
        <v>2750</v>
      </c>
      <c r="EW648">
        <v>510</v>
      </c>
      <c r="EX648">
        <v>343</v>
      </c>
      <c r="EY648">
        <v>435</v>
      </c>
    </row>
    <row r="649" spans="1:155" x14ac:dyDescent="0.25">
      <c r="A649">
        <v>2020</v>
      </c>
      <c r="B649" t="s">
        <v>2140</v>
      </c>
      <c r="C649" s="20" t="s">
        <v>472</v>
      </c>
      <c r="D649" t="s">
        <v>485</v>
      </c>
      <c r="E649" t="s">
        <v>447</v>
      </c>
      <c r="F649">
        <v>779</v>
      </c>
      <c r="G649" s="1">
        <v>3.6</v>
      </c>
      <c r="H649">
        <v>6</v>
      </c>
      <c r="I649" t="s">
        <v>235</v>
      </c>
      <c r="J649">
        <v>18</v>
      </c>
      <c r="K649">
        <v>25</v>
      </c>
      <c r="L649">
        <v>20</v>
      </c>
      <c r="M649">
        <v>22</v>
      </c>
      <c r="N649">
        <v>34.5</v>
      </c>
      <c r="O649">
        <v>26.285699999999999</v>
      </c>
      <c r="P649">
        <v>17.598600000000001</v>
      </c>
      <c r="Q649">
        <v>24.5623</v>
      </c>
      <c r="R649">
        <v>20.1722</v>
      </c>
      <c r="T649" t="s">
        <v>142</v>
      </c>
      <c r="U649" t="s">
        <v>143</v>
      </c>
      <c r="V649" t="s">
        <v>86</v>
      </c>
      <c r="W649" t="s">
        <v>136</v>
      </c>
      <c r="Y649">
        <v>8</v>
      </c>
      <c r="Z649" t="s">
        <v>63</v>
      </c>
      <c r="AA649" t="s">
        <v>64</v>
      </c>
      <c r="AB649" t="s">
        <v>65</v>
      </c>
      <c r="AC649" t="s">
        <v>66</v>
      </c>
      <c r="AD649">
        <v>10</v>
      </c>
      <c r="AG649" t="s">
        <v>243</v>
      </c>
      <c r="AH649" t="s">
        <v>244</v>
      </c>
      <c r="AI649" t="s">
        <v>68</v>
      </c>
      <c r="AJ649" t="s">
        <v>69</v>
      </c>
      <c r="AK649" t="s">
        <v>184</v>
      </c>
      <c r="AL649" t="s">
        <v>185</v>
      </c>
      <c r="AS649">
        <v>2000</v>
      </c>
      <c r="AT649">
        <v>2000</v>
      </c>
      <c r="BN649" s="33" t="s">
        <v>2125</v>
      </c>
      <c r="BO649">
        <v>2</v>
      </c>
      <c r="BP649">
        <v>2</v>
      </c>
      <c r="BQ649">
        <v>10</v>
      </c>
      <c r="BR649" t="s">
        <v>486</v>
      </c>
      <c r="BT649" t="s">
        <v>73</v>
      </c>
      <c r="BU649" s="23">
        <v>43661</v>
      </c>
      <c r="BV649">
        <v>25846</v>
      </c>
      <c r="BX649" t="s">
        <v>64</v>
      </c>
      <c r="BY649" t="s">
        <v>64</v>
      </c>
      <c r="CB649" t="s">
        <v>64</v>
      </c>
      <c r="CC649" t="s">
        <v>64</v>
      </c>
      <c r="CE649" t="s">
        <v>63</v>
      </c>
      <c r="CF649" t="s">
        <v>458</v>
      </c>
      <c r="CG649" t="s">
        <v>63</v>
      </c>
      <c r="CH649" t="s">
        <v>487</v>
      </c>
      <c r="CI649" t="s">
        <v>64</v>
      </c>
      <c r="DJ649" t="s">
        <v>76</v>
      </c>
      <c r="DK649" t="s">
        <v>2124</v>
      </c>
      <c r="DN649" t="s">
        <v>64</v>
      </c>
      <c r="DO649" t="s">
        <v>132</v>
      </c>
      <c r="DP649" t="s">
        <v>64</v>
      </c>
      <c r="DQ649" t="s">
        <v>139</v>
      </c>
      <c r="EB649">
        <v>4</v>
      </c>
      <c r="EC649">
        <v>4</v>
      </c>
      <c r="EE649" t="s">
        <v>1474</v>
      </c>
      <c r="EF649">
        <v>5</v>
      </c>
      <c r="EH649" t="s">
        <v>80</v>
      </c>
      <c r="EL649" t="s">
        <v>80</v>
      </c>
      <c r="EP649" t="s">
        <v>80</v>
      </c>
      <c r="ET649" t="s">
        <v>80</v>
      </c>
      <c r="EV649">
        <v>2500</v>
      </c>
      <c r="EW649">
        <v>504</v>
      </c>
      <c r="EX649">
        <v>362</v>
      </c>
      <c r="EY649">
        <v>440</v>
      </c>
    </row>
    <row r="650" spans="1:155" x14ac:dyDescent="0.25">
      <c r="A650">
        <v>2020</v>
      </c>
      <c r="B650" t="s">
        <v>2140</v>
      </c>
      <c r="C650" s="20" t="s">
        <v>510</v>
      </c>
      <c r="D650" t="s">
        <v>515</v>
      </c>
      <c r="E650" t="s">
        <v>447</v>
      </c>
      <c r="F650">
        <v>784</v>
      </c>
      <c r="G650" s="1">
        <v>2.5</v>
      </c>
      <c r="H650">
        <v>4</v>
      </c>
      <c r="I650" t="s">
        <v>152</v>
      </c>
      <c r="J650">
        <v>20</v>
      </c>
      <c r="K650">
        <v>26</v>
      </c>
      <c r="L650">
        <v>22</v>
      </c>
      <c r="M650">
        <v>24.6</v>
      </c>
      <c r="N650">
        <v>36.1</v>
      </c>
      <c r="O650">
        <v>28.7166</v>
      </c>
      <c r="P650">
        <v>19.5124</v>
      </c>
      <c r="Q650">
        <v>25.6084</v>
      </c>
      <c r="R650">
        <v>21.853400000000001</v>
      </c>
      <c r="T650" t="s">
        <v>142</v>
      </c>
      <c r="U650" t="s">
        <v>143</v>
      </c>
      <c r="V650" t="s">
        <v>86</v>
      </c>
      <c r="W650" t="s">
        <v>136</v>
      </c>
      <c r="Y650">
        <v>6</v>
      </c>
      <c r="Z650" t="s">
        <v>63</v>
      </c>
      <c r="AA650" t="s">
        <v>64</v>
      </c>
      <c r="AB650" t="s">
        <v>65</v>
      </c>
      <c r="AC650" t="s">
        <v>66</v>
      </c>
      <c r="AD650">
        <v>10</v>
      </c>
      <c r="AG650" t="s">
        <v>243</v>
      </c>
      <c r="AH650" t="s">
        <v>244</v>
      </c>
      <c r="AI650" t="s">
        <v>68</v>
      </c>
      <c r="AJ650" t="s">
        <v>69</v>
      </c>
      <c r="AK650" t="s">
        <v>184</v>
      </c>
      <c r="AL650" t="s">
        <v>185</v>
      </c>
      <c r="AS650">
        <v>1850</v>
      </c>
      <c r="AT650">
        <v>1850</v>
      </c>
      <c r="BN650" s="33" t="s">
        <v>2125</v>
      </c>
      <c r="BO650">
        <v>2</v>
      </c>
      <c r="BP650">
        <v>2</v>
      </c>
      <c r="BQ650">
        <v>10</v>
      </c>
      <c r="BR650" t="s">
        <v>486</v>
      </c>
      <c r="BT650" t="s">
        <v>73</v>
      </c>
      <c r="BU650" s="23">
        <v>43661</v>
      </c>
      <c r="BV650">
        <v>25908</v>
      </c>
      <c r="BX650" t="s">
        <v>64</v>
      </c>
      <c r="BY650" t="s">
        <v>64</v>
      </c>
      <c r="CB650" t="s">
        <v>64</v>
      </c>
      <c r="CC650" t="s">
        <v>64</v>
      </c>
      <c r="CE650" t="s">
        <v>64</v>
      </c>
      <c r="CG650" t="s">
        <v>63</v>
      </c>
      <c r="CH650" t="s">
        <v>456</v>
      </c>
      <c r="CI650" t="s">
        <v>64</v>
      </c>
      <c r="DJ650" t="s">
        <v>76</v>
      </c>
      <c r="DK650" t="s">
        <v>2124</v>
      </c>
      <c r="DN650" t="s">
        <v>64</v>
      </c>
      <c r="DO650" t="s">
        <v>132</v>
      </c>
      <c r="DP650" t="s">
        <v>64</v>
      </c>
      <c r="DQ650" t="s">
        <v>139</v>
      </c>
      <c r="EB650">
        <v>4</v>
      </c>
      <c r="EC650">
        <v>4</v>
      </c>
      <c r="EE650" t="s">
        <v>1445</v>
      </c>
      <c r="EF650">
        <v>5</v>
      </c>
      <c r="EH650" t="s">
        <v>80</v>
      </c>
      <c r="EL650" t="s">
        <v>80</v>
      </c>
      <c r="EP650" t="s">
        <v>80</v>
      </c>
      <c r="ET650" t="s">
        <v>80</v>
      </c>
      <c r="EV650">
        <v>1750</v>
      </c>
      <c r="EW650">
        <v>455</v>
      </c>
      <c r="EX650">
        <v>347</v>
      </c>
      <c r="EY650">
        <v>406</v>
      </c>
    </row>
    <row r="651" spans="1:155" x14ac:dyDescent="0.25">
      <c r="A651">
        <v>2020</v>
      </c>
      <c r="B651" t="s">
        <v>2140</v>
      </c>
      <c r="C651" s="20" t="s">
        <v>510</v>
      </c>
      <c r="D651" t="s">
        <v>515</v>
      </c>
      <c r="E651" t="s">
        <v>447</v>
      </c>
      <c r="F651">
        <v>714</v>
      </c>
      <c r="G651" s="1">
        <v>2.8</v>
      </c>
      <c r="H651">
        <v>4</v>
      </c>
      <c r="I651" t="s">
        <v>152</v>
      </c>
      <c r="J651">
        <v>20</v>
      </c>
      <c r="K651">
        <v>30</v>
      </c>
      <c r="L651">
        <v>23</v>
      </c>
      <c r="M651">
        <v>25.2</v>
      </c>
      <c r="N651">
        <v>42.4</v>
      </c>
      <c r="O651">
        <v>30.827500000000001</v>
      </c>
      <c r="P651">
        <v>19.949400000000001</v>
      </c>
      <c r="Q651">
        <v>29.654499999999999</v>
      </c>
      <c r="R651">
        <v>23.3948</v>
      </c>
      <c r="T651" t="s">
        <v>60</v>
      </c>
      <c r="U651" t="s">
        <v>71</v>
      </c>
      <c r="V651" t="s">
        <v>86</v>
      </c>
      <c r="W651" t="s">
        <v>136</v>
      </c>
      <c r="Y651">
        <v>6</v>
      </c>
      <c r="Z651" t="s">
        <v>63</v>
      </c>
      <c r="AA651" t="s">
        <v>64</v>
      </c>
      <c r="AB651" t="s">
        <v>65</v>
      </c>
      <c r="AC651" t="s">
        <v>66</v>
      </c>
      <c r="AE651">
        <v>20</v>
      </c>
      <c r="AG651" t="s">
        <v>301</v>
      </c>
      <c r="AH651" t="s">
        <v>302</v>
      </c>
      <c r="AI651" t="s">
        <v>68</v>
      </c>
      <c r="AJ651" t="s">
        <v>69</v>
      </c>
      <c r="AK651" t="s">
        <v>184</v>
      </c>
      <c r="AL651" t="s">
        <v>185</v>
      </c>
      <c r="AS651">
        <v>2050</v>
      </c>
      <c r="AT651">
        <v>2050</v>
      </c>
      <c r="BO651">
        <v>2</v>
      </c>
      <c r="BP651">
        <v>2</v>
      </c>
      <c r="BQ651">
        <v>10</v>
      </c>
      <c r="BR651" t="s">
        <v>486</v>
      </c>
      <c r="BT651" t="s">
        <v>73</v>
      </c>
      <c r="BU651" s="23">
        <v>43661</v>
      </c>
      <c r="BV651">
        <v>25852</v>
      </c>
      <c r="BX651" t="s">
        <v>64</v>
      </c>
      <c r="BY651" t="s">
        <v>64</v>
      </c>
      <c r="CB651" t="s">
        <v>64</v>
      </c>
      <c r="CC651" t="s">
        <v>64</v>
      </c>
      <c r="CE651" t="s">
        <v>64</v>
      </c>
      <c r="CG651" t="s">
        <v>64</v>
      </c>
      <c r="CI651" t="s">
        <v>64</v>
      </c>
      <c r="DJ651" t="s">
        <v>303</v>
      </c>
      <c r="DK651" t="s">
        <v>304</v>
      </c>
      <c r="DN651" t="s">
        <v>64</v>
      </c>
      <c r="DO651" t="s">
        <v>132</v>
      </c>
      <c r="DP651" t="s">
        <v>63</v>
      </c>
      <c r="DQ651" t="s">
        <v>78</v>
      </c>
      <c r="EB651">
        <v>5</v>
      </c>
      <c r="EC651">
        <v>4</v>
      </c>
      <c r="EE651" t="s">
        <v>1473</v>
      </c>
      <c r="EF651">
        <v>3</v>
      </c>
      <c r="EH651" t="s">
        <v>80</v>
      </c>
      <c r="EL651" t="s">
        <v>80</v>
      </c>
      <c r="EP651" t="s">
        <v>80</v>
      </c>
      <c r="ET651" t="s">
        <v>80</v>
      </c>
      <c r="EV651">
        <v>2750</v>
      </c>
      <c r="EW651">
        <v>510</v>
      </c>
      <c r="EX651">
        <v>343</v>
      </c>
      <c r="EY651">
        <v>435</v>
      </c>
    </row>
    <row r="652" spans="1:155" x14ac:dyDescent="0.25">
      <c r="A652">
        <v>2020</v>
      </c>
      <c r="B652" t="s">
        <v>2140</v>
      </c>
      <c r="C652" s="20" t="s">
        <v>510</v>
      </c>
      <c r="D652" t="s">
        <v>515</v>
      </c>
      <c r="E652" t="s">
        <v>447</v>
      </c>
      <c r="F652">
        <v>780</v>
      </c>
      <c r="G652" s="1">
        <v>3.6</v>
      </c>
      <c r="H652">
        <v>6</v>
      </c>
      <c r="I652" t="s">
        <v>235</v>
      </c>
      <c r="J652">
        <v>18</v>
      </c>
      <c r="K652">
        <v>25</v>
      </c>
      <c r="L652">
        <v>20</v>
      </c>
      <c r="M652">
        <v>22</v>
      </c>
      <c r="N652">
        <v>34.5</v>
      </c>
      <c r="O652">
        <v>26.285699999999999</v>
      </c>
      <c r="P652">
        <v>17.598600000000001</v>
      </c>
      <c r="Q652">
        <v>24.5623</v>
      </c>
      <c r="R652">
        <v>20.1722</v>
      </c>
      <c r="T652" t="s">
        <v>142</v>
      </c>
      <c r="U652" t="s">
        <v>143</v>
      </c>
      <c r="V652" t="s">
        <v>86</v>
      </c>
      <c r="W652" t="s">
        <v>136</v>
      </c>
      <c r="Y652">
        <v>8</v>
      </c>
      <c r="Z652" t="s">
        <v>63</v>
      </c>
      <c r="AA652" t="s">
        <v>64</v>
      </c>
      <c r="AB652" t="s">
        <v>65</v>
      </c>
      <c r="AC652" t="s">
        <v>66</v>
      </c>
      <c r="AD652">
        <v>10</v>
      </c>
      <c r="AG652" t="s">
        <v>243</v>
      </c>
      <c r="AH652" t="s">
        <v>244</v>
      </c>
      <c r="AI652" t="s">
        <v>68</v>
      </c>
      <c r="AJ652" t="s">
        <v>69</v>
      </c>
      <c r="AK652" t="s">
        <v>184</v>
      </c>
      <c r="AL652" t="s">
        <v>185</v>
      </c>
      <c r="AS652">
        <v>2000</v>
      </c>
      <c r="AT652">
        <v>2000</v>
      </c>
      <c r="BN652" s="33" t="s">
        <v>2125</v>
      </c>
      <c r="BO652">
        <v>2</v>
      </c>
      <c r="BP652">
        <v>2</v>
      </c>
      <c r="BQ652">
        <v>10</v>
      </c>
      <c r="BR652" t="s">
        <v>486</v>
      </c>
      <c r="BT652" t="s">
        <v>73</v>
      </c>
      <c r="BU652" s="23">
        <v>43661</v>
      </c>
      <c r="BV652">
        <v>25847</v>
      </c>
      <c r="BX652" t="s">
        <v>64</v>
      </c>
      <c r="BY652" t="s">
        <v>64</v>
      </c>
      <c r="CB652" t="s">
        <v>64</v>
      </c>
      <c r="CC652" t="s">
        <v>64</v>
      </c>
      <c r="CE652" t="s">
        <v>63</v>
      </c>
      <c r="CF652" t="s">
        <v>458</v>
      </c>
      <c r="CG652" t="s">
        <v>63</v>
      </c>
      <c r="CH652" t="s">
        <v>487</v>
      </c>
      <c r="CI652" t="s">
        <v>64</v>
      </c>
      <c r="DJ652" t="s">
        <v>76</v>
      </c>
      <c r="DK652" t="s">
        <v>2124</v>
      </c>
      <c r="DN652" t="s">
        <v>64</v>
      </c>
      <c r="DO652" t="s">
        <v>132</v>
      </c>
      <c r="DP652" t="s">
        <v>64</v>
      </c>
      <c r="DQ652" t="s">
        <v>139</v>
      </c>
      <c r="EB652">
        <v>4</v>
      </c>
      <c r="EC652">
        <v>4</v>
      </c>
      <c r="EE652" t="s">
        <v>1474</v>
      </c>
      <c r="EF652">
        <v>5</v>
      </c>
      <c r="EH652" t="s">
        <v>80</v>
      </c>
      <c r="EL652" t="s">
        <v>80</v>
      </c>
      <c r="EP652" t="s">
        <v>80</v>
      </c>
      <c r="ET652" t="s">
        <v>80</v>
      </c>
      <c r="EV652">
        <v>2500</v>
      </c>
      <c r="EW652">
        <v>504</v>
      </c>
      <c r="EX652">
        <v>362</v>
      </c>
      <c r="EY652">
        <v>440</v>
      </c>
    </row>
    <row r="653" spans="1:155" x14ac:dyDescent="0.25">
      <c r="A653">
        <v>2020</v>
      </c>
      <c r="B653" t="s">
        <v>521</v>
      </c>
      <c r="C653" s="20" t="s">
        <v>521</v>
      </c>
      <c r="D653" t="s">
        <v>575</v>
      </c>
      <c r="E653" t="s">
        <v>524</v>
      </c>
      <c r="F653">
        <v>57</v>
      </c>
      <c r="G653" s="1">
        <v>3.5</v>
      </c>
      <c r="H653">
        <v>6</v>
      </c>
      <c r="I653" t="s">
        <v>459</v>
      </c>
      <c r="J653">
        <v>19</v>
      </c>
      <c r="K653">
        <v>26</v>
      </c>
      <c r="L653">
        <v>22</v>
      </c>
      <c r="M653">
        <v>24.5</v>
      </c>
      <c r="N653">
        <v>36.5</v>
      </c>
      <c r="O653">
        <v>28.754000000000001</v>
      </c>
      <c r="P653">
        <v>19.439399999999999</v>
      </c>
      <c r="Q653">
        <v>25.8687</v>
      </c>
      <c r="R653">
        <v>21.8873</v>
      </c>
      <c r="T653" t="s">
        <v>142</v>
      </c>
      <c r="U653" t="s">
        <v>143</v>
      </c>
      <c r="V653" t="s">
        <v>61</v>
      </c>
      <c r="W653" t="s">
        <v>62</v>
      </c>
      <c r="Y653">
        <v>9</v>
      </c>
      <c r="Z653" t="s">
        <v>63</v>
      </c>
      <c r="AA653" t="s">
        <v>64</v>
      </c>
      <c r="AB653" t="s">
        <v>150</v>
      </c>
      <c r="AC653" t="s">
        <v>178</v>
      </c>
      <c r="AD653">
        <v>10</v>
      </c>
      <c r="AG653" t="s">
        <v>243</v>
      </c>
      <c r="AH653" t="s">
        <v>244</v>
      </c>
      <c r="AI653" t="s">
        <v>68</v>
      </c>
      <c r="AJ653" t="s">
        <v>69</v>
      </c>
      <c r="AK653" t="s">
        <v>184</v>
      </c>
      <c r="AL653" t="s">
        <v>185</v>
      </c>
      <c r="AS653">
        <v>1850</v>
      </c>
      <c r="AT653">
        <v>1850</v>
      </c>
      <c r="BN653" s="33" t="s">
        <v>2125</v>
      </c>
      <c r="BO653">
        <v>2</v>
      </c>
      <c r="BP653">
        <v>2</v>
      </c>
      <c r="BQ653">
        <v>10</v>
      </c>
      <c r="BR653" t="s">
        <v>486</v>
      </c>
      <c r="BT653" t="s">
        <v>73</v>
      </c>
      <c r="BU653" s="23">
        <v>43815</v>
      </c>
      <c r="BV653">
        <v>26727</v>
      </c>
      <c r="BX653" t="s">
        <v>64</v>
      </c>
      <c r="BY653" t="s">
        <v>64</v>
      </c>
      <c r="CB653" t="s">
        <v>64</v>
      </c>
      <c r="CC653" t="s">
        <v>64</v>
      </c>
      <c r="CE653" t="s">
        <v>63</v>
      </c>
      <c r="CF653" t="s">
        <v>531</v>
      </c>
      <c r="CG653" t="s">
        <v>63</v>
      </c>
      <c r="CH653" t="s">
        <v>529</v>
      </c>
      <c r="CI653" t="s">
        <v>63</v>
      </c>
      <c r="CJ653" t="s">
        <v>529</v>
      </c>
      <c r="DJ653" t="s">
        <v>76</v>
      </c>
      <c r="DK653" t="s">
        <v>2124</v>
      </c>
      <c r="DL653" t="s">
        <v>64</v>
      </c>
      <c r="DM653" t="s">
        <v>64</v>
      </c>
      <c r="DN653" t="s">
        <v>64</v>
      </c>
      <c r="DO653" t="s">
        <v>193</v>
      </c>
      <c r="DP653" t="s">
        <v>63</v>
      </c>
      <c r="DQ653" t="s">
        <v>78</v>
      </c>
      <c r="EB653">
        <v>4</v>
      </c>
      <c r="EC653">
        <v>4</v>
      </c>
      <c r="EE653" t="s">
        <v>1540</v>
      </c>
      <c r="EF653">
        <v>3</v>
      </c>
      <c r="EH653" t="s">
        <v>80</v>
      </c>
      <c r="EL653" t="s">
        <v>80</v>
      </c>
      <c r="EP653" t="s">
        <v>80</v>
      </c>
      <c r="ET653" t="s">
        <v>80</v>
      </c>
      <c r="EV653">
        <v>1750</v>
      </c>
      <c r="EW653">
        <v>457</v>
      </c>
      <c r="EX653">
        <v>344</v>
      </c>
      <c r="EY653">
        <v>407</v>
      </c>
    </row>
    <row r="654" spans="1:155" x14ac:dyDescent="0.25">
      <c r="A654">
        <v>2020</v>
      </c>
      <c r="B654" t="s">
        <v>1021</v>
      </c>
      <c r="C654" s="20" t="s">
        <v>1074</v>
      </c>
      <c r="D654" t="s">
        <v>1118</v>
      </c>
      <c r="E654" t="s">
        <v>1024</v>
      </c>
      <c r="F654">
        <v>34</v>
      </c>
      <c r="G654" s="1">
        <v>2.7</v>
      </c>
      <c r="H654">
        <v>4</v>
      </c>
      <c r="I654" t="s">
        <v>201</v>
      </c>
      <c r="J654">
        <v>20</v>
      </c>
      <c r="K654">
        <v>23</v>
      </c>
      <c r="L654">
        <v>21</v>
      </c>
      <c r="M654">
        <v>24.6</v>
      </c>
      <c r="N654">
        <v>32.700000000000003</v>
      </c>
      <c r="O654">
        <v>27.6861</v>
      </c>
      <c r="P654">
        <v>19.5124</v>
      </c>
      <c r="Q654">
        <v>23.3764</v>
      </c>
      <c r="R654">
        <v>21.080400000000001</v>
      </c>
      <c r="T654" t="s">
        <v>142</v>
      </c>
      <c r="U654" t="s">
        <v>143</v>
      </c>
      <c r="V654" t="s">
        <v>61</v>
      </c>
      <c r="W654" t="s">
        <v>62</v>
      </c>
      <c r="Y654">
        <v>6</v>
      </c>
      <c r="Z654" t="s">
        <v>63</v>
      </c>
      <c r="AA654" t="s">
        <v>64</v>
      </c>
      <c r="AB654" t="s">
        <v>65</v>
      </c>
      <c r="AC654" t="s">
        <v>66</v>
      </c>
      <c r="AD654">
        <v>15</v>
      </c>
      <c r="AG654" t="s">
        <v>243</v>
      </c>
      <c r="AH654" t="s">
        <v>244</v>
      </c>
      <c r="AI654" t="s">
        <v>68</v>
      </c>
      <c r="AJ654" t="s">
        <v>69</v>
      </c>
      <c r="AK654" t="s">
        <v>184</v>
      </c>
      <c r="AL654" t="s">
        <v>185</v>
      </c>
      <c r="AS654">
        <v>1950</v>
      </c>
      <c r="AT654">
        <v>1950</v>
      </c>
      <c r="BO654">
        <v>2</v>
      </c>
      <c r="BP654">
        <v>2</v>
      </c>
      <c r="BQ654">
        <v>10</v>
      </c>
      <c r="BR654" t="s">
        <v>486</v>
      </c>
      <c r="BT654" t="s">
        <v>73</v>
      </c>
      <c r="BU654" s="23">
        <v>43713</v>
      </c>
      <c r="BV654">
        <v>26418</v>
      </c>
      <c r="BX654" t="s">
        <v>64</v>
      </c>
      <c r="BY654" t="s">
        <v>64</v>
      </c>
      <c r="CB654" t="s">
        <v>64</v>
      </c>
      <c r="CC654" t="s">
        <v>64</v>
      </c>
      <c r="CE654" t="s">
        <v>64</v>
      </c>
      <c r="CG654" t="s">
        <v>63</v>
      </c>
      <c r="CH654" t="s">
        <v>1025</v>
      </c>
      <c r="CI654" t="s">
        <v>64</v>
      </c>
      <c r="DJ654" t="s">
        <v>146</v>
      </c>
      <c r="DK654" t="s">
        <v>147</v>
      </c>
      <c r="DN654" t="s">
        <v>64</v>
      </c>
      <c r="DO654" t="s">
        <v>193</v>
      </c>
      <c r="DP654" t="s">
        <v>64</v>
      </c>
      <c r="DQ654" t="s">
        <v>139</v>
      </c>
      <c r="EB654">
        <v>4</v>
      </c>
      <c r="EC654">
        <v>4</v>
      </c>
      <c r="EE654" t="s">
        <v>1908</v>
      </c>
      <c r="EF654">
        <v>5</v>
      </c>
      <c r="EH654" t="s">
        <v>80</v>
      </c>
      <c r="EL654" t="s">
        <v>80</v>
      </c>
      <c r="EP654" t="s">
        <v>80</v>
      </c>
      <c r="ET654" t="s">
        <v>80</v>
      </c>
      <c r="EV654">
        <v>2250</v>
      </c>
      <c r="EW654">
        <v>456</v>
      </c>
      <c r="EX654">
        <v>382</v>
      </c>
      <c r="EY654">
        <v>423</v>
      </c>
    </row>
    <row r="655" spans="1:155" x14ac:dyDescent="0.25">
      <c r="A655">
        <v>2020</v>
      </c>
      <c r="B655" t="s">
        <v>1021</v>
      </c>
      <c r="C655" s="20" t="s">
        <v>1074</v>
      </c>
      <c r="D655" t="s">
        <v>1118</v>
      </c>
      <c r="E655" t="s">
        <v>1024</v>
      </c>
      <c r="F655">
        <v>30</v>
      </c>
      <c r="G655" s="1">
        <v>3.5</v>
      </c>
      <c r="H655">
        <v>6</v>
      </c>
      <c r="I655" t="s">
        <v>201</v>
      </c>
      <c r="J655">
        <v>19</v>
      </c>
      <c r="K655">
        <v>24</v>
      </c>
      <c r="L655">
        <v>21</v>
      </c>
      <c r="M655">
        <v>23.5</v>
      </c>
      <c r="N655">
        <v>33.1</v>
      </c>
      <c r="O655">
        <v>27.0274</v>
      </c>
      <c r="P655">
        <v>18.706600000000002</v>
      </c>
      <c r="Q655">
        <v>23.640799999999999</v>
      </c>
      <c r="R655">
        <v>20.645700000000001</v>
      </c>
      <c r="T655" t="s">
        <v>142</v>
      </c>
      <c r="U655" t="s">
        <v>143</v>
      </c>
      <c r="V655" t="s">
        <v>61</v>
      </c>
      <c r="W655" t="s">
        <v>62</v>
      </c>
      <c r="Y655">
        <v>6</v>
      </c>
      <c r="Z655" t="s">
        <v>63</v>
      </c>
      <c r="AA655" t="s">
        <v>64</v>
      </c>
      <c r="AB655" t="s">
        <v>65</v>
      </c>
      <c r="AC655" t="s">
        <v>66</v>
      </c>
      <c r="AD655">
        <v>15</v>
      </c>
      <c r="AG655" t="s">
        <v>243</v>
      </c>
      <c r="AH655" t="s">
        <v>244</v>
      </c>
      <c r="AI655" t="s">
        <v>68</v>
      </c>
      <c r="AJ655" t="s">
        <v>69</v>
      </c>
      <c r="AK655" t="s">
        <v>184</v>
      </c>
      <c r="AL655" t="s">
        <v>185</v>
      </c>
      <c r="AS655">
        <v>1950</v>
      </c>
      <c r="AT655">
        <v>1950</v>
      </c>
      <c r="BN655" s="33" t="s">
        <v>2136</v>
      </c>
      <c r="BO655">
        <v>2</v>
      </c>
      <c r="BP655">
        <v>2</v>
      </c>
      <c r="BQ655">
        <v>10</v>
      </c>
      <c r="BR655" t="s">
        <v>486</v>
      </c>
      <c r="BT655" t="s">
        <v>73</v>
      </c>
      <c r="BU655" s="23">
        <v>43713</v>
      </c>
      <c r="BV655">
        <v>26283</v>
      </c>
      <c r="BX655" t="s">
        <v>64</v>
      </c>
      <c r="BY655" t="s">
        <v>64</v>
      </c>
      <c r="CB655" t="s">
        <v>64</v>
      </c>
      <c r="CC655" t="s">
        <v>64</v>
      </c>
      <c r="CE655" t="s">
        <v>64</v>
      </c>
      <c r="CG655" t="s">
        <v>63</v>
      </c>
      <c r="CH655" t="s">
        <v>1025</v>
      </c>
      <c r="CI655" t="s">
        <v>64</v>
      </c>
      <c r="DJ655" t="s">
        <v>355</v>
      </c>
      <c r="DK655" t="s">
        <v>356</v>
      </c>
      <c r="DN655" t="s">
        <v>64</v>
      </c>
      <c r="DO655" t="s">
        <v>193</v>
      </c>
      <c r="DP655" t="s">
        <v>64</v>
      </c>
      <c r="DQ655" t="s">
        <v>139</v>
      </c>
      <c r="EB655">
        <v>4</v>
      </c>
      <c r="EC655">
        <v>4</v>
      </c>
      <c r="EE655" t="s">
        <v>1909</v>
      </c>
      <c r="EF655">
        <v>5</v>
      </c>
      <c r="EH655" t="s">
        <v>80</v>
      </c>
      <c r="EL655" t="s">
        <v>80</v>
      </c>
      <c r="EP655" t="s">
        <v>80</v>
      </c>
      <c r="ET655" t="s">
        <v>80</v>
      </c>
      <c r="EV655">
        <v>2250</v>
      </c>
      <c r="EW655">
        <v>476</v>
      </c>
      <c r="EX655">
        <v>377</v>
      </c>
      <c r="EY655">
        <v>431</v>
      </c>
    </row>
    <row r="656" spans="1:155" x14ac:dyDescent="0.25">
      <c r="A656">
        <v>2020</v>
      </c>
      <c r="B656" t="s">
        <v>2140</v>
      </c>
      <c r="C656" s="20" t="s">
        <v>472</v>
      </c>
      <c r="D656" t="s">
        <v>488</v>
      </c>
      <c r="E656" t="s">
        <v>447</v>
      </c>
      <c r="F656">
        <v>798</v>
      </c>
      <c r="G656" s="1">
        <v>2.5</v>
      </c>
      <c r="H656">
        <v>4</v>
      </c>
      <c r="I656" t="s">
        <v>152</v>
      </c>
      <c r="J656">
        <v>19</v>
      </c>
      <c r="K656">
        <v>24</v>
      </c>
      <c r="L656">
        <v>21</v>
      </c>
      <c r="M656">
        <v>23.396000000000001</v>
      </c>
      <c r="N656">
        <v>33.885399999999997</v>
      </c>
      <c r="O656">
        <v>27.182500000000001</v>
      </c>
      <c r="P656">
        <v>18.630199999999999</v>
      </c>
      <c r="Q656">
        <v>24.1585</v>
      </c>
      <c r="R656">
        <v>20.768899999999999</v>
      </c>
      <c r="T656" t="s">
        <v>142</v>
      </c>
      <c r="U656" t="s">
        <v>143</v>
      </c>
      <c r="V656" t="s">
        <v>86</v>
      </c>
      <c r="W656" t="s">
        <v>136</v>
      </c>
      <c r="Y656">
        <v>6</v>
      </c>
      <c r="Z656" t="s">
        <v>63</v>
      </c>
      <c r="AA656" t="s">
        <v>64</v>
      </c>
      <c r="AB656">
        <v>4</v>
      </c>
      <c r="AC656" t="s">
        <v>294</v>
      </c>
      <c r="AD656">
        <v>10</v>
      </c>
      <c r="AG656" t="s">
        <v>243</v>
      </c>
      <c r="AH656" t="s">
        <v>244</v>
      </c>
      <c r="AI656" t="s">
        <v>68</v>
      </c>
      <c r="AJ656" t="s">
        <v>69</v>
      </c>
      <c r="AK656" t="s">
        <v>184</v>
      </c>
      <c r="AL656" t="s">
        <v>185</v>
      </c>
      <c r="AS656">
        <v>1950</v>
      </c>
      <c r="AT656">
        <v>1950</v>
      </c>
      <c r="BN656" s="33" t="s">
        <v>2125</v>
      </c>
      <c r="BO656">
        <v>2</v>
      </c>
      <c r="BP656">
        <v>2</v>
      </c>
      <c r="BQ656">
        <v>11</v>
      </c>
      <c r="BR656" t="s">
        <v>489</v>
      </c>
      <c r="BT656" t="s">
        <v>73</v>
      </c>
      <c r="BU656" s="23">
        <v>43661</v>
      </c>
      <c r="BV656">
        <v>25905</v>
      </c>
      <c r="BX656" t="s">
        <v>64</v>
      </c>
      <c r="BY656" t="s">
        <v>64</v>
      </c>
      <c r="CB656" t="s">
        <v>64</v>
      </c>
      <c r="CC656" t="s">
        <v>64</v>
      </c>
      <c r="CE656" t="s">
        <v>64</v>
      </c>
      <c r="CG656" t="s">
        <v>63</v>
      </c>
      <c r="CH656" t="s">
        <v>456</v>
      </c>
      <c r="CI656" t="s">
        <v>64</v>
      </c>
      <c r="DJ656" t="s">
        <v>76</v>
      </c>
      <c r="DK656" t="s">
        <v>2124</v>
      </c>
      <c r="DN656" t="s">
        <v>64</v>
      </c>
      <c r="DO656" t="s">
        <v>132</v>
      </c>
      <c r="DP656" t="s">
        <v>64</v>
      </c>
      <c r="DQ656" t="s">
        <v>139</v>
      </c>
      <c r="EB656">
        <v>4</v>
      </c>
      <c r="EC656">
        <v>4</v>
      </c>
      <c r="EE656" t="s">
        <v>1445</v>
      </c>
      <c r="EF656">
        <v>5</v>
      </c>
      <c r="EH656" t="s">
        <v>80</v>
      </c>
      <c r="EL656" t="s">
        <v>80</v>
      </c>
      <c r="EP656" t="s">
        <v>80</v>
      </c>
      <c r="ET656" t="s">
        <v>80</v>
      </c>
      <c r="EV656">
        <v>2250</v>
      </c>
      <c r="EW656">
        <v>477</v>
      </c>
      <c r="EX656">
        <v>368</v>
      </c>
      <c r="EY656">
        <v>428</v>
      </c>
    </row>
    <row r="657" spans="1:155" x14ac:dyDescent="0.25">
      <c r="A657">
        <v>2020</v>
      </c>
      <c r="B657" t="s">
        <v>2140</v>
      </c>
      <c r="C657" s="20" t="s">
        <v>472</v>
      </c>
      <c r="D657" t="s">
        <v>488</v>
      </c>
      <c r="E657" t="s">
        <v>447</v>
      </c>
      <c r="F657">
        <v>722</v>
      </c>
      <c r="G657" s="1">
        <v>2.8</v>
      </c>
      <c r="H657">
        <v>4</v>
      </c>
      <c r="I657" t="s">
        <v>152</v>
      </c>
      <c r="J657">
        <v>19</v>
      </c>
      <c r="K657">
        <v>28</v>
      </c>
      <c r="L657">
        <v>22</v>
      </c>
      <c r="M657">
        <v>24.1754</v>
      </c>
      <c r="N657">
        <v>39.555500000000002</v>
      </c>
      <c r="O657">
        <v>29.302499999999998</v>
      </c>
      <c r="P657">
        <v>19.202000000000002</v>
      </c>
      <c r="Q657">
        <v>27.841799999999999</v>
      </c>
      <c r="R657">
        <v>22.3186</v>
      </c>
      <c r="T657" t="s">
        <v>60</v>
      </c>
      <c r="U657" t="s">
        <v>71</v>
      </c>
      <c r="V657" t="s">
        <v>86</v>
      </c>
      <c r="W657" t="s">
        <v>136</v>
      </c>
      <c r="Y657">
        <v>6</v>
      </c>
      <c r="Z657" t="s">
        <v>63</v>
      </c>
      <c r="AA657" t="s">
        <v>64</v>
      </c>
      <c r="AB657">
        <v>4</v>
      </c>
      <c r="AC657" t="s">
        <v>294</v>
      </c>
      <c r="AE657">
        <v>20</v>
      </c>
      <c r="AG657" t="s">
        <v>301</v>
      </c>
      <c r="AH657" t="s">
        <v>302</v>
      </c>
      <c r="AI657" t="s">
        <v>68</v>
      </c>
      <c r="AJ657" t="s">
        <v>69</v>
      </c>
      <c r="AK657" t="s">
        <v>184</v>
      </c>
      <c r="AL657" t="s">
        <v>185</v>
      </c>
      <c r="AS657">
        <v>2150</v>
      </c>
      <c r="AT657">
        <v>2150</v>
      </c>
      <c r="BO657">
        <v>2</v>
      </c>
      <c r="BP657">
        <v>2</v>
      </c>
      <c r="BQ657">
        <v>11</v>
      </c>
      <c r="BR657" t="s">
        <v>489</v>
      </c>
      <c r="BT657" t="s">
        <v>73</v>
      </c>
      <c r="BU657" s="23">
        <v>43661</v>
      </c>
      <c r="BV657">
        <v>25853</v>
      </c>
      <c r="BX657" t="s">
        <v>64</v>
      </c>
      <c r="BY657" t="s">
        <v>64</v>
      </c>
      <c r="CB657" t="s">
        <v>64</v>
      </c>
      <c r="CC657" t="s">
        <v>64</v>
      </c>
      <c r="CE657" t="s">
        <v>64</v>
      </c>
      <c r="CG657" t="s">
        <v>64</v>
      </c>
      <c r="CI657" t="s">
        <v>64</v>
      </c>
      <c r="DJ657" t="s">
        <v>303</v>
      </c>
      <c r="DK657" t="s">
        <v>304</v>
      </c>
      <c r="DN657" t="s">
        <v>64</v>
      </c>
      <c r="DO657" t="s">
        <v>132</v>
      </c>
      <c r="DP657" t="s">
        <v>63</v>
      </c>
      <c r="DQ657" t="s">
        <v>78</v>
      </c>
      <c r="EB657">
        <v>4</v>
      </c>
      <c r="EC657">
        <v>4</v>
      </c>
      <c r="EE657" t="s">
        <v>1473</v>
      </c>
      <c r="EF657">
        <v>3</v>
      </c>
      <c r="EH657" t="s">
        <v>80</v>
      </c>
      <c r="EL657" t="s">
        <v>80</v>
      </c>
      <c r="EP657" t="s">
        <v>80</v>
      </c>
      <c r="ET657" t="s">
        <v>80</v>
      </c>
      <c r="EV657">
        <v>3250</v>
      </c>
      <c r="EW657">
        <v>531</v>
      </c>
      <c r="EX657">
        <v>365</v>
      </c>
      <c r="EY657">
        <v>456</v>
      </c>
    </row>
    <row r="658" spans="1:155" x14ac:dyDescent="0.25">
      <c r="A658">
        <v>2020</v>
      </c>
      <c r="B658" t="s">
        <v>2140</v>
      </c>
      <c r="C658" s="20" t="s">
        <v>472</v>
      </c>
      <c r="D658" t="s">
        <v>488</v>
      </c>
      <c r="E658" t="s">
        <v>447</v>
      </c>
      <c r="F658">
        <v>781</v>
      </c>
      <c r="G658" s="1">
        <v>3.6</v>
      </c>
      <c r="H658">
        <v>6</v>
      </c>
      <c r="I658" t="s">
        <v>235</v>
      </c>
      <c r="J658">
        <v>17</v>
      </c>
      <c r="K658">
        <v>24</v>
      </c>
      <c r="L658">
        <v>19</v>
      </c>
      <c r="M658">
        <v>20.8995</v>
      </c>
      <c r="N658">
        <v>33.198</v>
      </c>
      <c r="O658">
        <v>25.0806</v>
      </c>
      <c r="P658">
        <v>16.778700000000001</v>
      </c>
      <c r="Q658">
        <v>23.705500000000001</v>
      </c>
      <c r="R658">
        <v>19.318999999999999</v>
      </c>
      <c r="T658" t="s">
        <v>142</v>
      </c>
      <c r="U658" t="s">
        <v>143</v>
      </c>
      <c r="V658" t="s">
        <v>86</v>
      </c>
      <c r="W658" t="s">
        <v>136</v>
      </c>
      <c r="Y658">
        <v>8</v>
      </c>
      <c r="Z658" t="s">
        <v>63</v>
      </c>
      <c r="AA658" t="s">
        <v>64</v>
      </c>
      <c r="AB658">
        <v>4</v>
      </c>
      <c r="AC658" t="s">
        <v>294</v>
      </c>
      <c r="AD658">
        <v>10</v>
      </c>
      <c r="AG658" t="s">
        <v>243</v>
      </c>
      <c r="AH658" t="s">
        <v>244</v>
      </c>
      <c r="AI658" t="s">
        <v>68</v>
      </c>
      <c r="AJ658" t="s">
        <v>69</v>
      </c>
      <c r="AK658" t="s">
        <v>184</v>
      </c>
      <c r="AL658" t="s">
        <v>185</v>
      </c>
      <c r="AS658">
        <v>2150</v>
      </c>
      <c r="AT658">
        <v>2150</v>
      </c>
      <c r="BN658" s="33" t="s">
        <v>2125</v>
      </c>
      <c r="BO658">
        <v>2</v>
      </c>
      <c r="BP658">
        <v>2</v>
      </c>
      <c r="BQ658">
        <v>11</v>
      </c>
      <c r="BR658" t="s">
        <v>489</v>
      </c>
      <c r="BT658" t="s">
        <v>73</v>
      </c>
      <c r="BU658" s="23">
        <v>43661</v>
      </c>
      <c r="BV658">
        <v>25849</v>
      </c>
      <c r="BX658" t="s">
        <v>64</v>
      </c>
      <c r="BY658" t="s">
        <v>64</v>
      </c>
      <c r="CB658" t="s">
        <v>64</v>
      </c>
      <c r="CC658" t="s">
        <v>64</v>
      </c>
      <c r="CE658" t="s">
        <v>63</v>
      </c>
      <c r="CF658" t="s">
        <v>458</v>
      </c>
      <c r="CG658" t="s">
        <v>63</v>
      </c>
      <c r="CH658" t="s">
        <v>487</v>
      </c>
      <c r="CI658" t="s">
        <v>64</v>
      </c>
      <c r="DJ658" t="s">
        <v>76</v>
      </c>
      <c r="DK658" t="s">
        <v>2124</v>
      </c>
      <c r="DN658" t="s">
        <v>64</v>
      </c>
      <c r="DO658" t="s">
        <v>132</v>
      </c>
      <c r="DP658" t="s">
        <v>64</v>
      </c>
      <c r="DQ658" t="s">
        <v>139</v>
      </c>
      <c r="EB658">
        <v>3</v>
      </c>
      <c r="EC658">
        <v>3</v>
      </c>
      <c r="EE658" t="s">
        <v>1474</v>
      </c>
      <c r="EF658">
        <v>5</v>
      </c>
      <c r="EH658" t="s">
        <v>80</v>
      </c>
      <c r="EL658" t="s">
        <v>80</v>
      </c>
      <c r="EP658" t="s">
        <v>80</v>
      </c>
      <c r="ET658" t="s">
        <v>80</v>
      </c>
      <c r="EV658">
        <v>3250</v>
      </c>
      <c r="EW658">
        <v>531</v>
      </c>
      <c r="EX658">
        <v>375</v>
      </c>
      <c r="EY658">
        <v>461</v>
      </c>
    </row>
    <row r="659" spans="1:155" x14ac:dyDescent="0.25">
      <c r="A659">
        <v>2020</v>
      </c>
      <c r="B659" t="s">
        <v>2140</v>
      </c>
      <c r="C659" s="20" t="s">
        <v>472</v>
      </c>
      <c r="D659" t="s">
        <v>490</v>
      </c>
      <c r="E659" t="s">
        <v>447</v>
      </c>
      <c r="F659">
        <v>721</v>
      </c>
      <c r="G659" s="1">
        <v>2.8</v>
      </c>
      <c r="H659">
        <v>4</v>
      </c>
      <c r="I659" t="s">
        <v>152</v>
      </c>
      <c r="J659">
        <v>18</v>
      </c>
      <c r="K659">
        <v>22</v>
      </c>
      <c r="L659">
        <v>19</v>
      </c>
      <c r="M659">
        <v>21.1</v>
      </c>
      <c r="N659">
        <v>31.249300000000002</v>
      </c>
      <c r="O659">
        <v>24.7117</v>
      </c>
      <c r="P659">
        <v>17.645199999999999</v>
      </c>
      <c r="Q659">
        <v>22.130500000000001</v>
      </c>
      <c r="R659">
        <v>19.416</v>
      </c>
      <c r="T659" t="s">
        <v>60</v>
      </c>
      <c r="U659" t="s">
        <v>71</v>
      </c>
      <c r="V659" t="s">
        <v>86</v>
      </c>
      <c r="W659" t="s">
        <v>136</v>
      </c>
      <c r="Y659">
        <v>6</v>
      </c>
      <c r="Z659" t="s">
        <v>63</v>
      </c>
      <c r="AA659" t="s">
        <v>64</v>
      </c>
      <c r="AB659">
        <v>4</v>
      </c>
      <c r="AC659" t="s">
        <v>294</v>
      </c>
      <c r="AE659">
        <v>20</v>
      </c>
      <c r="AG659" t="s">
        <v>301</v>
      </c>
      <c r="AH659" t="s">
        <v>302</v>
      </c>
      <c r="AI659" t="s">
        <v>68</v>
      </c>
      <c r="AJ659" t="s">
        <v>69</v>
      </c>
      <c r="AK659" t="s">
        <v>184</v>
      </c>
      <c r="AL659" t="s">
        <v>185</v>
      </c>
      <c r="AS659">
        <v>2500</v>
      </c>
      <c r="AT659">
        <v>2500</v>
      </c>
      <c r="BO659">
        <v>2</v>
      </c>
      <c r="BP659">
        <v>2</v>
      </c>
      <c r="BQ659">
        <v>11</v>
      </c>
      <c r="BR659" t="s">
        <v>489</v>
      </c>
      <c r="BT659" t="s">
        <v>227</v>
      </c>
      <c r="BU659" s="23">
        <v>43661</v>
      </c>
      <c r="BV659">
        <v>25855</v>
      </c>
      <c r="BX659" t="s">
        <v>64</v>
      </c>
      <c r="BY659" t="s">
        <v>64</v>
      </c>
      <c r="CB659" t="s">
        <v>64</v>
      </c>
      <c r="CC659" t="s">
        <v>64</v>
      </c>
      <c r="CE659" t="s">
        <v>64</v>
      </c>
      <c r="CG659" t="s">
        <v>64</v>
      </c>
      <c r="CI659" t="s">
        <v>64</v>
      </c>
      <c r="DJ659" t="s">
        <v>303</v>
      </c>
      <c r="DK659" t="s">
        <v>304</v>
      </c>
      <c r="DN659" t="s">
        <v>64</v>
      </c>
      <c r="DO659" t="s">
        <v>132</v>
      </c>
      <c r="DP659" t="s">
        <v>63</v>
      </c>
      <c r="DQ659" t="s">
        <v>78</v>
      </c>
      <c r="EB659">
        <v>3</v>
      </c>
      <c r="EC659">
        <v>3</v>
      </c>
      <c r="EE659" t="s">
        <v>1475</v>
      </c>
      <c r="EF659">
        <v>3</v>
      </c>
      <c r="EH659" t="s">
        <v>80</v>
      </c>
      <c r="EL659" t="s">
        <v>80</v>
      </c>
      <c r="EP659" t="s">
        <v>80</v>
      </c>
      <c r="ET659" t="s">
        <v>80</v>
      </c>
      <c r="EV659">
        <v>5000</v>
      </c>
      <c r="EW659">
        <v>577</v>
      </c>
      <c r="EX659">
        <v>461</v>
      </c>
      <c r="EY659">
        <v>525</v>
      </c>
    </row>
    <row r="660" spans="1:155" x14ac:dyDescent="0.25">
      <c r="A660">
        <v>2020</v>
      </c>
      <c r="B660" t="s">
        <v>2140</v>
      </c>
      <c r="C660" s="20" t="s">
        <v>472</v>
      </c>
      <c r="D660" t="s">
        <v>490</v>
      </c>
      <c r="E660" t="s">
        <v>447</v>
      </c>
      <c r="F660">
        <v>790</v>
      </c>
      <c r="G660" s="1">
        <v>3.6</v>
      </c>
      <c r="H660">
        <v>6</v>
      </c>
      <c r="I660" t="s">
        <v>235</v>
      </c>
      <c r="J660">
        <v>16</v>
      </c>
      <c r="K660">
        <v>18</v>
      </c>
      <c r="L660">
        <v>17</v>
      </c>
      <c r="M660">
        <v>19.5</v>
      </c>
      <c r="N660">
        <v>27</v>
      </c>
      <c r="O660">
        <v>22.285699999999999</v>
      </c>
      <c r="P660">
        <v>15.727399999999999</v>
      </c>
      <c r="Q660">
        <v>18.062999999999999</v>
      </c>
      <c r="R660">
        <v>16.699100000000001</v>
      </c>
      <c r="T660" t="s">
        <v>142</v>
      </c>
      <c r="U660" t="s">
        <v>143</v>
      </c>
      <c r="V660" t="s">
        <v>86</v>
      </c>
      <c r="W660" t="s">
        <v>136</v>
      </c>
      <c r="Y660">
        <v>8</v>
      </c>
      <c r="Z660" t="s">
        <v>63</v>
      </c>
      <c r="AA660" t="s">
        <v>64</v>
      </c>
      <c r="AB660">
        <v>4</v>
      </c>
      <c r="AC660" t="s">
        <v>294</v>
      </c>
      <c r="AD660">
        <v>10</v>
      </c>
      <c r="AG660" t="s">
        <v>243</v>
      </c>
      <c r="AH660" t="s">
        <v>244</v>
      </c>
      <c r="AI660" t="s">
        <v>68</v>
      </c>
      <c r="AJ660" t="s">
        <v>69</v>
      </c>
      <c r="AK660" t="s">
        <v>184</v>
      </c>
      <c r="AL660" t="s">
        <v>185</v>
      </c>
      <c r="AS660">
        <v>2400</v>
      </c>
      <c r="AT660">
        <v>2400</v>
      </c>
      <c r="BN660" s="33" t="s">
        <v>2125</v>
      </c>
      <c r="BO660">
        <v>2</v>
      </c>
      <c r="BP660">
        <v>2</v>
      </c>
      <c r="BQ660">
        <v>11</v>
      </c>
      <c r="BR660" t="s">
        <v>489</v>
      </c>
      <c r="BT660" t="s">
        <v>285</v>
      </c>
      <c r="BU660" s="23">
        <v>43661</v>
      </c>
      <c r="BV660">
        <v>25848</v>
      </c>
      <c r="BX660" t="s">
        <v>64</v>
      </c>
      <c r="BY660" t="s">
        <v>64</v>
      </c>
      <c r="CB660" t="s">
        <v>64</v>
      </c>
      <c r="CC660" t="s">
        <v>64</v>
      </c>
      <c r="CE660" t="s">
        <v>63</v>
      </c>
      <c r="CF660" t="s">
        <v>458</v>
      </c>
      <c r="CG660" t="s">
        <v>63</v>
      </c>
      <c r="CH660" t="s">
        <v>487</v>
      </c>
      <c r="CI660" t="s">
        <v>64</v>
      </c>
      <c r="DJ660" t="s">
        <v>76</v>
      </c>
      <c r="DK660" t="s">
        <v>2124</v>
      </c>
      <c r="DN660" t="s">
        <v>64</v>
      </c>
      <c r="DO660" t="s">
        <v>132</v>
      </c>
      <c r="DP660" t="s">
        <v>64</v>
      </c>
      <c r="DQ660" t="s">
        <v>139</v>
      </c>
      <c r="EB660">
        <v>3</v>
      </c>
      <c r="EC660">
        <v>3</v>
      </c>
      <c r="EE660" t="s">
        <v>1476</v>
      </c>
      <c r="EF660">
        <v>5</v>
      </c>
      <c r="EH660" t="s">
        <v>80</v>
      </c>
      <c r="EL660" t="s">
        <v>80</v>
      </c>
      <c r="EP660" t="s">
        <v>80</v>
      </c>
      <c r="ET660" t="s">
        <v>80</v>
      </c>
      <c r="EV660">
        <v>4500</v>
      </c>
      <c r="EW660">
        <v>566</v>
      </c>
      <c r="EX660">
        <v>490</v>
      </c>
      <c r="EY660">
        <v>532</v>
      </c>
    </row>
    <row r="661" spans="1:155" x14ac:dyDescent="0.25">
      <c r="A661">
        <v>2020</v>
      </c>
      <c r="B661" t="s">
        <v>2140</v>
      </c>
      <c r="C661" s="20" t="s">
        <v>510</v>
      </c>
      <c r="D661" t="s">
        <v>516</v>
      </c>
      <c r="E661" t="s">
        <v>447</v>
      </c>
      <c r="F661">
        <v>799</v>
      </c>
      <c r="G661" s="1">
        <v>2.5</v>
      </c>
      <c r="H661">
        <v>4</v>
      </c>
      <c r="I661" t="s">
        <v>152</v>
      </c>
      <c r="J661">
        <v>19</v>
      </c>
      <c r="K661">
        <v>24</v>
      </c>
      <c r="L661">
        <v>21</v>
      </c>
      <c r="M661">
        <v>23.396000000000001</v>
      </c>
      <c r="N661">
        <v>33.885399999999997</v>
      </c>
      <c r="O661">
        <v>27.182500000000001</v>
      </c>
      <c r="P661">
        <v>18.630199999999999</v>
      </c>
      <c r="Q661">
        <v>24.1585</v>
      </c>
      <c r="R661">
        <v>20.768899999999999</v>
      </c>
      <c r="T661" t="s">
        <v>142</v>
      </c>
      <c r="U661" t="s">
        <v>143</v>
      </c>
      <c r="V661" t="s">
        <v>86</v>
      </c>
      <c r="W661" t="s">
        <v>136</v>
      </c>
      <c r="Y661">
        <v>6</v>
      </c>
      <c r="Z661" t="s">
        <v>63</v>
      </c>
      <c r="AA661" t="s">
        <v>64</v>
      </c>
      <c r="AB661">
        <v>4</v>
      </c>
      <c r="AC661" t="s">
        <v>294</v>
      </c>
      <c r="AD661">
        <v>10</v>
      </c>
      <c r="AG661" t="s">
        <v>243</v>
      </c>
      <c r="AH661" t="s">
        <v>244</v>
      </c>
      <c r="AI661" t="s">
        <v>68</v>
      </c>
      <c r="AJ661" t="s">
        <v>69</v>
      </c>
      <c r="AK661" t="s">
        <v>184</v>
      </c>
      <c r="AL661" t="s">
        <v>185</v>
      </c>
      <c r="AS661">
        <v>1950</v>
      </c>
      <c r="AT661">
        <v>1950</v>
      </c>
      <c r="BN661" s="33" t="s">
        <v>2125</v>
      </c>
      <c r="BO661">
        <v>2</v>
      </c>
      <c r="BP661">
        <v>2</v>
      </c>
      <c r="BQ661">
        <v>11</v>
      </c>
      <c r="BR661" t="s">
        <v>489</v>
      </c>
      <c r="BT661" t="s">
        <v>73</v>
      </c>
      <c r="BU661" s="23">
        <v>43661</v>
      </c>
      <c r="BV661">
        <v>25906</v>
      </c>
      <c r="BX661" t="s">
        <v>64</v>
      </c>
      <c r="BY661" t="s">
        <v>64</v>
      </c>
      <c r="CB661" t="s">
        <v>64</v>
      </c>
      <c r="CC661" t="s">
        <v>64</v>
      </c>
      <c r="CE661" t="s">
        <v>64</v>
      </c>
      <c r="CG661" t="s">
        <v>63</v>
      </c>
      <c r="CH661" t="s">
        <v>456</v>
      </c>
      <c r="CI661" t="s">
        <v>64</v>
      </c>
      <c r="DJ661" t="s">
        <v>76</v>
      </c>
      <c r="DK661" t="s">
        <v>2124</v>
      </c>
      <c r="DN661" t="s">
        <v>64</v>
      </c>
      <c r="DO661" t="s">
        <v>132</v>
      </c>
      <c r="DP661" t="s">
        <v>64</v>
      </c>
      <c r="DQ661" t="s">
        <v>139</v>
      </c>
      <c r="EB661">
        <v>4</v>
      </c>
      <c r="EC661">
        <v>4</v>
      </c>
      <c r="EE661" t="s">
        <v>1445</v>
      </c>
      <c r="EF661">
        <v>5</v>
      </c>
      <c r="EH661" t="s">
        <v>80</v>
      </c>
      <c r="EL661" t="s">
        <v>80</v>
      </c>
      <c r="EP661" t="s">
        <v>80</v>
      </c>
      <c r="ET661" t="s">
        <v>80</v>
      </c>
      <c r="EV661">
        <v>2250</v>
      </c>
      <c r="EW661">
        <v>477</v>
      </c>
      <c r="EX661">
        <v>368</v>
      </c>
      <c r="EY661">
        <v>428</v>
      </c>
    </row>
    <row r="662" spans="1:155" x14ac:dyDescent="0.25">
      <c r="A662">
        <v>2020</v>
      </c>
      <c r="B662" t="s">
        <v>2140</v>
      </c>
      <c r="C662" s="20" t="s">
        <v>510</v>
      </c>
      <c r="D662" t="s">
        <v>516</v>
      </c>
      <c r="E662" t="s">
        <v>447</v>
      </c>
      <c r="F662">
        <v>723</v>
      </c>
      <c r="G662" s="1">
        <v>2.8</v>
      </c>
      <c r="H662">
        <v>4</v>
      </c>
      <c r="I662" t="s">
        <v>152</v>
      </c>
      <c r="J662">
        <v>19</v>
      </c>
      <c r="K662">
        <v>28</v>
      </c>
      <c r="L662">
        <v>22</v>
      </c>
      <c r="M662">
        <v>24.1754</v>
      </c>
      <c r="N662">
        <v>39.555500000000002</v>
      </c>
      <c r="O662">
        <v>29.302499999999998</v>
      </c>
      <c r="P662">
        <v>19.202000000000002</v>
      </c>
      <c r="Q662">
        <v>27.841799999999999</v>
      </c>
      <c r="R662">
        <v>22.3186</v>
      </c>
      <c r="T662" t="s">
        <v>60</v>
      </c>
      <c r="U662" t="s">
        <v>71</v>
      </c>
      <c r="V662" t="s">
        <v>86</v>
      </c>
      <c r="W662" t="s">
        <v>136</v>
      </c>
      <c r="Y662">
        <v>6</v>
      </c>
      <c r="Z662" t="s">
        <v>63</v>
      </c>
      <c r="AA662" t="s">
        <v>64</v>
      </c>
      <c r="AB662">
        <v>4</v>
      </c>
      <c r="AC662" t="s">
        <v>294</v>
      </c>
      <c r="AE662">
        <v>20</v>
      </c>
      <c r="AG662" t="s">
        <v>301</v>
      </c>
      <c r="AH662" t="s">
        <v>302</v>
      </c>
      <c r="AI662" t="s">
        <v>68</v>
      </c>
      <c r="AJ662" t="s">
        <v>69</v>
      </c>
      <c r="AK662" t="s">
        <v>184</v>
      </c>
      <c r="AL662" t="s">
        <v>185</v>
      </c>
      <c r="AS662">
        <v>2150</v>
      </c>
      <c r="AT662">
        <v>2150</v>
      </c>
      <c r="BO662">
        <v>2</v>
      </c>
      <c r="BP662">
        <v>2</v>
      </c>
      <c r="BQ662">
        <v>11</v>
      </c>
      <c r="BR662" t="s">
        <v>489</v>
      </c>
      <c r="BT662" t="s">
        <v>73</v>
      </c>
      <c r="BU662" s="23">
        <v>43661</v>
      </c>
      <c r="BV662">
        <v>25854</v>
      </c>
      <c r="BX662" t="s">
        <v>64</v>
      </c>
      <c r="BY662" t="s">
        <v>64</v>
      </c>
      <c r="CB662" t="s">
        <v>64</v>
      </c>
      <c r="CC662" t="s">
        <v>64</v>
      </c>
      <c r="CE662" t="s">
        <v>64</v>
      </c>
      <c r="CG662" t="s">
        <v>64</v>
      </c>
      <c r="CI662" t="s">
        <v>64</v>
      </c>
      <c r="DJ662" t="s">
        <v>303</v>
      </c>
      <c r="DK662" t="s">
        <v>304</v>
      </c>
      <c r="DN662" t="s">
        <v>64</v>
      </c>
      <c r="DO662" t="s">
        <v>132</v>
      </c>
      <c r="DP662" t="s">
        <v>63</v>
      </c>
      <c r="DQ662" t="s">
        <v>78</v>
      </c>
      <c r="EB662">
        <v>4</v>
      </c>
      <c r="EC662">
        <v>4</v>
      </c>
      <c r="EE662" t="s">
        <v>1473</v>
      </c>
      <c r="EF662">
        <v>3</v>
      </c>
      <c r="EH662" t="s">
        <v>80</v>
      </c>
      <c r="EL662" t="s">
        <v>80</v>
      </c>
      <c r="EP662" t="s">
        <v>80</v>
      </c>
      <c r="ET662" t="s">
        <v>80</v>
      </c>
      <c r="EV662">
        <v>3250</v>
      </c>
      <c r="EW662">
        <v>531</v>
      </c>
      <c r="EX662">
        <v>365</v>
      </c>
      <c r="EY662">
        <v>456</v>
      </c>
    </row>
    <row r="663" spans="1:155" x14ac:dyDescent="0.25">
      <c r="A663">
        <v>2020</v>
      </c>
      <c r="B663" t="s">
        <v>2140</v>
      </c>
      <c r="C663" s="20" t="s">
        <v>510</v>
      </c>
      <c r="D663" t="s">
        <v>516</v>
      </c>
      <c r="E663" t="s">
        <v>447</v>
      </c>
      <c r="F663">
        <v>782</v>
      </c>
      <c r="G663" s="1">
        <v>3.6</v>
      </c>
      <c r="H663">
        <v>6</v>
      </c>
      <c r="I663" t="s">
        <v>235</v>
      </c>
      <c r="J663">
        <v>17</v>
      </c>
      <c r="K663">
        <v>24</v>
      </c>
      <c r="L663">
        <v>19</v>
      </c>
      <c r="M663">
        <v>20.8995</v>
      </c>
      <c r="N663">
        <v>33.198</v>
      </c>
      <c r="O663">
        <v>25.0806</v>
      </c>
      <c r="P663">
        <v>16.778700000000001</v>
      </c>
      <c r="Q663">
        <v>23.705500000000001</v>
      </c>
      <c r="R663">
        <v>19.318999999999999</v>
      </c>
      <c r="T663" t="s">
        <v>142</v>
      </c>
      <c r="U663" t="s">
        <v>143</v>
      </c>
      <c r="V663" t="s">
        <v>86</v>
      </c>
      <c r="W663" t="s">
        <v>136</v>
      </c>
      <c r="Y663">
        <v>8</v>
      </c>
      <c r="Z663" t="s">
        <v>63</v>
      </c>
      <c r="AA663" t="s">
        <v>64</v>
      </c>
      <c r="AB663">
        <v>4</v>
      </c>
      <c r="AC663" t="s">
        <v>294</v>
      </c>
      <c r="AD663">
        <v>10</v>
      </c>
      <c r="AG663" t="s">
        <v>243</v>
      </c>
      <c r="AH663" t="s">
        <v>244</v>
      </c>
      <c r="AI663" t="s">
        <v>68</v>
      </c>
      <c r="AJ663" t="s">
        <v>69</v>
      </c>
      <c r="AK663" t="s">
        <v>184</v>
      </c>
      <c r="AL663" t="s">
        <v>185</v>
      </c>
      <c r="AS663">
        <v>2150</v>
      </c>
      <c r="AT663">
        <v>2150</v>
      </c>
      <c r="BN663" s="33" t="s">
        <v>2125</v>
      </c>
      <c r="BO663">
        <v>2</v>
      </c>
      <c r="BP663">
        <v>2</v>
      </c>
      <c r="BQ663">
        <v>11</v>
      </c>
      <c r="BR663" t="s">
        <v>489</v>
      </c>
      <c r="BT663" t="s">
        <v>73</v>
      </c>
      <c r="BU663" s="23">
        <v>43661</v>
      </c>
      <c r="BV663">
        <v>25850</v>
      </c>
      <c r="BX663" t="s">
        <v>64</v>
      </c>
      <c r="BY663" t="s">
        <v>64</v>
      </c>
      <c r="CB663" t="s">
        <v>64</v>
      </c>
      <c r="CC663" t="s">
        <v>64</v>
      </c>
      <c r="CE663" t="s">
        <v>63</v>
      </c>
      <c r="CF663" t="s">
        <v>458</v>
      </c>
      <c r="CG663" t="s">
        <v>63</v>
      </c>
      <c r="CH663" t="s">
        <v>487</v>
      </c>
      <c r="CI663" t="s">
        <v>64</v>
      </c>
      <c r="DJ663" t="s">
        <v>76</v>
      </c>
      <c r="DK663" t="s">
        <v>2124</v>
      </c>
      <c r="DN663" t="s">
        <v>64</v>
      </c>
      <c r="DO663" t="s">
        <v>132</v>
      </c>
      <c r="DP663" t="s">
        <v>64</v>
      </c>
      <c r="DQ663" t="s">
        <v>139</v>
      </c>
      <c r="EB663">
        <v>3</v>
      </c>
      <c r="EC663">
        <v>3</v>
      </c>
      <c r="EE663" t="s">
        <v>1474</v>
      </c>
      <c r="EF663">
        <v>5</v>
      </c>
      <c r="EH663" t="s">
        <v>80</v>
      </c>
      <c r="EL663" t="s">
        <v>80</v>
      </c>
      <c r="EP663" t="s">
        <v>80</v>
      </c>
      <c r="ET663" t="s">
        <v>80</v>
      </c>
      <c r="EV663">
        <v>3250</v>
      </c>
      <c r="EW663">
        <v>531</v>
      </c>
      <c r="EX663">
        <v>375</v>
      </c>
      <c r="EY663">
        <v>461</v>
      </c>
    </row>
    <row r="664" spans="1:155" x14ac:dyDescent="0.25">
      <c r="A664">
        <v>2020</v>
      </c>
      <c r="B664" t="s">
        <v>1021</v>
      </c>
      <c r="C664" s="20" t="s">
        <v>1074</v>
      </c>
      <c r="D664" t="s">
        <v>1119</v>
      </c>
      <c r="E664" t="s">
        <v>1024</v>
      </c>
      <c r="F664">
        <v>35</v>
      </c>
      <c r="G664" s="1">
        <v>2.7</v>
      </c>
      <c r="H664">
        <v>4</v>
      </c>
      <c r="I664" t="s">
        <v>201</v>
      </c>
      <c r="J664">
        <v>19</v>
      </c>
      <c r="K664">
        <v>22</v>
      </c>
      <c r="L664">
        <v>20</v>
      </c>
      <c r="M664">
        <v>23.3</v>
      </c>
      <c r="N664">
        <v>31</v>
      </c>
      <c r="O664">
        <v>26.232099999999999</v>
      </c>
      <c r="P664">
        <v>18.5595</v>
      </c>
      <c r="Q664">
        <v>22.247399999999999</v>
      </c>
      <c r="R664">
        <v>20.055599999999998</v>
      </c>
      <c r="T664" t="s">
        <v>142</v>
      </c>
      <c r="U664" t="s">
        <v>143</v>
      </c>
      <c r="V664" t="s">
        <v>61</v>
      </c>
      <c r="W664" t="s">
        <v>62</v>
      </c>
      <c r="Y664">
        <v>6</v>
      </c>
      <c r="Z664" t="s">
        <v>63</v>
      </c>
      <c r="AA664" t="s">
        <v>64</v>
      </c>
      <c r="AB664" t="s">
        <v>350</v>
      </c>
      <c r="AC664" t="s">
        <v>351</v>
      </c>
      <c r="AD664">
        <v>15</v>
      </c>
      <c r="AG664" t="s">
        <v>243</v>
      </c>
      <c r="AH664" t="s">
        <v>244</v>
      </c>
      <c r="AI664" t="s">
        <v>68</v>
      </c>
      <c r="AJ664" t="s">
        <v>69</v>
      </c>
      <c r="AK664" t="s">
        <v>184</v>
      </c>
      <c r="AL664" t="s">
        <v>185</v>
      </c>
      <c r="AS664">
        <v>2000</v>
      </c>
      <c r="AT664">
        <v>2000</v>
      </c>
      <c r="BO664">
        <v>2</v>
      </c>
      <c r="BP664">
        <v>2</v>
      </c>
      <c r="BQ664">
        <v>11</v>
      </c>
      <c r="BR664" t="s">
        <v>489</v>
      </c>
      <c r="BT664" t="s">
        <v>73</v>
      </c>
      <c r="BU664" s="23">
        <v>43713</v>
      </c>
      <c r="BV664">
        <v>26396</v>
      </c>
      <c r="BX664" t="s">
        <v>64</v>
      </c>
      <c r="BY664" t="s">
        <v>64</v>
      </c>
      <c r="CB664" t="s">
        <v>64</v>
      </c>
      <c r="CC664" t="s">
        <v>64</v>
      </c>
      <c r="CE664" t="s">
        <v>64</v>
      </c>
      <c r="CG664" t="s">
        <v>63</v>
      </c>
      <c r="CH664" t="s">
        <v>1025</v>
      </c>
      <c r="CI664" t="s">
        <v>64</v>
      </c>
      <c r="DJ664" t="s">
        <v>146</v>
      </c>
      <c r="DK664" t="s">
        <v>147</v>
      </c>
      <c r="DN664" t="s">
        <v>64</v>
      </c>
      <c r="DO664" t="s">
        <v>193</v>
      </c>
      <c r="DP664" t="s">
        <v>64</v>
      </c>
      <c r="DQ664" t="s">
        <v>139</v>
      </c>
      <c r="EB664">
        <v>4</v>
      </c>
      <c r="EC664">
        <v>4</v>
      </c>
      <c r="EE664" t="s">
        <v>1908</v>
      </c>
      <c r="EF664">
        <v>5</v>
      </c>
      <c r="EH664" t="s">
        <v>80</v>
      </c>
      <c r="EL664" t="s">
        <v>80</v>
      </c>
      <c r="EP664" t="s">
        <v>80</v>
      </c>
      <c r="ET664" t="s">
        <v>80</v>
      </c>
      <c r="EV664">
        <v>2500</v>
      </c>
      <c r="EW664">
        <v>477</v>
      </c>
      <c r="EX664">
        <v>397</v>
      </c>
      <c r="EY664">
        <v>441</v>
      </c>
    </row>
    <row r="665" spans="1:155" x14ac:dyDescent="0.25">
      <c r="A665">
        <v>2020</v>
      </c>
      <c r="B665" t="s">
        <v>1021</v>
      </c>
      <c r="C665" s="20" t="s">
        <v>1074</v>
      </c>
      <c r="D665" t="s">
        <v>1119</v>
      </c>
      <c r="E665" t="s">
        <v>1024</v>
      </c>
      <c r="F665">
        <v>31</v>
      </c>
      <c r="G665" s="1">
        <v>3.5</v>
      </c>
      <c r="H665">
        <v>6</v>
      </c>
      <c r="I665" t="s">
        <v>201</v>
      </c>
      <c r="J665">
        <v>18</v>
      </c>
      <c r="K665">
        <v>22</v>
      </c>
      <c r="L665">
        <v>20</v>
      </c>
      <c r="M665">
        <v>22.7225</v>
      </c>
      <c r="N665">
        <v>31.262899999999998</v>
      </c>
      <c r="O665">
        <v>25.907299999999999</v>
      </c>
      <c r="P665">
        <v>18.133600000000001</v>
      </c>
      <c r="Q665">
        <v>22.422599999999999</v>
      </c>
      <c r="R665">
        <v>19.8415</v>
      </c>
      <c r="T665" t="s">
        <v>142</v>
      </c>
      <c r="U665" t="s">
        <v>143</v>
      </c>
      <c r="V665" t="s">
        <v>61</v>
      </c>
      <c r="W665" t="s">
        <v>62</v>
      </c>
      <c r="Y665">
        <v>6</v>
      </c>
      <c r="Z665" t="s">
        <v>63</v>
      </c>
      <c r="AA665" t="s">
        <v>64</v>
      </c>
      <c r="AB665" t="s">
        <v>350</v>
      </c>
      <c r="AC665" t="s">
        <v>351</v>
      </c>
      <c r="AD665">
        <v>15</v>
      </c>
      <c r="AG665" t="s">
        <v>243</v>
      </c>
      <c r="AH665" t="s">
        <v>244</v>
      </c>
      <c r="AI665" t="s">
        <v>68</v>
      </c>
      <c r="AJ665" t="s">
        <v>69</v>
      </c>
      <c r="AK665" t="s">
        <v>184</v>
      </c>
      <c r="AL665" t="s">
        <v>185</v>
      </c>
      <c r="AS665">
        <v>2000</v>
      </c>
      <c r="AT665">
        <v>2000</v>
      </c>
      <c r="BN665" s="33" t="s">
        <v>2136</v>
      </c>
      <c r="BO665">
        <v>2</v>
      </c>
      <c r="BP665">
        <v>2</v>
      </c>
      <c r="BQ665">
        <v>11</v>
      </c>
      <c r="BR665" t="s">
        <v>489</v>
      </c>
      <c r="BT665" t="s">
        <v>73</v>
      </c>
      <c r="BU665" s="23">
        <v>43713</v>
      </c>
      <c r="BV665">
        <v>26287</v>
      </c>
      <c r="BX665" t="s">
        <v>64</v>
      </c>
      <c r="BY665" t="s">
        <v>64</v>
      </c>
      <c r="CB665" t="s">
        <v>64</v>
      </c>
      <c r="CC665" t="s">
        <v>64</v>
      </c>
      <c r="CE665" t="s">
        <v>64</v>
      </c>
      <c r="CG665" t="s">
        <v>63</v>
      </c>
      <c r="CH665" t="s">
        <v>1025</v>
      </c>
      <c r="CI665" t="s">
        <v>64</v>
      </c>
      <c r="DJ665" t="s">
        <v>355</v>
      </c>
      <c r="DK665" t="s">
        <v>356</v>
      </c>
      <c r="DN665" t="s">
        <v>64</v>
      </c>
      <c r="DO665" t="s">
        <v>193</v>
      </c>
      <c r="DP665" t="s">
        <v>64</v>
      </c>
      <c r="DQ665" t="s">
        <v>139</v>
      </c>
      <c r="EB665">
        <v>4</v>
      </c>
      <c r="EC665">
        <v>4</v>
      </c>
      <c r="EE665" t="s">
        <v>1909</v>
      </c>
      <c r="EF665">
        <v>5</v>
      </c>
      <c r="EH665" t="s">
        <v>80</v>
      </c>
      <c r="EL665" t="s">
        <v>80</v>
      </c>
      <c r="EP665" t="s">
        <v>80</v>
      </c>
      <c r="ET665" t="s">
        <v>80</v>
      </c>
      <c r="EV665">
        <v>2500</v>
      </c>
      <c r="EW665">
        <v>490</v>
      </c>
      <c r="EX665">
        <v>396</v>
      </c>
      <c r="EY665">
        <v>448</v>
      </c>
    </row>
    <row r="666" spans="1:155" x14ac:dyDescent="0.25">
      <c r="A666">
        <v>2020</v>
      </c>
      <c r="B666" t="s">
        <v>1021</v>
      </c>
      <c r="C666" s="20" t="s">
        <v>1074</v>
      </c>
      <c r="D666" t="s">
        <v>1119</v>
      </c>
      <c r="E666" t="s">
        <v>1024</v>
      </c>
      <c r="F666">
        <v>32</v>
      </c>
      <c r="G666" s="1">
        <v>3.5</v>
      </c>
      <c r="H666">
        <v>6</v>
      </c>
      <c r="I666" t="s">
        <v>84</v>
      </c>
      <c r="J666">
        <v>17</v>
      </c>
      <c r="K666">
        <v>21</v>
      </c>
      <c r="L666">
        <v>18</v>
      </c>
      <c r="M666">
        <v>21.3</v>
      </c>
      <c r="N666">
        <v>28.5</v>
      </c>
      <c r="O666">
        <v>24.0321</v>
      </c>
      <c r="P666">
        <v>17.0777</v>
      </c>
      <c r="Q666">
        <v>20.571000000000002</v>
      </c>
      <c r="R666">
        <v>18.4907</v>
      </c>
      <c r="T666" t="s">
        <v>142</v>
      </c>
      <c r="U666" t="s">
        <v>143</v>
      </c>
      <c r="V666" t="s">
        <v>82</v>
      </c>
      <c r="W666" t="s">
        <v>83</v>
      </c>
      <c r="Y666">
        <v>6</v>
      </c>
      <c r="Z666" t="s">
        <v>64</v>
      </c>
      <c r="AA666" t="s">
        <v>64</v>
      </c>
      <c r="AB666" t="s">
        <v>350</v>
      </c>
      <c r="AC666" t="s">
        <v>351</v>
      </c>
      <c r="AD666">
        <v>15</v>
      </c>
      <c r="AG666" t="s">
        <v>243</v>
      </c>
      <c r="AH666" t="s">
        <v>244</v>
      </c>
      <c r="AI666" t="s">
        <v>68</v>
      </c>
      <c r="AJ666" t="s">
        <v>69</v>
      </c>
      <c r="AK666" t="s">
        <v>184</v>
      </c>
      <c r="AL666" t="s">
        <v>185</v>
      </c>
      <c r="AS666">
        <v>2250</v>
      </c>
      <c r="AT666">
        <v>2250</v>
      </c>
      <c r="BN666" s="33" t="s">
        <v>2136</v>
      </c>
      <c r="BO666">
        <v>2</v>
      </c>
      <c r="BP666">
        <v>2</v>
      </c>
      <c r="BQ666">
        <v>11</v>
      </c>
      <c r="BR666" t="s">
        <v>489</v>
      </c>
      <c r="BT666" t="s">
        <v>73</v>
      </c>
      <c r="BU666" s="23">
        <v>43713</v>
      </c>
      <c r="BV666">
        <v>26286</v>
      </c>
      <c r="BX666" t="s">
        <v>64</v>
      </c>
      <c r="BY666" t="s">
        <v>64</v>
      </c>
      <c r="CB666" t="s">
        <v>64</v>
      </c>
      <c r="CC666" t="s">
        <v>64</v>
      </c>
      <c r="CE666" t="s">
        <v>64</v>
      </c>
      <c r="CG666" t="s">
        <v>63</v>
      </c>
      <c r="CH666" t="s">
        <v>1025</v>
      </c>
      <c r="CI666" t="s">
        <v>64</v>
      </c>
      <c r="DJ666" t="s">
        <v>355</v>
      </c>
      <c r="DK666" t="s">
        <v>356</v>
      </c>
      <c r="DN666" t="s">
        <v>64</v>
      </c>
      <c r="DO666" t="s">
        <v>193</v>
      </c>
      <c r="DP666" t="s">
        <v>64</v>
      </c>
      <c r="DQ666" t="s">
        <v>139</v>
      </c>
      <c r="EB666">
        <v>3</v>
      </c>
      <c r="EC666">
        <v>3</v>
      </c>
      <c r="EE666" t="s">
        <v>1909</v>
      </c>
      <c r="EF666">
        <v>5</v>
      </c>
      <c r="EH666" t="s">
        <v>80</v>
      </c>
      <c r="EL666" t="s">
        <v>80</v>
      </c>
      <c r="EP666" t="s">
        <v>80</v>
      </c>
      <c r="ET666" t="s">
        <v>80</v>
      </c>
      <c r="EV666">
        <v>3750</v>
      </c>
      <c r="EW666">
        <v>520</v>
      </c>
      <c r="EX666">
        <v>432</v>
      </c>
      <c r="EY666">
        <v>481</v>
      </c>
    </row>
    <row r="667" spans="1:155" x14ac:dyDescent="0.25">
      <c r="A667">
        <v>2020</v>
      </c>
      <c r="B667" t="s">
        <v>1021</v>
      </c>
      <c r="C667" s="20" t="s">
        <v>1074</v>
      </c>
      <c r="D667" t="s">
        <v>1910</v>
      </c>
      <c r="E667" t="s">
        <v>1024</v>
      </c>
      <c r="F667">
        <v>94</v>
      </c>
      <c r="G667" s="1">
        <v>3.5</v>
      </c>
      <c r="H667">
        <v>6</v>
      </c>
      <c r="I667" t="s">
        <v>84</v>
      </c>
      <c r="J667">
        <v>17</v>
      </c>
      <c r="K667">
        <v>20</v>
      </c>
      <c r="L667">
        <v>18</v>
      </c>
      <c r="M667">
        <v>21.319900000000001</v>
      </c>
      <c r="N667">
        <v>27.739799999999999</v>
      </c>
      <c r="O667">
        <v>23.798400000000001</v>
      </c>
      <c r="P667">
        <v>17.092600000000001</v>
      </c>
      <c r="Q667">
        <v>20.057400000000001</v>
      </c>
      <c r="R667">
        <v>18.310600000000001</v>
      </c>
      <c r="T667" t="s">
        <v>142</v>
      </c>
      <c r="U667" t="s">
        <v>143</v>
      </c>
      <c r="V667" t="s">
        <v>82</v>
      </c>
      <c r="W667" t="s">
        <v>83</v>
      </c>
      <c r="Y667">
        <v>6</v>
      </c>
      <c r="Z667" t="s">
        <v>64</v>
      </c>
      <c r="AA667" t="s">
        <v>64</v>
      </c>
      <c r="AB667" t="s">
        <v>350</v>
      </c>
      <c r="AC667" t="s">
        <v>351</v>
      </c>
      <c r="AD667">
        <v>15</v>
      </c>
      <c r="AG667" t="s">
        <v>243</v>
      </c>
      <c r="AH667" t="s">
        <v>244</v>
      </c>
      <c r="AI667" t="s">
        <v>68</v>
      </c>
      <c r="AJ667" t="s">
        <v>69</v>
      </c>
      <c r="AK667" t="s">
        <v>184</v>
      </c>
      <c r="AL667" t="s">
        <v>185</v>
      </c>
      <c r="AS667">
        <v>2250</v>
      </c>
      <c r="AT667">
        <v>2250</v>
      </c>
      <c r="BN667" s="33" t="s">
        <v>2136</v>
      </c>
      <c r="BO667">
        <v>2</v>
      </c>
      <c r="BP667">
        <v>2</v>
      </c>
      <c r="BQ667">
        <v>11</v>
      </c>
      <c r="BR667" t="s">
        <v>489</v>
      </c>
      <c r="BT667" t="s">
        <v>73</v>
      </c>
      <c r="BU667" s="23">
        <v>43713</v>
      </c>
      <c r="BV667">
        <v>26302</v>
      </c>
      <c r="BX667" t="s">
        <v>63</v>
      </c>
      <c r="BY667" t="s">
        <v>64</v>
      </c>
      <c r="CB667" t="s">
        <v>64</v>
      </c>
      <c r="CC667" t="s">
        <v>64</v>
      </c>
      <c r="CE667" t="s">
        <v>64</v>
      </c>
      <c r="CG667" t="s">
        <v>63</v>
      </c>
      <c r="CH667" t="s">
        <v>1025</v>
      </c>
      <c r="CI667" t="s">
        <v>64</v>
      </c>
      <c r="DJ667" t="s">
        <v>355</v>
      </c>
      <c r="DK667" t="s">
        <v>356</v>
      </c>
      <c r="DN667" t="s">
        <v>64</v>
      </c>
      <c r="DO667" t="s">
        <v>193</v>
      </c>
      <c r="DP667" t="s">
        <v>64</v>
      </c>
      <c r="DQ667" t="s">
        <v>139</v>
      </c>
      <c r="EB667">
        <v>3</v>
      </c>
      <c r="EC667">
        <v>3</v>
      </c>
      <c r="EE667" t="s">
        <v>1909</v>
      </c>
      <c r="EF667">
        <v>5</v>
      </c>
      <c r="EH667" t="s">
        <v>80</v>
      </c>
      <c r="EL667" t="s">
        <v>80</v>
      </c>
      <c r="EP667" t="s">
        <v>80</v>
      </c>
      <c r="ET667" t="s">
        <v>80</v>
      </c>
      <c r="EV667">
        <v>3750</v>
      </c>
      <c r="EW667">
        <v>517</v>
      </c>
      <c r="EX667">
        <v>441</v>
      </c>
      <c r="EY667">
        <v>483</v>
      </c>
    </row>
    <row r="668" spans="1:155" x14ac:dyDescent="0.25">
      <c r="A668">
        <v>2020</v>
      </c>
      <c r="B668" t="s">
        <v>2140</v>
      </c>
      <c r="C668" s="20" t="s">
        <v>472</v>
      </c>
      <c r="D668" t="s">
        <v>1485</v>
      </c>
      <c r="E668" t="s">
        <v>447</v>
      </c>
      <c r="F668">
        <v>592</v>
      </c>
      <c r="G668" s="1">
        <v>2.7</v>
      </c>
      <c r="H668">
        <v>4</v>
      </c>
      <c r="I668" t="s">
        <v>235</v>
      </c>
      <c r="J668">
        <v>19</v>
      </c>
      <c r="K668">
        <v>22</v>
      </c>
      <c r="L668">
        <v>20</v>
      </c>
      <c r="M668">
        <v>23.6</v>
      </c>
      <c r="N668">
        <v>33.9</v>
      </c>
      <c r="O668">
        <v>27.337800000000001</v>
      </c>
      <c r="P668">
        <v>18.780100000000001</v>
      </c>
      <c r="Q668">
        <v>21.846299999999999</v>
      </c>
      <c r="R668">
        <v>20.046199999999999</v>
      </c>
      <c r="T668" t="s">
        <v>60</v>
      </c>
      <c r="U668" t="s">
        <v>71</v>
      </c>
      <c r="V668" t="s">
        <v>86</v>
      </c>
      <c r="W668" t="s">
        <v>136</v>
      </c>
      <c r="Y668">
        <v>8</v>
      </c>
      <c r="Z668" t="s">
        <v>63</v>
      </c>
      <c r="AA668" t="s">
        <v>64</v>
      </c>
      <c r="AB668" t="s">
        <v>65</v>
      </c>
      <c r="AC668" t="s">
        <v>66</v>
      </c>
      <c r="AD668">
        <v>10</v>
      </c>
      <c r="AG668" t="s">
        <v>243</v>
      </c>
      <c r="AH668" t="s">
        <v>244</v>
      </c>
      <c r="AI668" t="s">
        <v>68</v>
      </c>
      <c r="AJ668" t="s">
        <v>69</v>
      </c>
      <c r="AK668" t="s">
        <v>184</v>
      </c>
      <c r="AL668" t="s">
        <v>185</v>
      </c>
      <c r="AS668">
        <v>2000</v>
      </c>
      <c r="AT668">
        <v>2000</v>
      </c>
      <c r="BN668" s="33" t="s">
        <v>2142</v>
      </c>
      <c r="BO668">
        <v>2</v>
      </c>
      <c r="BP668">
        <v>2</v>
      </c>
      <c r="BQ668">
        <v>12</v>
      </c>
      <c r="BR668" t="s">
        <v>313</v>
      </c>
      <c r="BT668" t="s">
        <v>285</v>
      </c>
      <c r="BU668" s="23">
        <v>43682</v>
      </c>
      <c r="BV668">
        <v>25981</v>
      </c>
      <c r="BX668" t="s">
        <v>64</v>
      </c>
      <c r="BY668" t="s">
        <v>64</v>
      </c>
      <c r="CB668" t="s">
        <v>64</v>
      </c>
      <c r="CC668" t="s">
        <v>64</v>
      </c>
      <c r="CD668" t="s">
        <v>477</v>
      </c>
      <c r="CE668" t="s">
        <v>63</v>
      </c>
      <c r="CF668" t="s">
        <v>458</v>
      </c>
      <c r="CG668" t="s">
        <v>63</v>
      </c>
      <c r="CH668" t="s">
        <v>245</v>
      </c>
      <c r="CI668" t="s">
        <v>64</v>
      </c>
      <c r="DJ668" t="s">
        <v>76</v>
      </c>
      <c r="DK668" t="s">
        <v>2124</v>
      </c>
      <c r="DN668" t="s">
        <v>64</v>
      </c>
      <c r="DO668" t="s">
        <v>77</v>
      </c>
      <c r="DP668" t="s">
        <v>63</v>
      </c>
      <c r="DQ668" t="s">
        <v>78</v>
      </c>
      <c r="DR668" t="s">
        <v>1487</v>
      </c>
      <c r="EB668">
        <v>4</v>
      </c>
      <c r="EC668">
        <v>4</v>
      </c>
      <c r="EE668" t="s">
        <v>1486</v>
      </c>
      <c r="EF668">
        <v>6</v>
      </c>
      <c r="EH668" t="s">
        <v>80</v>
      </c>
      <c r="EL668" t="s">
        <v>80</v>
      </c>
      <c r="EP668" t="s">
        <v>80</v>
      </c>
      <c r="ET668" t="s">
        <v>80</v>
      </c>
      <c r="EV668">
        <v>2500</v>
      </c>
      <c r="EW668">
        <v>449</v>
      </c>
      <c r="EX668">
        <v>388</v>
      </c>
      <c r="EY668">
        <v>422</v>
      </c>
    </row>
    <row r="669" spans="1:155" x14ac:dyDescent="0.25">
      <c r="A669">
        <v>2020</v>
      </c>
      <c r="B669" t="s">
        <v>2140</v>
      </c>
      <c r="C669" s="20" t="s">
        <v>472</v>
      </c>
      <c r="D669" t="s">
        <v>1485</v>
      </c>
      <c r="E669" t="s">
        <v>447</v>
      </c>
      <c r="F669">
        <v>805</v>
      </c>
      <c r="G669" s="1">
        <v>2.7</v>
      </c>
      <c r="H669">
        <v>4</v>
      </c>
      <c r="I669" t="s">
        <v>235</v>
      </c>
      <c r="J669">
        <v>20</v>
      </c>
      <c r="K669">
        <v>23</v>
      </c>
      <c r="L669">
        <v>21</v>
      </c>
      <c r="M669">
        <v>25</v>
      </c>
      <c r="N669">
        <v>37.1</v>
      </c>
      <c r="O669">
        <v>29.3003</v>
      </c>
      <c r="P669">
        <v>19.803899999999999</v>
      </c>
      <c r="Q669">
        <v>22.934200000000001</v>
      </c>
      <c r="R669">
        <v>21.099900000000002</v>
      </c>
      <c r="T669" t="s">
        <v>60</v>
      </c>
      <c r="U669" t="s">
        <v>71</v>
      </c>
      <c r="V669" t="s">
        <v>86</v>
      </c>
      <c r="W669" t="s">
        <v>136</v>
      </c>
      <c r="Y669">
        <v>8</v>
      </c>
      <c r="Z669" t="s">
        <v>63</v>
      </c>
      <c r="AA669" t="s">
        <v>64</v>
      </c>
      <c r="AB669" t="s">
        <v>65</v>
      </c>
      <c r="AC669" t="s">
        <v>66</v>
      </c>
      <c r="AD669">
        <v>10</v>
      </c>
      <c r="AG669" t="s">
        <v>243</v>
      </c>
      <c r="AH669" t="s">
        <v>244</v>
      </c>
      <c r="AI669" t="s">
        <v>68</v>
      </c>
      <c r="AJ669" t="s">
        <v>69</v>
      </c>
      <c r="AK669" t="s">
        <v>184</v>
      </c>
      <c r="AL669" t="s">
        <v>185</v>
      </c>
      <c r="AS669">
        <v>1950</v>
      </c>
      <c r="AT669">
        <v>1950</v>
      </c>
      <c r="BN669" s="33" t="s">
        <v>2141</v>
      </c>
      <c r="BO669">
        <v>2</v>
      </c>
      <c r="BP669">
        <v>2</v>
      </c>
      <c r="BQ669">
        <v>12</v>
      </c>
      <c r="BR669" t="s">
        <v>313</v>
      </c>
      <c r="BT669" t="s">
        <v>285</v>
      </c>
      <c r="BU669" s="23">
        <v>43682</v>
      </c>
      <c r="BV669">
        <v>25987</v>
      </c>
      <c r="BX669" t="s">
        <v>64</v>
      </c>
      <c r="BY669" t="s">
        <v>64</v>
      </c>
      <c r="CB669" t="s">
        <v>64</v>
      </c>
      <c r="CC669" t="s">
        <v>64</v>
      </c>
      <c r="CD669" t="s">
        <v>477</v>
      </c>
      <c r="CE669" t="s">
        <v>63</v>
      </c>
      <c r="CF669" t="s">
        <v>458</v>
      </c>
      <c r="CG669" t="s">
        <v>63</v>
      </c>
      <c r="CH669" t="s">
        <v>245</v>
      </c>
      <c r="CI669" t="s">
        <v>64</v>
      </c>
      <c r="DJ669" t="s">
        <v>76</v>
      </c>
      <c r="DK669" t="s">
        <v>2124</v>
      </c>
      <c r="DN669" t="s">
        <v>64</v>
      </c>
      <c r="DO669" t="s">
        <v>77</v>
      </c>
      <c r="DP669" t="s">
        <v>63</v>
      </c>
      <c r="DQ669" t="s">
        <v>78</v>
      </c>
      <c r="EB669">
        <v>4</v>
      </c>
      <c r="EC669">
        <v>4</v>
      </c>
      <c r="EE669" t="s">
        <v>1486</v>
      </c>
      <c r="EF669">
        <v>6</v>
      </c>
      <c r="EH669" t="s">
        <v>80</v>
      </c>
      <c r="EL669" t="s">
        <v>80</v>
      </c>
      <c r="EP669" t="s">
        <v>80</v>
      </c>
      <c r="ET669" t="s">
        <v>80</v>
      </c>
      <c r="EV669">
        <v>2250</v>
      </c>
      <c r="EW669">
        <v>448</v>
      </c>
      <c r="EX669">
        <v>387</v>
      </c>
      <c r="EY669">
        <v>421</v>
      </c>
    </row>
    <row r="670" spans="1:155" x14ac:dyDescent="0.25">
      <c r="A670">
        <v>2020</v>
      </c>
      <c r="B670" t="s">
        <v>2140</v>
      </c>
      <c r="C670" s="20" t="s">
        <v>472</v>
      </c>
      <c r="D670" t="s">
        <v>1485</v>
      </c>
      <c r="E670" t="s">
        <v>447</v>
      </c>
      <c r="F670">
        <v>649</v>
      </c>
      <c r="G670" s="1">
        <v>3</v>
      </c>
      <c r="H670">
        <v>6</v>
      </c>
      <c r="I670" t="s">
        <v>467</v>
      </c>
      <c r="J670">
        <v>23</v>
      </c>
      <c r="K670">
        <v>33</v>
      </c>
      <c r="L670">
        <v>27</v>
      </c>
      <c r="M670">
        <v>29.600100000000001</v>
      </c>
      <c r="N670">
        <v>47.098100000000002</v>
      </c>
      <c r="O670">
        <v>35.542200000000001</v>
      </c>
      <c r="P670">
        <v>23.1035</v>
      </c>
      <c r="Q670">
        <v>32.598599999999998</v>
      </c>
      <c r="R670">
        <v>26.5885</v>
      </c>
      <c r="T670" t="s">
        <v>60</v>
      </c>
      <c r="U670" t="s">
        <v>71</v>
      </c>
      <c r="V670" t="s">
        <v>86</v>
      </c>
      <c r="W670" t="s">
        <v>136</v>
      </c>
      <c r="Y670">
        <v>10</v>
      </c>
      <c r="Z670" t="s">
        <v>63</v>
      </c>
      <c r="AA670" t="s">
        <v>64</v>
      </c>
      <c r="AB670" t="s">
        <v>65</v>
      </c>
      <c r="AC670" t="s">
        <v>66</v>
      </c>
      <c r="AE670">
        <v>20</v>
      </c>
      <c r="AG670" t="s">
        <v>301</v>
      </c>
      <c r="AH670" t="s">
        <v>302</v>
      </c>
      <c r="AI670" t="s">
        <v>68</v>
      </c>
      <c r="AJ670" t="s">
        <v>69</v>
      </c>
      <c r="AK670" t="s">
        <v>184</v>
      </c>
      <c r="AL670" t="s">
        <v>185</v>
      </c>
      <c r="AS670">
        <v>1750</v>
      </c>
      <c r="AT670">
        <v>1750</v>
      </c>
      <c r="BO670">
        <v>2</v>
      </c>
      <c r="BP670">
        <v>2</v>
      </c>
      <c r="BQ670">
        <v>12</v>
      </c>
      <c r="BR670" t="s">
        <v>313</v>
      </c>
      <c r="BT670" t="s">
        <v>73</v>
      </c>
      <c r="BU670" s="23">
        <v>43682</v>
      </c>
      <c r="BV670">
        <v>26116</v>
      </c>
      <c r="BX670" t="s">
        <v>64</v>
      </c>
      <c r="BY670" t="s">
        <v>64</v>
      </c>
      <c r="CB670" t="s">
        <v>64</v>
      </c>
      <c r="CC670" t="s">
        <v>64</v>
      </c>
      <c r="CE670" t="s">
        <v>64</v>
      </c>
      <c r="CG670" t="s">
        <v>64</v>
      </c>
      <c r="CI670" t="s">
        <v>64</v>
      </c>
      <c r="DJ670" t="s">
        <v>303</v>
      </c>
      <c r="DK670" t="s">
        <v>304</v>
      </c>
      <c r="DN670" t="s">
        <v>64</v>
      </c>
      <c r="DO670" t="s">
        <v>77</v>
      </c>
      <c r="DP670" t="s">
        <v>63</v>
      </c>
      <c r="DQ670" t="s">
        <v>78</v>
      </c>
      <c r="EB670">
        <v>6</v>
      </c>
      <c r="EC670">
        <v>5</v>
      </c>
      <c r="EE670" t="s">
        <v>1488</v>
      </c>
      <c r="EF670">
        <v>1</v>
      </c>
      <c r="EH670" t="s">
        <v>80</v>
      </c>
      <c r="EL670" t="s">
        <v>80</v>
      </c>
      <c r="EP670" t="s">
        <v>80</v>
      </c>
      <c r="ET670" t="s">
        <v>80</v>
      </c>
      <c r="EV670">
        <v>1250</v>
      </c>
      <c r="EW670">
        <v>441</v>
      </c>
      <c r="EX670">
        <v>312</v>
      </c>
      <c r="EY670">
        <v>383</v>
      </c>
    </row>
    <row r="671" spans="1:155" x14ac:dyDescent="0.25">
      <c r="A671">
        <v>2020</v>
      </c>
      <c r="B671" t="s">
        <v>2140</v>
      </c>
      <c r="C671" s="20" t="s">
        <v>472</v>
      </c>
      <c r="D671" t="s">
        <v>1485</v>
      </c>
      <c r="E671" t="s">
        <v>447</v>
      </c>
      <c r="F671">
        <v>529</v>
      </c>
      <c r="G671" s="1">
        <v>4.3</v>
      </c>
      <c r="H671">
        <v>6</v>
      </c>
      <c r="I671" t="s">
        <v>152</v>
      </c>
      <c r="J671">
        <v>16</v>
      </c>
      <c r="K671">
        <v>21</v>
      </c>
      <c r="L671">
        <v>17</v>
      </c>
      <c r="M671">
        <v>19.399999999999999</v>
      </c>
      <c r="N671">
        <v>30.8</v>
      </c>
      <c r="O671">
        <v>23.277000000000001</v>
      </c>
      <c r="P671">
        <v>15.651899999999999</v>
      </c>
      <c r="Q671">
        <v>20.549299999999999</v>
      </c>
      <c r="R671">
        <v>17</v>
      </c>
      <c r="T671" t="s">
        <v>142</v>
      </c>
      <c r="U671" t="s">
        <v>143</v>
      </c>
      <c r="V671" t="s">
        <v>86</v>
      </c>
      <c r="W671" t="s">
        <v>136</v>
      </c>
      <c r="Y671">
        <v>6</v>
      </c>
      <c r="Z671" t="s">
        <v>63</v>
      </c>
      <c r="AA671" t="s">
        <v>64</v>
      </c>
      <c r="AB671" t="s">
        <v>65</v>
      </c>
      <c r="AC671" t="s">
        <v>66</v>
      </c>
      <c r="AD671">
        <v>10</v>
      </c>
      <c r="AG671" t="s">
        <v>243</v>
      </c>
      <c r="AH671" t="s">
        <v>244</v>
      </c>
      <c r="AI671" t="s">
        <v>68</v>
      </c>
      <c r="AJ671" t="s">
        <v>69</v>
      </c>
      <c r="AK671" t="s">
        <v>184</v>
      </c>
      <c r="AL671" t="s">
        <v>185</v>
      </c>
      <c r="AS671">
        <v>2400</v>
      </c>
      <c r="AT671">
        <v>2400</v>
      </c>
      <c r="BN671" s="33" t="s">
        <v>2125</v>
      </c>
      <c r="BO671">
        <v>1</v>
      </c>
      <c r="BP671">
        <v>1</v>
      </c>
      <c r="BQ671">
        <v>12</v>
      </c>
      <c r="BR671" t="s">
        <v>313</v>
      </c>
      <c r="BT671" t="s">
        <v>285</v>
      </c>
      <c r="BU671" s="23">
        <v>43682</v>
      </c>
      <c r="BV671">
        <v>26269</v>
      </c>
      <c r="BX671" t="s">
        <v>64</v>
      </c>
      <c r="BY671" t="s">
        <v>64</v>
      </c>
      <c r="CB671" t="s">
        <v>64</v>
      </c>
      <c r="CC671" t="s">
        <v>64</v>
      </c>
      <c r="CD671" t="s">
        <v>478</v>
      </c>
      <c r="CE671" t="s">
        <v>63</v>
      </c>
      <c r="CF671" t="s">
        <v>458</v>
      </c>
      <c r="CG671" t="s">
        <v>63</v>
      </c>
      <c r="CH671" t="s">
        <v>456</v>
      </c>
      <c r="CI671" t="s">
        <v>64</v>
      </c>
      <c r="DJ671" t="s">
        <v>76</v>
      </c>
      <c r="DK671" t="s">
        <v>2124</v>
      </c>
      <c r="DN671" t="s">
        <v>64</v>
      </c>
      <c r="DO671" t="s">
        <v>77</v>
      </c>
      <c r="DP671" t="s">
        <v>64</v>
      </c>
      <c r="DQ671" t="s">
        <v>139</v>
      </c>
      <c r="EB671">
        <v>3</v>
      </c>
      <c r="EC671">
        <v>3</v>
      </c>
      <c r="EE671" t="s">
        <v>1489</v>
      </c>
      <c r="EF671">
        <v>6</v>
      </c>
      <c r="EH671" t="s">
        <v>80</v>
      </c>
      <c r="EL671" t="s">
        <v>80</v>
      </c>
      <c r="EP671" t="s">
        <v>80</v>
      </c>
      <c r="ET671" t="s">
        <v>80</v>
      </c>
      <c r="EV671">
        <v>4500</v>
      </c>
      <c r="EW671">
        <v>569</v>
      </c>
      <c r="EX671">
        <v>433</v>
      </c>
      <c r="EY671">
        <v>523</v>
      </c>
    </row>
    <row r="672" spans="1:155" x14ac:dyDescent="0.25">
      <c r="A672">
        <v>2020</v>
      </c>
      <c r="B672" t="s">
        <v>2140</v>
      </c>
      <c r="C672" s="20" t="s">
        <v>472</v>
      </c>
      <c r="D672" t="s">
        <v>1485</v>
      </c>
      <c r="E672" t="s">
        <v>447</v>
      </c>
      <c r="F672">
        <v>680</v>
      </c>
      <c r="G672" s="1">
        <v>5.3</v>
      </c>
      <c r="H672">
        <v>8</v>
      </c>
      <c r="I672" t="s">
        <v>152</v>
      </c>
      <c r="J672">
        <v>15</v>
      </c>
      <c r="K672">
        <v>21</v>
      </c>
      <c r="L672">
        <v>17</v>
      </c>
      <c r="M672">
        <v>18.3</v>
      </c>
      <c r="N672">
        <v>28.5</v>
      </c>
      <c r="O672">
        <v>21.812999999999999</v>
      </c>
      <c r="P672">
        <v>14.818199999999999</v>
      </c>
      <c r="Q672">
        <v>20.571000000000002</v>
      </c>
      <c r="R672">
        <v>16.951499999999999</v>
      </c>
      <c r="T672" t="s">
        <v>142</v>
      </c>
      <c r="U672" t="s">
        <v>143</v>
      </c>
      <c r="V672" t="s">
        <v>86</v>
      </c>
      <c r="W672" t="s">
        <v>136</v>
      </c>
      <c r="Y672">
        <v>6</v>
      </c>
      <c r="Z672" t="s">
        <v>63</v>
      </c>
      <c r="AA672" t="s">
        <v>64</v>
      </c>
      <c r="AB672" t="s">
        <v>65</v>
      </c>
      <c r="AC672" t="s">
        <v>66</v>
      </c>
      <c r="AD672">
        <v>10</v>
      </c>
      <c r="AG672" t="s">
        <v>243</v>
      </c>
      <c r="AH672" t="s">
        <v>244</v>
      </c>
      <c r="AI672" t="s">
        <v>68</v>
      </c>
      <c r="AJ672" t="s">
        <v>69</v>
      </c>
      <c r="AK672" t="s">
        <v>184</v>
      </c>
      <c r="AL672" t="s">
        <v>185</v>
      </c>
      <c r="AS672">
        <v>2400</v>
      </c>
      <c r="AT672">
        <v>2400</v>
      </c>
      <c r="BN672" s="33" t="s">
        <v>2125</v>
      </c>
      <c r="BO672">
        <v>1</v>
      </c>
      <c r="BP672">
        <v>1</v>
      </c>
      <c r="BQ672">
        <v>12</v>
      </c>
      <c r="BR672" t="s">
        <v>313</v>
      </c>
      <c r="BT672" t="s">
        <v>73</v>
      </c>
      <c r="BU672" s="23">
        <v>43682</v>
      </c>
      <c r="BV672">
        <v>26016</v>
      </c>
      <c r="BX672" t="s">
        <v>64</v>
      </c>
      <c r="BY672" t="s">
        <v>64</v>
      </c>
      <c r="CB672" t="s">
        <v>64</v>
      </c>
      <c r="CC672" t="s">
        <v>64</v>
      </c>
      <c r="CD672" t="s">
        <v>478</v>
      </c>
      <c r="CE672" t="s">
        <v>63</v>
      </c>
      <c r="CF672" t="s">
        <v>458</v>
      </c>
      <c r="CG672" t="s">
        <v>63</v>
      </c>
      <c r="CH672" t="s">
        <v>456</v>
      </c>
      <c r="CI672" t="s">
        <v>64</v>
      </c>
      <c r="DJ672" t="s">
        <v>76</v>
      </c>
      <c r="DK672" t="s">
        <v>2124</v>
      </c>
      <c r="DN672" t="s">
        <v>64</v>
      </c>
      <c r="DO672" t="s">
        <v>77</v>
      </c>
      <c r="DP672" t="s">
        <v>64</v>
      </c>
      <c r="DQ672" t="s">
        <v>139</v>
      </c>
      <c r="EB672">
        <v>3</v>
      </c>
      <c r="EC672">
        <v>3</v>
      </c>
      <c r="EE672" t="s">
        <v>1490</v>
      </c>
      <c r="EF672">
        <v>5</v>
      </c>
      <c r="EH672" t="s">
        <v>80</v>
      </c>
      <c r="EL672" t="s">
        <v>80</v>
      </c>
      <c r="EP672" t="s">
        <v>80</v>
      </c>
      <c r="ET672" t="s">
        <v>80</v>
      </c>
      <c r="EV672">
        <v>4500</v>
      </c>
      <c r="EW672">
        <v>599</v>
      </c>
      <c r="EX672">
        <v>432</v>
      </c>
      <c r="EY672">
        <v>524</v>
      </c>
    </row>
    <row r="673" spans="1:155" x14ac:dyDescent="0.25">
      <c r="A673">
        <v>2020</v>
      </c>
      <c r="B673" t="s">
        <v>2140</v>
      </c>
      <c r="C673" s="20" t="s">
        <v>472</v>
      </c>
      <c r="D673" t="s">
        <v>1485</v>
      </c>
      <c r="E673" t="s">
        <v>447</v>
      </c>
      <c r="F673">
        <v>688</v>
      </c>
      <c r="G673" s="1">
        <v>5.3</v>
      </c>
      <c r="H673">
        <v>8</v>
      </c>
      <c r="I673" t="s">
        <v>152</v>
      </c>
      <c r="J673">
        <v>15</v>
      </c>
      <c r="K673">
        <v>19</v>
      </c>
      <c r="L673">
        <v>16</v>
      </c>
      <c r="M673">
        <v>18.2</v>
      </c>
      <c r="N673">
        <v>26.9</v>
      </c>
      <c r="O673">
        <v>21.3</v>
      </c>
      <c r="P673">
        <v>14.742100000000001</v>
      </c>
      <c r="Q673">
        <v>18.738</v>
      </c>
      <c r="R673">
        <v>16.306999999999999</v>
      </c>
      <c r="T673" t="s">
        <v>142</v>
      </c>
      <c r="U673" t="s">
        <v>143</v>
      </c>
      <c r="V673" t="s">
        <v>86</v>
      </c>
      <c r="W673" t="s">
        <v>136</v>
      </c>
      <c r="Y673">
        <v>6</v>
      </c>
      <c r="Z673" t="s">
        <v>63</v>
      </c>
      <c r="AA673" t="s">
        <v>64</v>
      </c>
      <c r="AB673" t="s">
        <v>65</v>
      </c>
      <c r="AC673" t="s">
        <v>66</v>
      </c>
      <c r="AD673">
        <v>85</v>
      </c>
      <c r="AF673" t="s">
        <v>498</v>
      </c>
      <c r="AG673" t="s">
        <v>243</v>
      </c>
      <c r="AH673" t="s">
        <v>244</v>
      </c>
      <c r="AI673" t="s">
        <v>68</v>
      </c>
      <c r="AJ673" t="s">
        <v>69</v>
      </c>
      <c r="AK673" t="s">
        <v>184</v>
      </c>
      <c r="AL673" t="s">
        <v>185</v>
      </c>
      <c r="AS673">
        <v>2550</v>
      </c>
      <c r="AT673">
        <v>2550</v>
      </c>
      <c r="AU673">
        <v>11</v>
      </c>
      <c r="AV673">
        <v>14</v>
      </c>
      <c r="AW673">
        <v>12</v>
      </c>
      <c r="AX673">
        <v>13.1</v>
      </c>
      <c r="AY673">
        <v>20</v>
      </c>
      <c r="AZ673">
        <v>15.5075</v>
      </c>
      <c r="BA673">
        <v>10.6111</v>
      </c>
      <c r="BB673">
        <v>13.9316</v>
      </c>
      <c r="BC673">
        <v>11.885899999999999</v>
      </c>
      <c r="BD673" t="s">
        <v>497</v>
      </c>
      <c r="BE673" t="s">
        <v>247</v>
      </c>
      <c r="BF673" t="s">
        <v>248</v>
      </c>
      <c r="BG673" t="s">
        <v>68</v>
      </c>
      <c r="BH673" t="s">
        <v>69</v>
      </c>
      <c r="BI673">
        <v>2900</v>
      </c>
      <c r="BJ673">
        <v>595</v>
      </c>
      <c r="BK673">
        <v>453</v>
      </c>
      <c r="BL673">
        <v>531</v>
      </c>
      <c r="BM673">
        <v>2900</v>
      </c>
      <c r="BN673" s="33" t="s">
        <v>2139</v>
      </c>
      <c r="BO673">
        <v>1</v>
      </c>
      <c r="BP673">
        <v>1</v>
      </c>
      <c r="BQ673">
        <v>12</v>
      </c>
      <c r="BR673" t="s">
        <v>313</v>
      </c>
      <c r="BT673" t="s">
        <v>285</v>
      </c>
      <c r="BU673" s="23">
        <v>43682</v>
      </c>
      <c r="BV673">
        <v>26018</v>
      </c>
      <c r="BX673" t="s">
        <v>64</v>
      </c>
      <c r="BY673" t="s">
        <v>64</v>
      </c>
      <c r="CB673" t="s">
        <v>64</v>
      </c>
      <c r="CC673" t="s">
        <v>64</v>
      </c>
      <c r="CD673" t="s">
        <v>478</v>
      </c>
      <c r="CE673" t="s">
        <v>63</v>
      </c>
      <c r="CF673" t="s">
        <v>458</v>
      </c>
      <c r="CG673" t="s">
        <v>63</v>
      </c>
      <c r="CH673" t="s">
        <v>456</v>
      </c>
      <c r="CI673" t="s">
        <v>64</v>
      </c>
      <c r="DJ673" t="s">
        <v>76</v>
      </c>
      <c r="DK673" t="s">
        <v>2124</v>
      </c>
      <c r="DN673" t="s">
        <v>64</v>
      </c>
      <c r="DO673" t="s">
        <v>77</v>
      </c>
      <c r="DP673" t="s">
        <v>64</v>
      </c>
      <c r="DQ673" t="s">
        <v>139</v>
      </c>
      <c r="EB673">
        <v>2</v>
      </c>
      <c r="EC673">
        <v>2</v>
      </c>
      <c r="ED673">
        <v>3</v>
      </c>
      <c r="EE673" t="s">
        <v>1491</v>
      </c>
      <c r="EF673">
        <v>3</v>
      </c>
      <c r="EH673" t="s">
        <v>80</v>
      </c>
      <c r="EL673" t="s">
        <v>80</v>
      </c>
      <c r="EP673" t="s">
        <v>80</v>
      </c>
      <c r="ET673" t="s">
        <v>80</v>
      </c>
      <c r="EV673">
        <v>5250</v>
      </c>
      <c r="EW673">
        <v>602</v>
      </c>
      <c r="EX673">
        <v>474</v>
      </c>
      <c r="EY673">
        <v>545</v>
      </c>
    </row>
    <row r="674" spans="1:155" x14ac:dyDescent="0.25">
      <c r="A674">
        <v>2020</v>
      </c>
      <c r="B674" t="s">
        <v>2140</v>
      </c>
      <c r="C674" s="20" t="s">
        <v>472</v>
      </c>
      <c r="D674" t="s">
        <v>1485</v>
      </c>
      <c r="E674" t="s">
        <v>447</v>
      </c>
      <c r="F674">
        <v>548</v>
      </c>
      <c r="G674" s="1">
        <v>5.3</v>
      </c>
      <c r="H674">
        <v>8</v>
      </c>
      <c r="I674" t="s">
        <v>235</v>
      </c>
      <c r="J674">
        <v>17</v>
      </c>
      <c r="K674">
        <v>23</v>
      </c>
      <c r="L674">
        <v>19</v>
      </c>
      <c r="M674">
        <v>21.1</v>
      </c>
      <c r="N674">
        <v>32.700000000000003</v>
      </c>
      <c r="O674">
        <v>25.1081</v>
      </c>
      <c r="P674">
        <v>16.9285</v>
      </c>
      <c r="Q674">
        <v>23.3764</v>
      </c>
      <c r="R674">
        <v>19.327500000000001</v>
      </c>
      <c r="T674" t="s">
        <v>142</v>
      </c>
      <c r="U674" t="s">
        <v>143</v>
      </c>
      <c r="V674" t="s">
        <v>86</v>
      </c>
      <c r="W674" t="s">
        <v>136</v>
      </c>
      <c r="Y674">
        <v>8</v>
      </c>
      <c r="Z674" t="s">
        <v>63</v>
      </c>
      <c r="AA674" t="s">
        <v>64</v>
      </c>
      <c r="AB674" t="s">
        <v>65</v>
      </c>
      <c r="AC674" t="s">
        <v>66</v>
      </c>
      <c r="AD674">
        <v>10</v>
      </c>
      <c r="AG674" t="s">
        <v>243</v>
      </c>
      <c r="AH674" t="s">
        <v>244</v>
      </c>
      <c r="AI674" t="s">
        <v>68</v>
      </c>
      <c r="AJ674" t="s">
        <v>69</v>
      </c>
      <c r="AK674" t="s">
        <v>184</v>
      </c>
      <c r="AL674" t="s">
        <v>185</v>
      </c>
      <c r="AS674">
        <v>2150</v>
      </c>
      <c r="AT674">
        <v>2150</v>
      </c>
      <c r="BN674" s="33" t="s">
        <v>2125</v>
      </c>
      <c r="BO674">
        <v>1</v>
      </c>
      <c r="BP674">
        <v>1</v>
      </c>
      <c r="BQ674">
        <v>12</v>
      </c>
      <c r="BR674" t="s">
        <v>313</v>
      </c>
      <c r="BT674" t="s">
        <v>73</v>
      </c>
      <c r="BU674" s="23">
        <v>43682</v>
      </c>
      <c r="BV674">
        <v>26448</v>
      </c>
      <c r="BX674" t="s">
        <v>64</v>
      </c>
      <c r="BY674" t="s">
        <v>64</v>
      </c>
      <c r="CB674" t="s">
        <v>64</v>
      </c>
      <c r="CC674" t="s">
        <v>64</v>
      </c>
      <c r="CD674" t="s">
        <v>479</v>
      </c>
      <c r="CE674" t="s">
        <v>63</v>
      </c>
      <c r="CF674" t="s">
        <v>458</v>
      </c>
      <c r="CG674" t="s">
        <v>63</v>
      </c>
      <c r="CH674" t="s">
        <v>456</v>
      </c>
      <c r="CI674" t="s">
        <v>64</v>
      </c>
      <c r="DJ674" t="s">
        <v>76</v>
      </c>
      <c r="DK674" t="s">
        <v>2124</v>
      </c>
      <c r="DN674" t="s">
        <v>64</v>
      </c>
      <c r="DO674" t="s">
        <v>77</v>
      </c>
      <c r="DP674" t="s">
        <v>63</v>
      </c>
      <c r="DQ674" t="s">
        <v>78</v>
      </c>
      <c r="EB674">
        <v>3</v>
      </c>
      <c r="EC674">
        <v>3</v>
      </c>
      <c r="EE674" t="s">
        <v>1490</v>
      </c>
      <c r="EF674">
        <v>5</v>
      </c>
      <c r="EH674" t="s">
        <v>80</v>
      </c>
      <c r="EL674" t="s">
        <v>80</v>
      </c>
      <c r="EP674" t="s">
        <v>80</v>
      </c>
      <c r="ET674" t="s">
        <v>80</v>
      </c>
      <c r="EV674">
        <v>3250</v>
      </c>
      <c r="EW674">
        <v>526</v>
      </c>
      <c r="EX674">
        <v>380</v>
      </c>
      <c r="EY674">
        <v>460</v>
      </c>
    </row>
    <row r="675" spans="1:155" x14ac:dyDescent="0.25">
      <c r="A675">
        <v>2020</v>
      </c>
      <c r="B675" t="s">
        <v>2140</v>
      </c>
      <c r="C675" s="20" t="s">
        <v>472</v>
      </c>
      <c r="D675" t="s">
        <v>1485</v>
      </c>
      <c r="E675" t="s">
        <v>447</v>
      </c>
      <c r="F675">
        <v>820</v>
      </c>
      <c r="G675" s="1">
        <v>5.3</v>
      </c>
      <c r="H675">
        <v>8</v>
      </c>
      <c r="I675" t="s">
        <v>235</v>
      </c>
      <c r="J675">
        <v>17</v>
      </c>
      <c r="K675">
        <v>24</v>
      </c>
      <c r="L675">
        <v>20</v>
      </c>
      <c r="M675">
        <v>21.7</v>
      </c>
      <c r="N675">
        <v>33.6</v>
      </c>
      <c r="O675">
        <v>25.8141</v>
      </c>
      <c r="P675">
        <v>17.375599999999999</v>
      </c>
      <c r="Q675">
        <v>23.970600000000001</v>
      </c>
      <c r="R675">
        <v>19.8308</v>
      </c>
      <c r="T675" t="s">
        <v>142</v>
      </c>
      <c r="U675" t="s">
        <v>143</v>
      </c>
      <c r="V675" t="s">
        <v>86</v>
      </c>
      <c r="W675" t="s">
        <v>136</v>
      </c>
      <c r="Y675">
        <v>8</v>
      </c>
      <c r="Z675" t="s">
        <v>63</v>
      </c>
      <c r="AA675" t="s">
        <v>64</v>
      </c>
      <c r="AB675" t="s">
        <v>65</v>
      </c>
      <c r="AC675" t="s">
        <v>66</v>
      </c>
      <c r="AD675">
        <v>10</v>
      </c>
      <c r="AG675" t="s">
        <v>243</v>
      </c>
      <c r="AH675" t="s">
        <v>244</v>
      </c>
      <c r="AI675" t="s">
        <v>68</v>
      </c>
      <c r="AJ675" t="s">
        <v>69</v>
      </c>
      <c r="AK675" t="s">
        <v>184</v>
      </c>
      <c r="AL675" t="s">
        <v>185</v>
      </c>
      <c r="AS675">
        <v>2000</v>
      </c>
      <c r="AT675">
        <v>2000</v>
      </c>
      <c r="BN675" s="33" t="s">
        <v>2143</v>
      </c>
      <c r="BO675">
        <v>1</v>
      </c>
      <c r="BP675">
        <v>1</v>
      </c>
      <c r="BQ675">
        <v>12</v>
      </c>
      <c r="BR675" t="s">
        <v>313</v>
      </c>
      <c r="BT675" t="s">
        <v>73</v>
      </c>
      <c r="BU675" s="23">
        <v>43682</v>
      </c>
      <c r="BV675">
        <v>26449</v>
      </c>
      <c r="BX675" t="s">
        <v>64</v>
      </c>
      <c r="BY675" t="s">
        <v>64</v>
      </c>
      <c r="CB675" t="s">
        <v>64</v>
      </c>
      <c r="CC675" t="s">
        <v>64</v>
      </c>
      <c r="CD675" t="s">
        <v>479</v>
      </c>
      <c r="CE675" t="s">
        <v>63</v>
      </c>
      <c r="CF675" t="s">
        <v>458</v>
      </c>
      <c r="CG675" t="s">
        <v>63</v>
      </c>
      <c r="CH675" t="s">
        <v>456</v>
      </c>
      <c r="CI675" t="s">
        <v>64</v>
      </c>
      <c r="DJ675" t="s">
        <v>76</v>
      </c>
      <c r="DK675" t="s">
        <v>2124</v>
      </c>
      <c r="DN675" t="s">
        <v>64</v>
      </c>
      <c r="DO675" t="s">
        <v>77</v>
      </c>
      <c r="DP675" t="s">
        <v>63</v>
      </c>
      <c r="DQ675" t="s">
        <v>78</v>
      </c>
      <c r="DR675" t="s">
        <v>480</v>
      </c>
      <c r="EB675">
        <v>4</v>
      </c>
      <c r="EC675">
        <v>4</v>
      </c>
      <c r="EE675" t="s">
        <v>1490</v>
      </c>
      <c r="EF675">
        <v>5</v>
      </c>
      <c r="EH675" t="s">
        <v>80</v>
      </c>
      <c r="EL675" t="s">
        <v>80</v>
      </c>
      <c r="EP675" t="s">
        <v>80</v>
      </c>
      <c r="ET675" t="s">
        <v>80</v>
      </c>
      <c r="EV675">
        <v>2500</v>
      </c>
      <c r="EW675">
        <v>511</v>
      </c>
      <c r="EX675">
        <v>371</v>
      </c>
      <c r="EY675">
        <v>448</v>
      </c>
    </row>
    <row r="676" spans="1:155" x14ac:dyDescent="0.25">
      <c r="A676">
        <v>2020</v>
      </c>
      <c r="B676" t="s">
        <v>2134</v>
      </c>
      <c r="C676" s="20" t="s">
        <v>322</v>
      </c>
      <c r="D676" t="s">
        <v>358</v>
      </c>
      <c r="E676" t="s">
        <v>324</v>
      </c>
      <c r="F676">
        <v>153</v>
      </c>
      <c r="G676" s="1">
        <v>3</v>
      </c>
      <c r="H676">
        <v>6</v>
      </c>
      <c r="I676" t="s">
        <v>348</v>
      </c>
      <c r="J676">
        <v>21</v>
      </c>
      <c r="K676">
        <v>28</v>
      </c>
      <c r="L676">
        <v>24</v>
      </c>
      <c r="M676">
        <v>27.2</v>
      </c>
      <c r="N676">
        <v>41.2</v>
      </c>
      <c r="O676">
        <v>32.11</v>
      </c>
      <c r="P676">
        <v>21.394200000000001</v>
      </c>
      <c r="Q676">
        <v>28</v>
      </c>
      <c r="R676">
        <v>24.223099999999999</v>
      </c>
      <c r="T676" t="s">
        <v>60</v>
      </c>
      <c r="U676" t="s">
        <v>71</v>
      </c>
      <c r="V676" t="s">
        <v>61</v>
      </c>
      <c r="W676" t="s">
        <v>62</v>
      </c>
      <c r="Y676">
        <v>10</v>
      </c>
      <c r="Z676" t="s">
        <v>63</v>
      </c>
      <c r="AA676" t="s">
        <v>64</v>
      </c>
      <c r="AB676" t="s">
        <v>65</v>
      </c>
      <c r="AC676" t="s">
        <v>66</v>
      </c>
      <c r="AG676" t="s">
        <v>1378</v>
      </c>
      <c r="AH676" t="s">
        <v>1380</v>
      </c>
      <c r="AI676" t="s">
        <v>68</v>
      </c>
      <c r="AJ676" t="s">
        <v>69</v>
      </c>
      <c r="AK676" t="s">
        <v>184</v>
      </c>
      <c r="AL676" t="s">
        <v>185</v>
      </c>
      <c r="AS676">
        <v>1950</v>
      </c>
      <c r="AT676">
        <v>1950</v>
      </c>
      <c r="BO676">
        <v>2</v>
      </c>
      <c r="BP676">
        <v>2</v>
      </c>
      <c r="BQ676">
        <v>12</v>
      </c>
      <c r="BR676" t="s">
        <v>313</v>
      </c>
      <c r="BT676" t="s">
        <v>73</v>
      </c>
      <c r="BU676" s="23">
        <v>43752</v>
      </c>
      <c r="BV676">
        <v>27119</v>
      </c>
      <c r="BX676" t="s">
        <v>64</v>
      </c>
      <c r="BY676" t="s">
        <v>64</v>
      </c>
      <c r="CB676" t="s">
        <v>64</v>
      </c>
      <c r="CC676" t="s">
        <v>64</v>
      </c>
      <c r="CE676" t="s">
        <v>64</v>
      </c>
      <c r="CG676" t="s">
        <v>64</v>
      </c>
      <c r="CI676" t="s">
        <v>64</v>
      </c>
      <c r="DJ676" t="s">
        <v>303</v>
      </c>
      <c r="DK676" t="s">
        <v>304</v>
      </c>
      <c r="DN676" t="s">
        <v>64</v>
      </c>
      <c r="DO676" t="s">
        <v>359</v>
      </c>
      <c r="DP676" t="s">
        <v>63</v>
      </c>
      <c r="DQ676" t="s">
        <v>78</v>
      </c>
      <c r="EB676">
        <v>5</v>
      </c>
      <c r="EC676">
        <v>4</v>
      </c>
      <c r="EE676" t="s">
        <v>1379</v>
      </c>
      <c r="EF676">
        <v>1</v>
      </c>
      <c r="EH676" t="s">
        <v>80</v>
      </c>
      <c r="EL676" t="s">
        <v>80</v>
      </c>
      <c r="EP676" t="s">
        <v>80</v>
      </c>
      <c r="ET676" t="s">
        <v>80</v>
      </c>
      <c r="EV676">
        <v>2250</v>
      </c>
      <c r="EW676">
        <v>476</v>
      </c>
      <c r="EX676">
        <v>363</v>
      </c>
      <c r="EY676">
        <v>424</v>
      </c>
    </row>
    <row r="677" spans="1:155" x14ac:dyDescent="0.25">
      <c r="A677">
        <v>2020</v>
      </c>
      <c r="B677" t="s">
        <v>2134</v>
      </c>
      <c r="C677" s="20" t="s">
        <v>322</v>
      </c>
      <c r="D677" t="s">
        <v>362</v>
      </c>
      <c r="E677" t="s">
        <v>324</v>
      </c>
      <c r="F677">
        <v>79</v>
      </c>
      <c r="G677" s="1">
        <v>5</v>
      </c>
      <c r="H677">
        <v>8</v>
      </c>
      <c r="I677" t="s">
        <v>348</v>
      </c>
      <c r="J677">
        <v>16</v>
      </c>
      <c r="K677">
        <v>21</v>
      </c>
      <c r="L677">
        <v>18</v>
      </c>
      <c r="M677">
        <v>20.8674</v>
      </c>
      <c r="N677">
        <v>31.9</v>
      </c>
      <c r="O677">
        <v>24.7136</v>
      </c>
      <c r="P677">
        <v>16</v>
      </c>
      <c r="Q677">
        <v>21</v>
      </c>
      <c r="R677">
        <v>18</v>
      </c>
      <c r="T677" t="s">
        <v>142</v>
      </c>
      <c r="U677" t="s">
        <v>143</v>
      </c>
      <c r="V677" t="s">
        <v>61</v>
      </c>
      <c r="W677" t="s">
        <v>62</v>
      </c>
      <c r="Y677">
        <v>10</v>
      </c>
      <c r="Z677" t="s">
        <v>63</v>
      </c>
      <c r="AA677" t="s">
        <v>64</v>
      </c>
      <c r="AB677" t="s">
        <v>65</v>
      </c>
      <c r="AC677" t="s">
        <v>66</v>
      </c>
      <c r="AD677">
        <v>85</v>
      </c>
      <c r="AF677" t="s">
        <v>367</v>
      </c>
      <c r="AG677" t="s">
        <v>243</v>
      </c>
      <c r="AH677" t="s">
        <v>244</v>
      </c>
      <c r="AI677" t="s">
        <v>68</v>
      </c>
      <c r="AJ677" t="s">
        <v>69</v>
      </c>
      <c r="AK677" t="s">
        <v>184</v>
      </c>
      <c r="AL677" t="s">
        <v>185</v>
      </c>
      <c r="AS677">
        <v>2250</v>
      </c>
      <c r="AT677">
        <v>2250</v>
      </c>
      <c r="AU677">
        <v>12</v>
      </c>
      <c r="AV677">
        <v>17</v>
      </c>
      <c r="AW677">
        <v>14</v>
      </c>
      <c r="AX677">
        <v>15.1816</v>
      </c>
      <c r="AY677">
        <v>23.978100000000001</v>
      </c>
      <c r="AZ677">
        <v>18.183399999999999</v>
      </c>
      <c r="BA677">
        <v>12.189500000000001</v>
      </c>
      <c r="BB677">
        <v>17.172699999999999</v>
      </c>
      <c r="BC677">
        <v>14.020300000000001</v>
      </c>
      <c r="BD677" t="s">
        <v>1382</v>
      </c>
      <c r="BE677" t="s">
        <v>247</v>
      </c>
      <c r="BF677" t="s">
        <v>248</v>
      </c>
      <c r="BG677" t="s">
        <v>68</v>
      </c>
      <c r="BH677" t="s">
        <v>69</v>
      </c>
      <c r="BI677">
        <v>2450</v>
      </c>
      <c r="BJ677">
        <v>516</v>
      </c>
      <c r="BK677">
        <v>366</v>
      </c>
      <c r="BL677">
        <v>449</v>
      </c>
      <c r="BM677">
        <v>2450</v>
      </c>
      <c r="BN677" s="33" t="s">
        <v>2137</v>
      </c>
      <c r="BO677">
        <v>2</v>
      </c>
      <c r="BP677">
        <v>2</v>
      </c>
      <c r="BQ677">
        <v>12</v>
      </c>
      <c r="BR677" t="s">
        <v>313</v>
      </c>
      <c r="BT677" t="s">
        <v>73</v>
      </c>
      <c r="BU677" s="23">
        <v>43752</v>
      </c>
      <c r="BV677">
        <v>26618</v>
      </c>
      <c r="BX677" t="s">
        <v>64</v>
      </c>
      <c r="BY677" t="s">
        <v>64</v>
      </c>
      <c r="CB677" t="s">
        <v>64</v>
      </c>
      <c r="CC677" t="s">
        <v>64</v>
      </c>
      <c r="CE677" t="s">
        <v>64</v>
      </c>
      <c r="CG677" t="s">
        <v>64</v>
      </c>
      <c r="CI677" t="s">
        <v>64</v>
      </c>
      <c r="DJ677" t="s">
        <v>355</v>
      </c>
      <c r="DK677" t="s">
        <v>356</v>
      </c>
      <c r="DN677" t="s">
        <v>64</v>
      </c>
      <c r="DO677" t="s">
        <v>327</v>
      </c>
      <c r="DP677" t="s">
        <v>63</v>
      </c>
      <c r="DQ677" t="s">
        <v>78</v>
      </c>
      <c r="EB677">
        <v>3</v>
      </c>
      <c r="EC677">
        <v>3</v>
      </c>
      <c r="ED677">
        <v>4</v>
      </c>
      <c r="EE677" t="s">
        <v>1381</v>
      </c>
      <c r="EF677">
        <v>3</v>
      </c>
      <c r="EH677" t="s">
        <v>80</v>
      </c>
      <c r="EL677" t="s">
        <v>80</v>
      </c>
      <c r="EP677" t="s">
        <v>80</v>
      </c>
      <c r="ET677" t="s">
        <v>80</v>
      </c>
      <c r="EV677">
        <v>3750</v>
      </c>
      <c r="EW677">
        <v>555</v>
      </c>
      <c r="EX677">
        <v>424</v>
      </c>
      <c r="EY677">
        <v>494</v>
      </c>
    </row>
    <row r="678" spans="1:155" x14ac:dyDescent="0.25">
      <c r="A678">
        <v>2020</v>
      </c>
      <c r="B678" t="s">
        <v>2134</v>
      </c>
      <c r="C678" s="20" t="s">
        <v>322</v>
      </c>
      <c r="D678" t="s">
        <v>371</v>
      </c>
      <c r="E678" t="s">
        <v>324</v>
      </c>
      <c r="F678">
        <v>80</v>
      </c>
      <c r="G678" s="1">
        <v>5</v>
      </c>
      <c r="H678">
        <v>8</v>
      </c>
      <c r="I678" t="s">
        <v>348</v>
      </c>
      <c r="J678">
        <v>15</v>
      </c>
      <c r="K678">
        <v>20</v>
      </c>
      <c r="L678">
        <v>17</v>
      </c>
      <c r="M678">
        <v>20.7</v>
      </c>
      <c r="N678">
        <v>31.9</v>
      </c>
      <c r="O678">
        <v>24.584099999999999</v>
      </c>
      <c r="P678">
        <v>15</v>
      </c>
      <c r="Q678">
        <v>20</v>
      </c>
      <c r="R678">
        <v>17</v>
      </c>
      <c r="T678" t="s">
        <v>142</v>
      </c>
      <c r="U678" t="s">
        <v>143</v>
      </c>
      <c r="V678" t="s">
        <v>61</v>
      </c>
      <c r="W678" t="s">
        <v>62</v>
      </c>
      <c r="Y678">
        <v>10</v>
      </c>
      <c r="Z678" t="s">
        <v>63</v>
      </c>
      <c r="AA678" t="s">
        <v>64</v>
      </c>
      <c r="AB678" t="s">
        <v>65</v>
      </c>
      <c r="AC678" t="s">
        <v>66</v>
      </c>
      <c r="AD678">
        <v>85</v>
      </c>
      <c r="AF678" t="s">
        <v>370</v>
      </c>
      <c r="AG678" t="s">
        <v>243</v>
      </c>
      <c r="AH678" t="s">
        <v>244</v>
      </c>
      <c r="AI678" t="s">
        <v>68</v>
      </c>
      <c r="AJ678" t="s">
        <v>69</v>
      </c>
      <c r="AK678" t="s">
        <v>184</v>
      </c>
      <c r="AL678" t="s">
        <v>185</v>
      </c>
      <c r="AS678">
        <v>2400</v>
      </c>
      <c r="AT678">
        <v>2400</v>
      </c>
      <c r="AU678">
        <v>12</v>
      </c>
      <c r="AV678">
        <v>17</v>
      </c>
      <c r="AW678">
        <v>14</v>
      </c>
      <c r="AX678">
        <v>15.5</v>
      </c>
      <c r="AY678">
        <v>24.4</v>
      </c>
      <c r="AZ678">
        <v>18.543800000000001</v>
      </c>
      <c r="BA678">
        <v>12.452</v>
      </c>
      <c r="BB678">
        <v>17.474799999999998</v>
      </c>
      <c r="BC678">
        <v>14.3019</v>
      </c>
      <c r="BD678" t="s">
        <v>1382</v>
      </c>
      <c r="BE678" t="s">
        <v>247</v>
      </c>
      <c r="BF678" t="s">
        <v>248</v>
      </c>
      <c r="BG678" t="s">
        <v>68</v>
      </c>
      <c r="BH678" t="s">
        <v>69</v>
      </c>
      <c r="BI678">
        <v>2450</v>
      </c>
      <c r="BJ678">
        <v>505</v>
      </c>
      <c r="BK678">
        <v>360</v>
      </c>
      <c r="BL678">
        <v>440</v>
      </c>
      <c r="BM678">
        <v>2450</v>
      </c>
      <c r="BN678" s="33" t="s">
        <v>2137</v>
      </c>
      <c r="BO678">
        <v>2</v>
      </c>
      <c r="BP678">
        <v>2</v>
      </c>
      <c r="BQ678">
        <v>12</v>
      </c>
      <c r="BR678" t="s">
        <v>313</v>
      </c>
      <c r="BT678" t="s">
        <v>73</v>
      </c>
      <c r="BU678" s="23">
        <v>43752</v>
      </c>
      <c r="BV678">
        <v>26622</v>
      </c>
      <c r="BX678" t="s">
        <v>64</v>
      </c>
      <c r="BY678" t="s">
        <v>64</v>
      </c>
      <c r="CB678" t="s">
        <v>64</v>
      </c>
      <c r="CC678" t="s">
        <v>64</v>
      </c>
      <c r="CE678" t="s">
        <v>64</v>
      </c>
      <c r="CG678" t="s">
        <v>64</v>
      </c>
      <c r="CI678" t="s">
        <v>64</v>
      </c>
      <c r="DJ678" t="s">
        <v>355</v>
      </c>
      <c r="DK678" t="s">
        <v>356</v>
      </c>
      <c r="DN678" t="s">
        <v>64</v>
      </c>
      <c r="DO678" t="s">
        <v>327</v>
      </c>
      <c r="DP678" t="s">
        <v>63</v>
      </c>
      <c r="DQ678" t="s">
        <v>78</v>
      </c>
      <c r="EB678">
        <v>3</v>
      </c>
      <c r="EC678">
        <v>3</v>
      </c>
      <c r="ED678">
        <v>4</v>
      </c>
      <c r="EE678" t="s">
        <v>1381</v>
      </c>
      <c r="EF678">
        <v>3</v>
      </c>
      <c r="EH678" t="s">
        <v>80</v>
      </c>
      <c r="EL678" t="s">
        <v>80</v>
      </c>
      <c r="EP678" t="s">
        <v>80</v>
      </c>
      <c r="ET678" t="s">
        <v>80</v>
      </c>
      <c r="EV678">
        <v>4500</v>
      </c>
      <c r="EW678">
        <v>592</v>
      </c>
      <c r="EX678">
        <v>445</v>
      </c>
      <c r="EY678">
        <v>523</v>
      </c>
    </row>
    <row r="679" spans="1:155" x14ac:dyDescent="0.25">
      <c r="A679">
        <v>2020</v>
      </c>
      <c r="B679" t="s">
        <v>2134</v>
      </c>
      <c r="C679" s="20" t="s">
        <v>322</v>
      </c>
      <c r="D679" t="s">
        <v>372</v>
      </c>
      <c r="E679" t="s">
        <v>324</v>
      </c>
      <c r="F679">
        <v>169</v>
      </c>
      <c r="G679" s="1">
        <v>2.7</v>
      </c>
      <c r="H679">
        <v>6</v>
      </c>
      <c r="I679" t="s">
        <v>348</v>
      </c>
      <c r="J679">
        <v>20</v>
      </c>
      <c r="K679">
        <v>26</v>
      </c>
      <c r="L679">
        <v>22</v>
      </c>
      <c r="M679">
        <v>24.625</v>
      </c>
      <c r="N679">
        <v>37.225200000000001</v>
      </c>
      <c r="O679">
        <v>29.049800000000001</v>
      </c>
      <c r="P679">
        <v>19.5306</v>
      </c>
      <c r="Q679">
        <v>26.339500000000001</v>
      </c>
      <c r="R679">
        <v>22.101600000000001</v>
      </c>
      <c r="T679" t="s">
        <v>60</v>
      </c>
      <c r="U679" t="s">
        <v>71</v>
      </c>
      <c r="V679" t="s">
        <v>61</v>
      </c>
      <c r="W679" t="s">
        <v>62</v>
      </c>
      <c r="Y679">
        <v>10</v>
      </c>
      <c r="Z679" t="s">
        <v>63</v>
      </c>
      <c r="AA679" t="s">
        <v>64</v>
      </c>
      <c r="AB679" t="s">
        <v>65</v>
      </c>
      <c r="AC679" t="s">
        <v>66</v>
      </c>
      <c r="AD679">
        <v>15</v>
      </c>
      <c r="AG679" t="s">
        <v>243</v>
      </c>
      <c r="AH679" t="s">
        <v>244</v>
      </c>
      <c r="AI679" t="s">
        <v>68</v>
      </c>
      <c r="AJ679" t="s">
        <v>69</v>
      </c>
      <c r="AK679" t="s">
        <v>184</v>
      </c>
      <c r="AL679" t="s">
        <v>185</v>
      </c>
      <c r="AS679">
        <v>1850</v>
      </c>
      <c r="AT679">
        <v>1850</v>
      </c>
      <c r="BN679" s="33" t="s">
        <v>2136</v>
      </c>
      <c r="BO679">
        <v>2</v>
      </c>
      <c r="BP679">
        <v>2</v>
      </c>
      <c r="BQ679">
        <v>12</v>
      </c>
      <c r="BR679" t="s">
        <v>313</v>
      </c>
      <c r="BT679" t="s">
        <v>73</v>
      </c>
      <c r="BU679" s="23">
        <v>43752</v>
      </c>
      <c r="BV679">
        <v>26640</v>
      </c>
      <c r="BX679" t="s">
        <v>64</v>
      </c>
      <c r="BY679" t="s">
        <v>64</v>
      </c>
      <c r="CB679" t="s">
        <v>64</v>
      </c>
      <c r="CC679" t="s">
        <v>64</v>
      </c>
      <c r="CD679" t="s">
        <v>354</v>
      </c>
      <c r="CE679" t="s">
        <v>64</v>
      </c>
      <c r="CG679" t="s">
        <v>63</v>
      </c>
      <c r="CH679" t="s">
        <v>335</v>
      </c>
      <c r="CI679" t="s">
        <v>64</v>
      </c>
      <c r="DJ679" t="s">
        <v>355</v>
      </c>
      <c r="DK679" t="s">
        <v>356</v>
      </c>
      <c r="DN679" t="s">
        <v>64</v>
      </c>
      <c r="DO679" t="s">
        <v>357</v>
      </c>
      <c r="DP679" t="s">
        <v>63</v>
      </c>
      <c r="DQ679" t="s">
        <v>78</v>
      </c>
      <c r="EB679">
        <v>4</v>
      </c>
      <c r="EC679">
        <v>4</v>
      </c>
      <c r="EE679" t="s">
        <v>1383</v>
      </c>
      <c r="EF679">
        <v>5</v>
      </c>
      <c r="EH679" t="s">
        <v>80</v>
      </c>
      <c r="EL679" t="s">
        <v>80</v>
      </c>
      <c r="EP679" t="s">
        <v>80</v>
      </c>
      <c r="ET679" t="s">
        <v>80</v>
      </c>
      <c r="EV679">
        <v>1750</v>
      </c>
      <c r="EW679">
        <v>455</v>
      </c>
      <c r="EX679">
        <v>337</v>
      </c>
      <c r="EY679">
        <v>402</v>
      </c>
    </row>
    <row r="680" spans="1:155" x14ac:dyDescent="0.25">
      <c r="A680">
        <v>2020</v>
      </c>
      <c r="B680" t="s">
        <v>2134</v>
      </c>
      <c r="C680" s="20" t="s">
        <v>322</v>
      </c>
      <c r="D680" t="s">
        <v>372</v>
      </c>
      <c r="E680" t="s">
        <v>324</v>
      </c>
      <c r="F680">
        <v>152</v>
      </c>
      <c r="G680" s="1">
        <v>3</v>
      </c>
      <c r="H680">
        <v>6</v>
      </c>
      <c r="I680" t="s">
        <v>348</v>
      </c>
      <c r="J680">
        <v>21</v>
      </c>
      <c r="K680">
        <v>29</v>
      </c>
      <c r="L680">
        <v>24</v>
      </c>
      <c r="M680">
        <v>27.2</v>
      </c>
      <c r="N680">
        <v>41.2</v>
      </c>
      <c r="O680">
        <v>32.11</v>
      </c>
      <c r="P680">
        <v>21.394200000000001</v>
      </c>
      <c r="Q680">
        <v>28.892600000000002</v>
      </c>
      <c r="R680">
        <v>24.223099999999999</v>
      </c>
      <c r="T680" t="s">
        <v>60</v>
      </c>
      <c r="U680" t="s">
        <v>71</v>
      </c>
      <c r="V680" t="s">
        <v>61</v>
      </c>
      <c r="W680" t="s">
        <v>62</v>
      </c>
      <c r="Y680">
        <v>10</v>
      </c>
      <c r="Z680" t="s">
        <v>63</v>
      </c>
      <c r="AA680" t="s">
        <v>64</v>
      </c>
      <c r="AB680" t="s">
        <v>65</v>
      </c>
      <c r="AC680" t="s">
        <v>66</v>
      </c>
      <c r="AG680" t="s">
        <v>1378</v>
      </c>
      <c r="AH680" t="s">
        <v>1380</v>
      </c>
      <c r="AI680" t="s">
        <v>68</v>
      </c>
      <c r="AJ680" t="s">
        <v>69</v>
      </c>
      <c r="AK680" t="s">
        <v>184</v>
      </c>
      <c r="AL680" t="s">
        <v>185</v>
      </c>
      <c r="AS680">
        <v>1950</v>
      </c>
      <c r="AT680">
        <v>1950</v>
      </c>
      <c r="BO680">
        <v>2</v>
      </c>
      <c r="BP680">
        <v>2</v>
      </c>
      <c r="BQ680">
        <v>12</v>
      </c>
      <c r="BR680" t="s">
        <v>313</v>
      </c>
      <c r="BT680" t="s">
        <v>73</v>
      </c>
      <c r="BU680" s="23">
        <v>43752</v>
      </c>
      <c r="BV680">
        <v>27120</v>
      </c>
      <c r="BX680" t="s">
        <v>64</v>
      </c>
      <c r="BY680" t="s">
        <v>64</v>
      </c>
      <c r="CB680" t="s">
        <v>64</v>
      </c>
      <c r="CC680" t="s">
        <v>64</v>
      </c>
      <c r="CE680" t="s">
        <v>64</v>
      </c>
      <c r="CG680" t="s">
        <v>64</v>
      </c>
      <c r="CI680" t="s">
        <v>64</v>
      </c>
      <c r="DJ680" t="s">
        <v>303</v>
      </c>
      <c r="DK680" t="s">
        <v>304</v>
      </c>
      <c r="DN680" t="s">
        <v>64</v>
      </c>
      <c r="DO680" t="s">
        <v>359</v>
      </c>
      <c r="DP680" t="s">
        <v>63</v>
      </c>
      <c r="DQ680" t="s">
        <v>78</v>
      </c>
      <c r="EB680">
        <v>5</v>
      </c>
      <c r="EC680">
        <v>4</v>
      </c>
      <c r="EE680" t="s">
        <v>1379</v>
      </c>
      <c r="EF680">
        <v>1</v>
      </c>
      <c r="EH680" t="s">
        <v>80</v>
      </c>
      <c r="EL680" t="s">
        <v>80</v>
      </c>
      <c r="EP680" t="s">
        <v>80</v>
      </c>
      <c r="ET680" t="s">
        <v>80</v>
      </c>
      <c r="EV680">
        <v>2250</v>
      </c>
      <c r="EW680">
        <v>476</v>
      </c>
      <c r="EX680">
        <v>352</v>
      </c>
      <c r="EY680">
        <v>420</v>
      </c>
    </row>
    <row r="681" spans="1:155" x14ac:dyDescent="0.25">
      <c r="A681">
        <v>2020</v>
      </c>
      <c r="B681" t="s">
        <v>2134</v>
      </c>
      <c r="C681" s="20" t="s">
        <v>322</v>
      </c>
      <c r="D681" t="s">
        <v>372</v>
      </c>
      <c r="E681" t="s">
        <v>324</v>
      </c>
      <c r="F681">
        <v>159</v>
      </c>
      <c r="G681" s="1">
        <v>3.5</v>
      </c>
      <c r="H681">
        <v>6</v>
      </c>
      <c r="I681" t="s">
        <v>348</v>
      </c>
      <c r="J681">
        <v>17</v>
      </c>
      <c r="K681">
        <v>23</v>
      </c>
      <c r="L681">
        <v>19</v>
      </c>
      <c r="M681">
        <v>20.7867</v>
      </c>
      <c r="N681">
        <v>31.968299999999999</v>
      </c>
      <c r="O681">
        <v>24.669599999999999</v>
      </c>
      <c r="P681">
        <v>16.694299999999998</v>
      </c>
      <c r="Q681">
        <v>22.8916</v>
      </c>
      <c r="R681">
        <v>19.010200000000001</v>
      </c>
      <c r="T681" t="s">
        <v>60</v>
      </c>
      <c r="U681" t="s">
        <v>71</v>
      </c>
      <c r="V681" t="s">
        <v>61</v>
      </c>
      <c r="W681" t="s">
        <v>62</v>
      </c>
      <c r="Y681">
        <v>10</v>
      </c>
      <c r="Z681" t="s">
        <v>63</v>
      </c>
      <c r="AA681" t="s">
        <v>64</v>
      </c>
      <c r="AB681" t="s">
        <v>65</v>
      </c>
      <c r="AC681" t="s">
        <v>66</v>
      </c>
      <c r="AD681">
        <v>15</v>
      </c>
      <c r="AG681" t="s">
        <v>243</v>
      </c>
      <c r="AH681" t="s">
        <v>244</v>
      </c>
      <c r="AI681" t="s">
        <v>68</v>
      </c>
      <c r="AJ681" t="s">
        <v>69</v>
      </c>
      <c r="AK681" t="s">
        <v>184</v>
      </c>
      <c r="AL681" t="s">
        <v>185</v>
      </c>
      <c r="AS681">
        <v>2150</v>
      </c>
      <c r="AT681">
        <v>2150</v>
      </c>
      <c r="BN681" s="33" t="s">
        <v>2136</v>
      </c>
      <c r="BO681">
        <v>2</v>
      </c>
      <c r="BP681">
        <v>2</v>
      </c>
      <c r="BQ681">
        <v>12</v>
      </c>
      <c r="BR681" t="s">
        <v>313</v>
      </c>
      <c r="BT681" t="s">
        <v>73</v>
      </c>
      <c r="BU681" s="23">
        <v>43752</v>
      </c>
      <c r="BV681">
        <v>26625</v>
      </c>
      <c r="BX681" t="s">
        <v>64</v>
      </c>
      <c r="BY681" t="s">
        <v>64</v>
      </c>
      <c r="CB681" t="s">
        <v>64</v>
      </c>
      <c r="CC681" t="s">
        <v>64</v>
      </c>
      <c r="CD681" t="s">
        <v>360</v>
      </c>
      <c r="CE681" t="s">
        <v>64</v>
      </c>
      <c r="CG681" t="s">
        <v>63</v>
      </c>
      <c r="CH681" t="s">
        <v>346</v>
      </c>
      <c r="CI681" t="s">
        <v>64</v>
      </c>
      <c r="DJ681" t="s">
        <v>355</v>
      </c>
      <c r="DK681" t="s">
        <v>356</v>
      </c>
      <c r="DN681" t="s">
        <v>64</v>
      </c>
      <c r="DO681" t="s">
        <v>361</v>
      </c>
      <c r="DP681" t="s">
        <v>63</v>
      </c>
      <c r="DQ681" t="s">
        <v>78</v>
      </c>
      <c r="EB681">
        <v>3</v>
      </c>
      <c r="EC681">
        <v>3</v>
      </c>
      <c r="EE681" t="s">
        <v>1384</v>
      </c>
      <c r="EF681">
        <v>5</v>
      </c>
      <c r="EH681" t="s">
        <v>80</v>
      </c>
      <c r="EL681" t="s">
        <v>80</v>
      </c>
      <c r="EP681" t="s">
        <v>80</v>
      </c>
      <c r="ET681" t="s">
        <v>80</v>
      </c>
      <c r="EV681">
        <v>3250</v>
      </c>
      <c r="EW681">
        <v>532</v>
      </c>
      <c r="EX681">
        <v>389</v>
      </c>
      <c r="EY681">
        <v>468</v>
      </c>
    </row>
    <row r="682" spans="1:155" x14ac:dyDescent="0.25">
      <c r="A682">
        <v>2020</v>
      </c>
      <c r="B682" t="s">
        <v>2134</v>
      </c>
      <c r="C682" s="20" t="s">
        <v>322</v>
      </c>
      <c r="D682" t="s">
        <v>373</v>
      </c>
      <c r="E682" t="s">
        <v>324</v>
      </c>
      <c r="F682">
        <v>73</v>
      </c>
      <c r="G682" s="1">
        <v>3.3</v>
      </c>
      <c r="H682">
        <v>6</v>
      </c>
      <c r="I682" t="s">
        <v>201</v>
      </c>
      <c r="J682">
        <v>19</v>
      </c>
      <c r="K682">
        <v>25</v>
      </c>
      <c r="L682">
        <v>22</v>
      </c>
      <c r="M682">
        <v>24.5</v>
      </c>
      <c r="N682">
        <v>35.700000000000003</v>
      </c>
      <c r="O682">
        <v>28.5274</v>
      </c>
      <c r="P682">
        <v>19.439399999999999</v>
      </c>
      <c r="Q682">
        <v>25.3476</v>
      </c>
      <c r="R682">
        <v>21.717300000000002</v>
      </c>
      <c r="T682" t="s">
        <v>142</v>
      </c>
      <c r="U682" t="s">
        <v>143</v>
      </c>
      <c r="V682" t="s">
        <v>61</v>
      </c>
      <c r="W682" t="s">
        <v>62</v>
      </c>
      <c r="Y682">
        <v>6</v>
      </c>
      <c r="Z682" t="s">
        <v>63</v>
      </c>
      <c r="AA682" t="s">
        <v>64</v>
      </c>
      <c r="AB682" t="s">
        <v>65</v>
      </c>
      <c r="AC682" t="s">
        <v>66</v>
      </c>
      <c r="AD682">
        <v>85</v>
      </c>
      <c r="AF682" t="s">
        <v>374</v>
      </c>
      <c r="AG682" t="s">
        <v>243</v>
      </c>
      <c r="AH682" t="s">
        <v>244</v>
      </c>
      <c r="AI682" t="s">
        <v>68</v>
      </c>
      <c r="AJ682" t="s">
        <v>69</v>
      </c>
      <c r="AK682" t="s">
        <v>184</v>
      </c>
      <c r="AL682" t="s">
        <v>185</v>
      </c>
      <c r="AS682">
        <v>1850</v>
      </c>
      <c r="AT682">
        <v>1850</v>
      </c>
      <c r="AU682">
        <v>14</v>
      </c>
      <c r="AV682">
        <v>19</v>
      </c>
      <c r="AW682">
        <v>16</v>
      </c>
      <c r="AX682">
        <v>17.899999999999999</v>
      </c>
      <c r="AY682">
        <v>26.3</v>
      </c>
      <c r="AZ682">
        <v>20.904499999999999</v>
      </c>
      <c r="BA682">
        <v>14.2026</v>
      </c>
      <c r="BB682">
        <v>18.673400000000001</v>
      </c>
      <c r="BC682">
        <v>15.9175</v>
      </c>
      <c r="BD682" t="s">
        <v>363</v>
      </c>
      <c r="BE682" t="s">
        <v>247</v>
      </c>
      <c r="BF682" t="s">
        <v>248</v>
      </c>
      <c r="BG682" t="s">
        <v>68</v>
      </c>
      <c r="BH682" t="s">
        <v>69</v>
      </c>
      <c r="BI682">
        <v>2150</v>
      </c>
      <c r="BJ682">
        <v>441</v>
      </c>
      <c r="BK682">
        <v>337</v>
      </c>
      <c r="BL682">
        <v>394</v>
      </c>
      <c r="BM682">
        <v>2150</v>
      </c>
      <c r="BN682" s="33" t="s">
        <v>2122</v>
      </c>
      <c r="BO682">
        <v>2</v>
      </c>
      <c r="BP682">
        <v>2</v>
      </c>
      <c r="BQ682">
        <v>12</v>
      </c>
      <c r="BR682" t="s">
        <v>313</v>
      </c>
      <c r="BT682" t="s">
        <v>73</v>
      </c>
      <c r="BU682" s="23">
        <v>43752</v>
      </c>
      <c r="BV682">
        <v>26600</v>
      </c>
      <c r="BX682" t="s">
        <v>64</v>
      </c>
      <c r="BY682" t="s">
        <v>64</v>
      </c>
      <c r="CB682" t="s">
        <v>64</v>
      </c>
      <c r="CC682" t="s">
        <v>64</v>
      </c>
      <c r="CD682" t="s">
        <v>364</v>
      </c>
      <c r="CE682" t="s">
        <v>64</v>
      </c>
      <c r="CG682" t="s">
        <v>63</v>
      </c>
      <c r="CH682" t="s">
        <v>365</v>
      </c>
      <c r="CI682" t="s">
        <v>64</v>
      </c>
      <c r="DJ682" t="s">
        <v>146</v>
      </c>
      <c r="DK682" t="s">
        <v>147</v>
      </c>
      <c r="DN682" t="s">
        <v>64</v>
      </c>
      <c r="DO682" t="s">
        <v>327</v>
      </c>
      <c r="DP682" t="s">
        <v>63</v>
      </c>
      <c r="DQ682" t="s">
        <v>78</v>
      </c>
      <c r="EB682">
        <v>4</v>
      </c>
      <c r="EC682">
        <v>4</v>
      </c>
      <c r="ED682">
        <v>5</v>
      </c>
      <c r="EE682" t="s">
        <v>1385</v>
      </c>
      <c r="EF682">
        <v>5</v>
      </c>
      <c r="EH682" t="s">
        <v>80</v>
      </c>
      <c r="EL682" t="s">
        <v>80</v>
      </c>
      <c r="EP682" t="s">
        <v>80</v>
      </c>
      <c r="ET682" t="s">
        <v>80</v>
      </c>
      <c r="EV682">
        <v>1750</v>
      </c>
      <c r="EW682">
        <v>456</v>
      </c>
      <c r="EX682">
        <v>351</v>
      </c>
      <c r="EY682">
        <v>409</v>
      </c>
    </row>
    <row r="683" spans="1:155" x14ac:dyDescent="0.25">
      <c r="A683">
        <v>2020</v>
      </c>
      <c r="B683" t="s">
        <v>2134</v>
      </c>
      <c r="C683" s="20" t="s">
        <v>322</v>
      </c>
      <c r="D683" t="s">
        <v>373</v>
      </c>
      <c r="E683" t="s">
        <v>324</v>
      </c>
      <c r="F683">
        <v>78</v>
      </c>
      <c r="G683" s="1">
        <v>5</v>
      </c>
      <c r="H683">
        <v>8</v>
      </c>
      <c r="I683" t="s">
        <v>348</v>
      </c>
      <c r="J683">
        <v>17</v>
      </c>
      <c r="K683">
        <v>23</v>
      </c>
      <c r="L683">
        <v>19</v>
      </c>
      <c r="M683">
        <v>20.8371</v>
      </c>
      <c r="N683">
        <v>31.9</v>
      </c>
      <c r="O683">
        <v>24.690200000000001</v>
      </c>
      <c r="P683">
        <v>16.731999999999999</v>
      </c>
      <c r="Q683">
        <v>22.8462</v>
      </c>
      <c r="R683">
        <v>19.023</v>
      </c>
      <c r="T683" t="s">
        <v>142</v>
      </c>
      <c r="U683" t="s">
        <v>143</v>
      </c>
      <c r="V683" t="s">
        <v>61</v>
      </c>
      <c r="W683" t="s">
        <v>62</v>
      </c>
      <c r="Y683">
        <v>10</v>
      </c>
      <c r="Z683" t="s">
        <v>63</v>
      </c>
      <c r="AA683" t="s">
        <v>64</v>
      </c>
      <c r="AB683" t="s">
        <v>65</v>
      </c>
      <c r="AC683" t="s">
        <v>66</v>
      </c>
      <c r="AD683">
        <v>85</v>
      </c>
      <c r="AF683" t="s">
        <v>369</v>
      </c>
      <c r="AG683" t="s">
        <v>243</v>
      </c>
      <c r="AH683" t="s">
        <v>244</v>
      </c>
      <c r="AI683" t="s">
        <v>68</v>
      </c>
      <c r="AJ683" t="s">
        <v>69</v>
      </c>
      <c r="AK683" t="s">
        <v>184</v>
      </c>
      <c r="AL683" t="s">
        <v>185</v>
      </c>
      <c r="AS683">
        <v>2150</v>
      </c>
      <c r="AT683">
        <v>2150</v>
      </c>
      <c r="AU683">
        <v>12</v>
      </c>
      <c r="AV683">
        <v>17</v>
      </c>
      <c r="AW683">
        <v>14</v>
      </c>
      <c r="AX683">
        <v>15.2379</v>
      </c>
      <c r="AY683">
        <v>24.052900000000001</v>
      </c>
      <c r="AZ683">
        <v>18.247199999999999</v>
      </c>
      <c r="BA683">
        <v>12.235900000000001</v>
      </c>
      <c r="BB683">
        <v>17.226299999999998</v>
      </c>
      <c r="BC683">
        <v>14.0701</v>
      </c>
      <c r="BD683" t="s">
        <v>1382</v>
      </c>
      <c r="BE683" t="s">
        <v>247</v>
      </c>
      <c r="BF683" t="s">
        <v>248</v>
      </c>
      <c r="BG683" t="s">
        <v>68</v>
      </c>
      <c r="BH683" t="s">
        <v>69</v>
      </c>
      <c r="BI683">
        <v>2450</v>
      </c>
      <c r="BJ683">
        <v>514</v>
      </c>
      <c r="BK683">
        <v>365</v>
      </c>
      <c r="BL683">
        <v>447</v>
      </c>
      <c r="BM683">
        <v>2450</v>
      </c>
      <c r="BN683" s="33" t="s">
        <v>2137</v>
      </c>
      <c r="BO683">
        <v>2</v>
      </c>
      <c r="BP683">
        <v>2</v>
      </c>
      <c r="BQ683">
        <v>12</v>
      </c>
      <c r="BR683" t="s">
        <v>313</v>
      </c>
      <c r="BT683" t="s">
        <v>73</v>
      </c>
      <c r="BU683" s="23">
        <v>43752</v>
      </c>
      <c r="BV683">
        <v>26617</v>
      </c>
      <c r="BX683" t="s">
        <v>64</v>
      </c>
      <c r="BY683" t="s">
        <v>64</v>
      </c>
      <c r="CB683" t="s">
        <v>64</v>
      </c>
      <c r="CC683" t="s">
        <v>64</v>
      </c>
      <c r="CE683" t="s">
        <v>64</v>
      </c>
      <c r="CG683" t="s">
        <v>64</v>
      </c>
      <c r="CI683" t="s">
        <v>64</v>
      </c>
      <c r="DJ683" t="s">
        <v>355</v>
      </c>
      <c r="DK683" t="s">
        <v>356</v>
      </c>
      <c r="DN683" t="s">
        <v>64</v>
      </c>
      <c r="DO683" t="s">
        <v>327</v>
      </c>
      <c r="DP683" t="s">
        <v>63</v>
      </c>
      <c r="DQ683" t="s">
        <v>78</v>
      </c>
      <c r="EB683">
        <v>3</v>
      </c>
      <c r="EC683">
        <v>3</v>
      </c>
      <c r="ED683">
        <v>4</v>
      </c>
      <c r="EE683" t="s">
        <v>1381</v>
      </c>
      <c r="EF683">
        <v>3</v>
      </c>
      <c r="EH683" t="s">
        <v>80</v>
      </c>
      <c r="EL683" t="s">
        <v>80</v>
      </c>
      <c r="EP683" t="s">
        <v>80</v>
      </c>
      <c r="ET683" t="s">
        <v>80</v>
      </c>
      <c r="EV683">
        <v>3250</v>
      </c>
      <c r="EW683">
        <v>531</v>
      </c>
      <c r="EX683">
        <v>390</v>
      </c>
      <c r="EY683">
        <v>467</v>
      </c>
    </row>
    <row r="684" spans="1:155" x14ac:dyDescent="0.25">
      <c r="A684">
        <v>2020</v>
      </c>
      <c r="B684" t="s">
        <v>2134</v>
      </c>
      <c r="C684" s="20" t="s">
        <v>322</v>
      </c>
      <c r="D684" t="s">
        <v>375</v>
      </c>
      <c r="E684" t="s">
        <v>324</v>
      </c>
      <c r="F684">
        <v>165</v>
      </c>
      <c r="G684" s="1">
        <v>3.5</v>
      </c>
      <c r="H684">
        <v>6</v>
      </c>
      <c r="I684" t="s">
        <v>348</v>
      </c>
      <c r="J684">
        <v>17</v>
      </c>
      <c r="K684">
        <v>22</v>
      </c>
      <c r="L684">
        <v>19</v>
      </c>
      <c r="M684">
        <v>21.4</v>
      </c>
      <c r="N684">
        <v>30.5</v>
      </c>
      <c r="O684">
        <v>24.718800000000002</v>
      </c>
      <c r="P684">
        <v>17.1523</v>
      </c>
      <c r="Q684">
        <v>21.913699999999999</v>
      </c>
      <c r="R684">
        <v>19.011099999999999</v>
      </c>
      <c r="T684" t="s">
        <v>60</v>
      </c>
      <c r="U684" t="s">
        <v>71</v>
      </c>
      <c r="V684" t="s">
        <v>61</v>
      </c>
      <c r="W684" t="s">
        <v>62</v>
      </c>
      <c r="Y684">
        <v>10</v>
      </c>
      <c r="Z684" t="s">
        <v>63</v>
      </c>
      <c r="AA684" t="s">
        <v>64</v>
      </c>
      <c r="AB684" t="s">
        <v>65</v>
      </c>
      <c r="AC684" t="s">
        <v>66</v>
      </c>
      <c r="AD684">
        <v>15</v>
      </c>
      <c r="AG684" t="s">
        <v>243</v>
      </c>
      <c r="AH684" t="s">
        <v>244</v>
      </c>
      <c r="AI684" t="s">
        <v>68</v>
      </c>
      <c r="AJ684" t="s">
        <v>69</v>
      </c>
      <c r="AK684" t="s">
        <v>184</v>
      </c>
      <c r="AL684" t="s">
        <v>185</v>
      </c>
      <c r="AS684">
        <v>2150</v>
      </c>
      <c r="AT684">
        <v>2150</v>
      </c>
      <c r="BN684" s="33" t="s">
        <v>2125</v>
      </c>
      <c r="BO684">
        <v>2</v>
      </c>
      <c r="BP684">
        <v>2</v>
      </c>
      <c r="BQ684">
        <v>12</v>
      </c>
      <c r="BR684" t="s">
        <v>313</v>
      </c>
      <c r="BT684" t="s">
        <v>73</v>
      </c>
      <c r="BU684" s="23">
        <v>43752</v>
      </c>
      <c r="BV684">
        <v>26606</v>
      </c>
      <c r="BX684" t="s">
        <v>64</v>
      </c>
      <c r="BY684" t="s">
        <v>64</v>
      </c>
      <c r="CB684" t="s">
        <v>64</v>
      </c>
      <c r="CC684" t="s">
        <v>64</v>
      </c>
      <c r="CD684" t="s">
        <v>376</v>
      </c>
      <c r="CE684" t="s">
        <v>64</v>
      </c>
      <c r="CG684" t="s">
        <v>63</v>
      </c>
      <c r="CH684" t="s">
        <v>346</v>
      </c>
      <c r="CI684" t="s">
        <v>64</v>
      </c>
      <c r="DJ684" t="s">
        <v>76</v>
      </c>
      <c r="DK684" t="s">
        <v>2124</v>
      </c>
      <c r="DN684" t="s">
        <v>64</v>
      </c>
      <c r="DO684" t="s">
        <v>347</v>
      </c>
      <c r="DP684" t="s">
        <v>63</v>
      </c>
      <c r="DQ684" t="s">
        <v>78</v>
      </c>
      <c r="EB684">
        <v>3</v>
      </c>
      <c r="EC684">
        <v>3</v>
      </c>
      <c r="EE684" t="s">
        <v>1386</v>
      </c>
      <c r="EF684">
        <v>5</v>
      </c>
      <c r="EH684" t="s">
        <v>80</v>
      </c>
      <c r="EL684" t="s">
        <v>80</v>
      </c>
      <c r="EP684" t="s">
        <v>80</v>
      </c>
      <c r="ET684" t="s">
        <v>80</v>
      </c>
      <c r="EV684">
        <v>3250</v>
      </c>
      <c r="EW684">
        <v>518</v>
      </c>
      <c r="EX684">
        <v>404</v>
      </c>
      <c r="EY684">
        <v>466</v>
      </c>
    </row>
    <row r="685" spans="1:155" x14ac:dyDescent="0.25">
      <c r="A685">
        <v>2020</v>
      </c>
      <c r="B685" t="s">
        <v>2134</v>
      </c>
      <c r="C685" s="20" t="s">
        <v>322</v>
      </c>
      <c r="D685" t="s">
        <v>404</v>
      </c>
      <c r="E685" t="s">
        <v>324</v>
      </c>
      <c r="F685">
        <v>271</v>
      </c>
      <c r="G685" s="1">
        <v>2.2999999999999998</v>
      </c>
      <c r="H685">
        <v>4</v>
      </c>
      <c r="I685" t="s">
        <v>348</v>
      </c>
      <c r="J685">
        <v>21</v>
      </c>
      <c r="K685">
        <v>26</v>
      </c>
      <c r="L685">
        <v>23</v>
      </c>
      <c r="M685">
        <v>26.7</v>
      </c>
      <c r="N685">
        <v>38.1</v>
      </c>
      <c r="O685">
        <v>30.854399999999998</v>
      </c>
      <c r="P685">
        <v>21.034700000000001</v>
      </c>
      <c r="Q685">
        <v>26</v>
      </c>
      <c r="R685">
        <v>23.3249</v>
      </c>
      <c r="T685" t="s">
        <v>60</v>
      </c>
      <c r="U685" t="s">
        <v>71</v>
      </c>
      <c r="V685" t="s">
        <v>61</v>
      </c>
      <c r="W685" t="s">
        <v>62</v>
      </c>
      <c r="Y685">
        <v>10</v>
      </c>
      <c r="Z685" t="s">
        <v>63</v>
      </c>
      <c r="AA685" t="s">
        <v>64</v>
      </c>
      <c r="AB685" t="s">
        <v>65</v>
      </c>
      <c r="AC685" t="s">
        <v>66</v>
      </c>
      <c r="AD685">
        <v>15</v>
      </c>
      <c r="AG685" t="s">
        <v>243</v>
      </c>
      <c r="AH685" t="s">
        <v>244</v>
      </c>
      <c r="AI685" t="s">
        <v>68</v>
      </c>
      <c r="AJ685" t="s">
        <v>69</v>
      </c>
      <c r="AK685" t="s">
        <v>184</v>
      </c>
      <c r="AL685" t="s">
        <v>185</v>
      </c>
      <c r="AS685">
        <v>1750</v>
      </c>
      <c r="AT685">
        <v>1750</v>
      </c>
      <c r="BN685" s="33" t="s">
        <v>2136</v>
      </c>
      <c r="BO685">
        <v>2</v>
      </c>
      <c r="BP685">
        <v>2</v>
      </c>
      <c r="BQ685">
        <v>12</v>
      </c>
      <c r="BR685" t="s">
        <v>313</v>
      </c>
      <c r="BT685" t="s">
        <v>73</v>
      </c>
      <c r="BU685" s="23">
        <v>43790</v>
      </c>
      <c r="BV685">
        <v>26766</v>
      </c>
      <c r="BX685" t="s">
        <v>64</v>
      </c>
      <c r="BY685" t="s">
        <v>64</v>
      </c>
      <c r="CB685" t="s">
        <v>64</v>
      </c>
      <c r="CC685" t="s">
        <v>64</v>
      </c>
      <c r="CE685" t="s">
        <v>64</v>
      </c>
      <c r="CG685" t="s">
        <v>63</v>
      </c>
      <c r="CH685" t="s">
        <v>405</v>
      </c>
      <c r="CI685" t="s">
        <v>64</v>
      </c>
      <c r="DJ685" t="s">
        <v>355</v>
      </c>
      <c r="DK685" t="s">
        <v>356</v>
      </c>
      <c r="DN685" t="s">
        <v>64</v>
      </c>
      <c r="DO685" t="s">
        <v>357</v>
      </c>
      <c r="DP685" t="s">
        <v>63</v>
      </c>
      <c r="DQ685" t="s">
        <v>78</v>
      </c>
      <c r="EB685">
        <v>5</v>
      </c>
      <c r="EC685">
        <v>5</v>
      </c>
      <c r="EE685" t="s">
        <v>1403</v>
      </c>
      <c r="EF685">
        <v>5</v>
      </c>
      <c r="EH685" t="s">
        <v>80</v>
      </c>
      <c r="EL685" t="s">
        <v>80</v>
      </c>
      <c r="EP685" t="s">
        <v>80</v>
      </c>
      <c r="ET685" t="s">
        <v>80</v>
      </c>
      <c r="EV685">
        <v>1250</v>
      </c>
      <c r="EW685">
        <v>423</v>
      </c>
      <c r="EX685">
        <v>343</v>
      </c>
      <c r="EY685">
        <v>387</v>
      </c>
    </row>
    <row r="686" spans="1:155" x14ac:dyDescent="0.25">
      <c r="A686">
        <v>2020</v>
      </c>
      <c r="B686" t="s">
        <v>2140</v>
      </c>
      <c r="C686" s="20" t="s">
        <v>510</v>
      </c>
      <c r="D686" t="s">
        <v>1500</v>
      </c>
      <c r="E686" t="s">
        <v>447</v>
      </c>
      <c r="F686">
        <v>593</v>
      </c>
      <c r="G686" s="1">
        <v>2.7</v>
      </c>
      <c r="H686">
        <v>4</v>
      </c>
      <c r="I686" t="s">
        <v>235</v>
      </c>
      <c r="J686">
        <v>19</v>
      </c>
      <c r="K686">
        <v>22</v>
      </c>
      <c r="L686">
        <v>20</v>
      </c>
      <c r="M686">
        <v>23.6</v>
      </c>
      <c r="N686">
        <v>33.9</v>
      </c>
      <c r="O686">
        <v>27.337800000000001</v>
      </c>
      <c r="P686">
        <v>18.780100000000001</v>
      </c>
      <c r="Q686">
        <v>21.846299999999999</v>
      </c>
      <c r="R686">
        <v>20.046199999999999</v>
      </c>
      <c r="T686" t="s">
        <v>60</v>
      </c>
      <c r="U686" t="s">
        <v>71</v>
      </c>
      <c r="V686" t="s">
        <v>86</v>
      </c>
      <c r="W686" t="s">
        <v>136</v>
      </c>
      <c r="Y686">
        <v>8</v>
      </c>
      <c r="Z686" t="s">
        <v>63</v>
      </c>
      <c r="AA686" t="s">
        <v>64</v>
      </c>
      <c r="AB686" t="s">
        <v>65</v>
      </c>
      <c r="AC686" t="s">
        <v>66</v>
      </c>
      <c r="AD686">
        <v>10</v>
      </c>
      <c r="AG686" t="s">
        <v>243</v>
      </c>
      <c r="AH686" t="s">
        <v>244</v>
      </c>
      <c r="AI686" t="s">
        <v>68</v>
      </c>
      <c r="AJ686" t="s">
        <v>69</v>
      </c>
      <c r="AK686" t="s">
        <v>184</v>
      </c>
      <c r="AL686" t="s">
        <v>185</v>
      </c>
      <c r="AS686">
        <v>2000</v>
      </c>
      <c r="AT686">
        <v>2000</v>
      </c>
      <c r="BN686" s="33" t="s">
        <v>2142</v>
      </c>
      <c r="BO686">
        <v>2</v>
      </c>
      <c r="BP686">
        <v>2</v>
      </c>
      <c r="BQ686">
        <v>12</v>
      </c>
      <c r="BR686" t="s">
        <v>313</v>
      </c>
      <c r="BT686" t="s">
        <v>285</v>
      </c>
      <c r="BU686" s="23">
        <v>43682</v>
      </c>
      <c r="BV686">
        <v>25980</v>
      </c>
      <c r="BX686" t="s">
        <v>64</v>
      </c>
      <c r="BY686" t="s">
        <v>64</v>
      </c>
      <c r="CB686" t="s">
        <v>64</v>
      </c>
      <c r="CC686" t="s">
        <v>64</v>
      </c>
      <c r="CD686" t="s">
        <v>477</v>
      </c>
      <c r="CE686" t="s">
        <v>63</v>
      </c>
      <c r="CF686" t="s">
        <v>458</v>
      </c>
      <c r="CG686" t="s">
        <v>63</v>
      </c>
      <c r="CH686" t="s">
        <v>245</v>
      </c>
      <c r="CI686" t="s">
        <v>64</v>
      </c>
      <c r="DJ686" t="s">
        <v>76</v>
      </c>
      <c r="DK686" t="s">
        <v>2124</v>
      </c>
      <c r="DN686" t="s">
        <v>64</v>
      </c>
      <c r="DO686" t="s">
        <v>77</v>
      </c>
      <c r="DP686" t="s">
        <v>63</v>
      </c>
      <c r="DQ686" t="s">
        <v>78</v>
      </c>
      <c r="DR686" t="s">
        <v>1487</v>
      </c>
      <c r="EB686">
        <v>4</v>
      </c>
      <c r="EC686">
        <v>4</v>
      </c>
      <c r="EE686" t="s">
        <v>1486</v>
      </c>
      <c r="EF686">
        <v>6</v>
      </c>
      <c r="EH686" t="s">
        <v>80</v>
      </c>
      <c r="EL686" t="s">
        <v>80</v>
      </c>
      <c r="EP686" t="s">
        <v>80</v>
      </c>
      <c r="ET686" t="s">
        <v>80</v>
      </c>
      <c r="EV686">
        <v>2500</v>
      </c>
      <c r="EW686">
        <v>448</v>
      </c>
      <c r="EX686">
        <v>387</v>
      </c>
      <c r="EY686">
        <v>421</v>
      </c>
    </row>
    <row r="687" spans="1:155" x14ac:dyDescent="0.25">
      <c r="A687">
        <v>2020</v>
      </c>
      <c r="B687" t="s">
        <v>2140</v>
      </c>
      <c r="C687" s="20" t="s">
        <v>510</v>
      </c>
      <c r="D687" t="s">
        <v>1500</v>
      </c>
      <c r="E687" t="s">
        <v>447</v>
      </c>
      <c r="F687">
        <v>806</v>
      </c>
      <c r="G687" s="1">
        <v>2.7</v>
      </c>
      <c r="H687">
        <v>4</v>
      </c>
      <c r="I687" t="s">
        <v>235</v>
      </c>
      <c r="J687">
        <v>20</v>
      </c>
      <c r="K687">
        <v>23</v>
      </c>
      <c r="L687">
        <v>21</v>
      </c>
      <c r="M687">
        <v>25</v>
      </c>
      <c r="N687">
        <v>37.1</v>
      </c>
      <c r="O687">
        <v>29.3003</v>
      </c>
      <c r="P687">
        <v>19.803899999999999</v>
      </c>
      <c r="Q687">
        <v>22.934200000000001</v>
      </c>
      <c r="R687">
        <v>21.099900000000002</v>
      </c>
      <c r="T687" t="s">
        <v>60</v>
      </c>
      <c r="U687" t="s">
        <v>71</v>
      </c>
      <c r="V687" t="s">
        <v>86</v>
      </c>
      <c r="W687" t="s">
        <v>136</v>
      </c>
      <c r="Y687">
        <v>8</v>
      </c>
      <c r="Z687" t="s">
        <v>63</v>
      </c>
      <c r="AA687" t="s">
        <v>64</v>
      </c>
      <c r="AB687" t="s">
        <v>65</v>
      </c>
      <c r="AC687" t="s">
        <v>66</v>
      </c>
      <c r="AD687">
        <v>10</v>
      </c>
      <c r="AG687" t="s">
        <v>243</v>
      </c>
      <c r="AH687" t="s">
        <v>244</v>
      </c>
      <c r="AI687" t="s">
        <v>68</v>
      </c>
      <c r="AJ687" t="s">
        <v>69</v>
      </c>
      <c r="AK687" t="s">
        <v>184</v>
      </c>
      <c r="AL687" t="s">
        <v>185</v>
      </c>
      <c r="AS687">
        <v>1950</v>
      </c>
      <c r="AT687">
        <v>1950</v>
      </c>
      <c r="BN687" s="33" t="s">
        <v>2141</v>
      </c>
      <c r="BO687">
        <v>2</v>
      </c>
      <c r="BP687">
        <v>2</v>
      </c>
      <c r="BQ687">
        <v>12</v>
      </c>
      <c r="BR687" t="s">
        <v>313</v>
      </c>
      <c r="BT687" t="s">
        <v>285</v>
      </c>
      <c r="BU687" s="23">
        <v>43682</v>
      </c>
      <c r="BV687">
        <v>25986</v>
      </c>
      <c r="BX687" t="s">
        <v>64</v>
      </c>
      <c r="BY687" t="s">
        <v>64</v>
      </c>
      <c r="CB687" t="s">
        <v>64</v>
      </c>
      <c r="CC687" t="s">
        <v>64</v>
      </c>
      <c r="CD687" t="s">
        <v>477</v>
      </c>
      <c r="CE687" t="s">
        <v>63</v>
      </c>
      <c r="CF687" t="s">
        <v>458</v>
      </c>
      <c r="CG687" t="s">
        <v>63</v>
      </c>
      <c r="CH687" t="s">
        <v>245</v>
      </c>
      <c r="CI687" t="s">
        <v>64</v>
      </c>
      <c r="DJ687" t="s">
        <v>76</v>
      </c>
      <c r="DK687" t="s">
        <v>2124</v>
      </c>
      <c r="DN687" t="s">
        <v>64</v>
      </c>
      <c r="DO687" t="s">
        <v>77</v>
      </c>
      <c r="DP687" t="s">
        <v>63</v>
      </c>
      <c r="DQ687" t="s">
        <v>78</v>
      </c>
      <c r="EB687">
        <v>4</v>
      </c>
      <c r="EC687">
        <v>4</v>
      </c>
      <c r="EE687" t="s">
        <v>1486</v>
      </c>
      <c r="EF687">
        <v>6</v>
      </c>
      <c r="EH687" t="s">
        <v>80</v>
      </c>
      <c r="EL687" t="s">
        <v>80</v>
      </c>
      <c r="EP687" t="s">
        <v>80</v>
      </c>
      <c r="ET687" t="s">
        <v>80</v>
      </c>
      <c r="EV687">
        <v>2250</v>
      </c>
      <c r="EW687">
        <v>448</v>
      </c>
      <c r="EX687">
        <v>387</v>
      </c>
      <c r="EY687">
        <v>421</v>
      </c>
    </row>
    <row r="688" spans="1:155" x14ac:dyDescent="0.25">
      <c r="A688">
        <v>2020</v>
      </c>
      <c r="B688" t="s">
        <v>2140</v>
      </c>
      <c r="C688" s="20" t="s">
        <v>510</v>
      </c>
      <c r="D688" t="s">
        <v>1500</v>
      </c>
      <c r="E688" t="s">
        <v>447</v>
      </c>
      <c r="F688">
        <v>650</v>
      </c>
      <c r="G688" s="1">
        <v>3</v>
      </c>
      <c r="H688">
        <v>6</v>
      </c>
      <c r="I688" t="s">
        <v>467</v>
      </c>
      <c r="J688">
        <v>23</v>
      </c>
      <c r="K688">
        <v>30</v>
      </c>
      <c r="L688">
        <v>26</v>
      </c>
      <c r="M688">
        <v>29.9</v>
      </c>
      <c r="N688">
        <v>43.1</v>
      </c>
      <c r="O688">
        <v>34.679499999999997</v>
      </c>
      <c r="P688">
        <v>23.315300000000001</v>
      </c>
      <c r="Q688">
        <v>30.097100000000001</v>
      </c>
      <c r="R688">
        <v>25.946200000000001</v>
      </c>
      <c r="T688" t="s">
        <v>60</v>
      </c>
      <c r="U688" t="s">
        <v>71</v>
      </c>
      <c r="V688" t="s">
        <v>86</v>
      </c>
      <c r="W688" t="s">
        <v>136</v>
      </c>
      <c r="Y688">
        <v>10</v>
      </c>
      <c r="Z688" t="s">
        <v>63</v>
      </c>
      <c r="AA688" t="s">
        <v>64</v>
      </c>
      <c r="AB688" t="s">
        <v>65</v>
      </c>
      <c r="AC688" t="s">
        <v>66</v>
      </c>
      <c r="AE688">
        <v>20</v>
      </c>
      <c r="AG688" t="s">
        <v>301</v>
      </c>
      <c r="AH688" t="s">
        <v>302</v>
      </c>
      <c r="AI688" t="s">
        <v>68</v>
      </c>
      <c r="AJ688" t="s">
        <v>69</v>
      </c>
      <c r="AK688" t="s">
        <v>184</v>
      </c>
      <c r="AL688" t="s">
        <v>185</v>
      </c>
      <c r="AS688">
        <v>1800</v>
      </c>
      <c r="AT688">
        <v>1800</v>
      </c>
      <c r="BO688">
        <v>2</v>
      </c>
      <c r="BP688">
        <v>2</v>
      </c>
      <c r="BQ688">
        <v>12</v>
      </c>
      <c r="BR688" t="s">
        <v>313</v>
      </c>
      <c r="BT688" t="s">
        <v>73</v>
      </c>
      <c r="BU688" s="23">
        <v>43682</v>
      </c>
      <c r="BV688">
        <v>26112</v>
      </c>
      <c r="BX688" t="s">
        <v>64</v>
      </c>
      <c r="BY688" t="s">
        <v>64</v>
      </c>
      <c r="CB688" t="s">
        <v>64</v>
      </c>
      <c r="CC688" t="s">
        <v>64</v>
      </c>
      <c r="CE688" t="s">
        <v>64</v>
      </c>
      <c r="CG688" t="s">
        <v>64</v>
      </c>
      <c r="CI688" t="s">
        <v>64</v>
      </c>
      <c r="DJ688" t="s">
        <v>303</v>
      </c>
      <c r="DK688" t="s">
        <v>304</v>
      </c>
      <c r="DN688" t="s">
        <v>64</v>
      </c>
      <c r="DO688" t="s">
        <v>77</v>
      </c>
      <c r="DP688" t="s">
        <v>63</v>
      </c>
      <c r="DQ688" t="s">
        <v>78</v>
      </c>
      <c r="EB688">
        <v>5</v>
      </c>
      <c r="EC688">
        <v>5</v>
      </c>
      <c r="EE688" t="s">
        <v>1488</v>
      </c>
      <c r="EF688">
        <v>1</v>
      </c>
      <c r="EH688" t="s">
        <v>80</v>
      </c>
      <c r="EL688" t="s">
        <v>80</v>
      </c>
      <c r="EP688" t="s">
        <v>80</v>
      </c>
      <c r="ET688" t="s">
        <v>80</v>
      </c>
      <c r="EV688">
        <v>1500</v>
      </c>
      <c r="EW688">
        <v>436</v>
      </c>
      <c r="EX688">
        <v>338</v>
      </c>
      <c r="EY688">
        <v>392</v>
      </c>
    </row>
    <row r="689" spans="1:165" x14ac:dyDescent="0.25">
      <c r="A689">
        <v>2020</v>
      </c>
      <c r="B689" t="s">
        <v>2140</v>
      </c>
      <c r="C689" s="20" t="s">
        <v>510</v>
      </c>
      <c r="D689" t="s">
        <v>1500</v>
      </c>
      <c r="E689" t="s">
        <v>447</v>
      </c>
      <c r="F689">
        <v>531</v>
      </c>
      <c r="G689" s="1">
        <v>4.3</v>
      </c>
      <c r="H689">
        <v>6</v>
      </c>
      <c r="I689" t="s">
        <v>152</v>
      </c>
      <c r="J689">
        <v>16</v>
      </c>
      <c r="K689">
        <v>21</v>
      </c>
      <c r="L689">
        <v>17</v>
      </c>
      <c r="M689">
        <v>19.399999999999999</v>
      </c>
      <c r="N689">
        <v>30.8</v>
      </c>
      <c r="O689">
        <v>23.277000000000001</v>
      </c>
      <c r="P689">
        <v>15.651899999999999</v>
      </c>
      <c r="Q689">
        <v>20.549299999999999</v>
      </c>
      <c r="R689">
        <v>17</v>
      </c>
      <c r="T689" t="s">
        <v>142</v>
      </c>
      <c r="U689" t="s">
        <v>143</v>
      </c>
      <c r="V689" t="s">
        <v>86</v>
      </c>
      <c r="W689" t="s">
        <v>136</v>
      </c>
      <c r="Y689">
        <v>6</v>
      </c>
      <c r="Z689" t="s">
        <v>63</v>
      </c>
      <c r="AA689" t="s">
        <v>64</v>
      </c>
      <c r="AB689" t="s">
        <v>65</v>
      </c>
      <c r="AC689" t="s">
        <v>66</v>
      </c>
      <c r="AD689">
        <v>10</v>
      </c>
      <c r="AG689" t="s">
        <v>243</v>
      </c>
      <c r="AH689" t="s">
        <v>244</v>
      </c>
      <c r="AI689" t="s">
        <v>68</v>
      </c>
      <c r="AJ689" t="s">
        <v>69</v>
      </c>
      <c r="AK689" t="s">
        <v>184</v>
      </c>
      <c r="AL689" t="s">
        <v>185</v>
      </c>
      <c r="AS689">
        <v>2400</v>
      </c>
      <c r="AT689">
        <v>2400</v>
      </c>
      <c r="BN689" s="33" t="s">
        <v>2125</v>
      </c>
      <c r="BO689">
        <v>1</v>
      </c>
      <c r="BP689">
        <v>1</v>
      </c>
      <c r="BQ689">
        <v>12</v>
      </c>
      <c r="BR689" t="s">
        <v>313</v>
      </c>
      <c r="BT689" t="s">
        <v>285</v>
      </c>
      <c r="BU689" s="23">
        <v>43682</v>
      </c>
      <c r="BV689">
        <v>26270</v>
      </c>
      <c r="BX689" t="s">
        <v>64</v>
      </c>
      <c r="BY689" t="s">
        <v>64</v>
      </c>
      <c r="CB689" t="s">
        <v>64</v>
      </c>
      <c r="CC689" t="s">
        <v>64</v>
      </c>
      <c r="CD689" t="s">
        <v>478</v>
      </c>
      <c r="CE689" t="s">
        <v>63</v>
      </c>
      <c r="CF689" t="s">
        <v>458</v>
      </c>
      <c r="CG689" t="s">
        <v>63</v>
      </c>
      <c r="CH689" t="s">
        <v>456</v>
      </c>
      <c r="CI689" t="s">
        <v>64</v>
      </c>
      <c r="DJ689" t="s">
        <v>76</v>
      </c>
      <c r="DK689" t="s">
        <v>2124</v>
      </c>
      <c r="DN689" t="s">
        <v>64</v>
      </c>
      <c r="DO689" t="s">
        <v>77</v>
      </c>
      <c r="DP689" t="s">
        <v>64</v>
      </c>
      <c r="DQ689" t="s">
        <v>139</v>
      </c>
      <c r="EB689">
        <v>3</v>
      </c>
      <c r="EC689">
        <v>3</v>
      </c>
      <c r="EE689" t="s">
        <v>1489</v>
      </c>
      <c r="EF689">
        <v>6</v>
      </c>
      <c r="EH689" t="s">
        <v>80</v>
      </c>
      <c r="EL689" t="s">
        <v>80</v>
      </c>
      <c r="EP689" t="s">
        <v>80</v>
      </c>
      <c r="ET689" t="s">
        <v>80</v>
      </c>
      <c r="EV689">
        <v>4500</v>
      </c>
      <c r="EW689">
        <v>569</v>
      </c>
      <c r="EX689">
        <v>433</v>
      </c>
      <c r="EY689">
        <v>523</v>
      </c>
    </row>
    <row r="690" spans="1:165" x14ac:dyDescent="0.25">
      <c r="A690">
        <v>2020</v>
      </c>
      <c r="B690" t="s">
        <v>2140</v>
      </c>
      <c r="C690" s="20" t="s">
        <v>510</v>
      </c>
      <c r="D690" t="s">
        <v>1500</v>
      </c>
      <c r="E690" t="s">
        <v>447</v>
      </c>
      <c r="F690">
        <v>684</v>
      </c>
      <c r="G690" s="1">
        <v>5.3</v>
      </c>
      <c r="H690">
        <v>8</v>
      </c>
      <c r="I690" t="s">
        <v>152</v>
      </c>
      <c r="J690">
        <v>15</v>
      </c>
      <c r="K690">
        <v>21</v>
      </c>
      <c r="L690">
        <v>17</v>
      </c>
      <c r="M690">
        <v>18.3</v>
      </c>
      <c r="N690">
        <v>28.5</v>
      </c>
      <c r="O690">
        <v>21.812999999999999</v>
      </c>
      <c r="P690">
        <v>14.818199999999999</v>
      </c>
      <c r="Q690">
        <v>20.571000000000002</v>
      </c>
      <c r="R690">
        <v>16.951499999999999</v>
      </c>
      <c r="T690" t="s">
        <v>142</v>
      </c>
      <c r="U690" t="s">
        <v>143</v>
      </c>
      <c r="V690" t="s">
        <v>86</v>
      </c>
      <c r="W690" t="s">
        <v>136</v>
      </c>
      <c r="Y690">
        <v>6</v>
      </c>
      <c r="Z690" t="s">
        <v>63</v>
      </c>
      <c r="AA690" t="s">
        <v>64</v>
      </c>
      <c r="AB690" t="s">
        <v>65</v>
      </c>
      <c r="AC690" t="s">
        <v>66</v>
      </c>
      <c r="AD690">
        <v>10</v>
      </c>
      <c r="AG690" t="s">
        <v>243</v>
      </c>
      <c r="AH690" t="s">
        <v>244</v>
      </c>
      <c r="AI690" t="s">
        <v>68</v>
      </c>
      <c r="AJ690" t="s">
        <v>69</v>
      </c>
      <c r="AK690" t="s">
        <v>184</v>
      </c>
      <c r="AL690" t="s">
        <v>185</v>
      </c>
      <c r="AS690">
        <v>2400</v>
      </c>
      <c r="AT690">
        <v>2400</v>
      </c>
      <c r="BN690" s="33" t="s">
        <v>2125</v>
      </c>
      <c r="BO690">
        <v>1</v>
      </c>
      <c r="BP690">
        <v>1</v>
      </c>
      <c r="BQ690">
        <v>12</v>
      </c>
      <c r="BR690" t="s">
        <v>313</v>
      </c>
      <c r="BT690" t="s">
        <v>73</v>
      </c>
      <c r="BU690" s="23">
        <v>43682</v>
      </c>
      <c r="BV690">
        <v>26017</v>
      </c>
      <c r="BX690" t="s">
        <v>64</v>
      </c>
      <c r="BY690" t="s">
        <v>64</v>
      </c>
      <c r="CB690" t="s">
        <v>64</v>
      </c>
      <c r="CC690" t="s">
        <v>64</v>
      </c>
      <c r="CD690" t="s">
        <v>478</v>
      </c>
      <c r="CE690" t="s">
        <v>63</v>
      </c>
      <c r="CF690" t="s">
        <v>458</v>
      </c>
      <c r="CG690" t="s">
        <v>63</v>
      </c>
      <c r="CH690" t="s">
        <v>456</v>
      </c>
      <c r="CI690" t="s">
        <v>64</v>
      </c>
      <c r="DJ690" t="s">
        <v>76</v>
      </c>
      <c r="DK690" t="s">
        <v>2124</v>
      </c>
      <c r="DN690" t="s">
        <v>64</v>
      </c>
      <c r="DO690" t="s">
        <v>77</v>
      </c>
      <c r="DP690" t="s">
        <v>64</v>
      </c>
      <c r="DQ690" t="s">
        <v>139</v>
      </c>
      <c r="EB690">
        <v>3</v>
      </c>
      <c r="EC690">
        <v>3</v>
      </c>
      <c r="EE690" t="s">
        <v>1490</v>
      </c>
      <c r="EF690">
        <v>5</v>
      </c>
      <c r="EH690" t="s">
        <v>80</v>
      </c>
      <c r="EL690" t="s">
        <v>80</v>
      </c>
      <c r="EP690" t="s">
        <v>80</v>
      </c>
      <c r="ET690" t="s">
        <v>80</v>
      </c>
      <c r="EV690">
        <v>4500</v>
      </c>
      <c r="EW690">
        <v>599</v>
      </c>
      <c r="EX690">
        <v>432</v>
      </c>
      <c r="EY690">
        <v>524</v>
      </c>
    </row>
    <row r="691" spans="1:165" x14ac:dyDescent="0.25">
      <c r="A691">
        <v>2020</v>
      </c>
      <c r="B691" t="s">
        <v>2140</v>
      </c>
      <c r="C691" s="20" t="s">
        <v>510</v>
      </c>
      <c r="D691" t="s">
        <v>1500</v>
      </c>
      <c r="E691" t="s">
        <v>447</v>
      </c>
      <c r="F691">
        <v>691</v>
      </c>
      <c r="G691" s="1">
        <v>5.3</v>
      </c>
      <c r="H691">
        <v>8</v>
      </c>
      <c r="I691" t="s">
        <v>152</v>
      </c>
      <c r="J691">
        <v>15</v>
      </c>
      <c r="K691">
        <v>19</v>
      </c>
      <c r="L691">
        <v>16</v>
      </c>
      <c r="M691">
        <v>18.2</v>
      </c>
      <c r="N691">
        <v>26.9</v>
      </c>
      <c r="O691">
        <v>21.3</v>
      </c>
      <c r="P691">
        <v>14.742100000000001</v>
      </c>
      <c r="Q691">
        <v>18.738</v>
      </c>
      <c r="R691">
        <v>16.306999999999999</v>
      </c>
      <c r="T691" t="s">
        <v>142</v>
      </c>
      <c r="U691" t="s">
        <v>143</v>
      </c>
      <c r="V691" t="s">
        <v>86</v>
      </c>
      <c r="W691" t="s">
        <v>136</v>
      </c>
      <c r="Y691">
        <v>6</v>
      </c>
      <c r="Z691" t="s">
        <v>63</v>
      </c>
      <c r="AA691" t="s">
        <v>64</v>
      </c>
      <c r="AB691" t="s">
        <v>65</v>
      </c>
      <c r="AC691" t="s">
        <v>66</v>
      </c>
      <c r="AD691">
        <v>85</v>
      </c>
      <c r="AF691" t="s">
        <v>498</v>
      </c>
      <c r="AG691" t="s">
        <v>243</v>
      </c>
      <c r="AH691" t="s">
        <v>244</v>
      </c>
      <c r="AI691" t="s">
        <v>68</v>
      </c>
      <c r="AJ691" t="s">
        <v>69</v>
      </c>
      <c r="AK691" t="s">
        <v>184</v>
      </c>
      <c r="AL691" t="s">
        <v>185</v>
      </c>
      <c r="AS691">
        <v>2550</v>
      </c>
      <c r="AT691">
        <v>2550</v>
      </c>
      <c r="AU691">
        <v>11</v>
      </c>
      <c r="AV691">
        <v>14</v>
      </c>
      <c r="AW691">
        <v>12</v>
      </c>
      <c r="AX691">
        <v>13.1</v>
      </c>
      <c r="AY691">
        <v>20</v>
      </c>
      <c r="AZ691">
        <v>15.5075</v>
      </c>
      <c r="BA691">
        <v>10.6111</v>
      </c>
      <c r="BB691">
        <v>13.9316</v>
      </c>
      <c r="BC691">
        <v>11.885899999999999</v>
      </c>
      <c r="BD691" t="s">
        <v>497</v>
      </c>
      <c r="BE691" t="s">
        <v>247</v>
      </c>
      <c r="BF691" t="s">
        <v>248</v>
      </c>
      <c r="BG691" t="s">
        <v>68</v>
      </c>
      <c r="BH691" t="s">
        <v>69</v>
      </c>
      <c r="BI691">
        <v>2900</v>
      </c>
      <c r="BJ691">
        <v>595</v>
      </c>
      <c r="BK691">
        <v>453</v>
      </c>
      <c r="BL691">
        <v>531</v>
      </c>
      <c r="BM691">
        <v>2900</v>
      </c>
      <c r="BN691" s="33" t="s">
        <v>2139</v>
      </c>
      <c r="BO691">
        <v>1</v>
      </c>
      <c r="BP691">
        <v>1</v>
      </c>
      <c r="BQ691">
        <v>12</v>
      </c>
      <c r="BR691" t="s">
        <v>313</v>
      </c>
      <c r="BT691" t="s">
        <v>285</v>
      </c>
      <c r="BU691" s="23">
        <v>43682</v>
      </c>
      <c r="BV691">
        <v>26019</v>
      </c>
      <c r="BX691" t="s">
        <v>64</v>
      </c>
      <c r="BY691" t="s">
        <v>64</v>
      </c>
      <c r="CB691" t="s">
        <v>64</v>
      </c>
      <c r="CC691" t="s">
        <v>64</v>
      </c>
      <c r="CD691" t="s">
        <v>478</v>
      </c>
      <c r="CE691" t="s">
        <v>63</v>
      </c>
      <c r="CF691" t="s">
        <v>458</v>
      </c>
      <c r="CG691" t="s">
        <v>63</v>
      </c>
      <c r="CH691" t="s">
        <v>456</v>
      </c>
      <c r="CI691" t="s">
        <v>64</v>
      </c>
      <c r="DJ691" t="s">
        <v>76</v>
      </c>
      <c r="DK691" t="s">
        <v>2124</v>
      </c>
      <c r="DN691" t="s">
        <v>64</v>
      </c>
      <c r="DO691" t="s">
        <v>77</v>
      </c>
      <c r="DP691" t="s">
        <v>64</v>
      </c>
      <c r="DQ691" t="s">
        <v>139</v>
      </c>
      <c r="EB691">
        <v>2</v>
      </c>
      <c r="EC691">
        <v>2</v>
      </c>
      <c r="ED691">
        <v>3</v>
      </c>
      <c r="EE691" t="s">
        <v>1491</v>
      </c>
      <c r="EF691">
        <v>3</v>
      </c>
      <c r="EH691" t="s">
        <v>80</v>
      </c>
      <c r="EL691" t="s">
        <v>80</v>
      </c>
      <c r="EP691" t="s">
        <v>80</v>
      </c>
      <c r="ET691" t="s">
        <v>80</v>
      </c>
      <c r="EV691">
        <v>5250</v>
      </c>
      <c r="EW691">
        <v>602</v>
      </c>
      <c r="EX691">
        <v>474</v>
      </c>
      <c r="EY691">
        <v>545</v>
      </c>
    </row>
    <row r="692" spans="1:165" x14ac:dyDescent="0.25">
      <c r="A692">
        <v>2020</v>
      </c>
      <c r="B692" t="s">
        <v>2140</v>
      </c>
      <c r="C692" s="20" t="s">
        <v>510</v>
      </c>
      <c r="D692" t="s">
        <v>1500</v>
      </c>
      <c r="E692" t="s">
        <v>447</v>
      </c>
      <c r="F692">
        <v>549</v>
      </c>
      <c r="G692" s="1">
        <v>5.3</v>
      </c>
      <c r="H692">
        <v>8</v>
      </c>
      <c r="I692" t="s">
        <v>235</v>
      </c>
      <c r="J692">
        <v>17</v>
      </c>
      <c r="K692">
        <v>23</v>
      </c>
      <c r="L692">
        <v>19</v>
      </c>
      <c r="M692">
        <v>20.974599999999999</v>
      </c>
      <c r="N692">
        <v>32.490400000000001</v>
      </c>
      <c r="O692">
        <v>24.954799999999999</v>
      </c>
      <c r="P692">
        <v>16.834800000000001</v>
      </c>
      <c r="Q692">
        <v>23.2377</v>
      </c>
      <c r="R692">
        <v>19.217600000000001</v>
      </c>
      <c r="T692" t="s">
        <v>142</v>
      </c>
      <c r="U692" t="s">
        <v>143</v>
      </c>
      <c r="V692" t="s">
        <v>86</v>
      </c>
      <c r="W692" t="s">
        <v>136</v>
      </c>
      <c r="Y692">
        <v>8</v>
      </c>
      <c r="Z692" t="s">
        <v>63</v>
      </c>
      <c r="AA692" t="s">
        <v>64</v>
      </c>
      <c r="AB692" t="s">
        <v>65</v>
      </c>
      <c r="AC692" t="s">
        <v>66</v>
      </c>
      <c r="AD692">
        <v>10</v>
      </c>
      <c r="AG692" t="s">
        <v>243</v>
      </c>
      <c r="AH692" t="s">
        <v>244</v>
      </c>
      <c r="AI692" t="s">
        <v>68</v>
      </c>
      <c r="AJ692" t="s">
        <v>69</v>
      </c>
      <c r="AK692" t="s">
        <v>184</v>
      </c>
      <c r="AL692" t="s">
        <v>185</v>
      </c>
      <c r="AS692">
        <v>2150</v>
      </c>
      <c r="AT692">
        <v>2150</v>
      </c>
      <c r="BN692" s="33" t="s">
        <v>2125</v>
      </c>
      <c r="BO692">
        <v>1</v>
      </c>
      <c r="BP692">
        <v>1</v>
      </c>
      <c r="BQ692">
        <v>12</v>
      </c>
      <c r="BR692" t="s">
        <v>313</v>
      </c>
      <c r="BT692" t="s">
        <v>73</v>
      </c>
      <c r="BU692" s="23">
        <v>43682</v>
      </c>
      <c r="BV692">
        <v>26451</v>
      </c>
      <c r="BX692" t="s">
        <v>64</v>
      </c>
      <c r="BY692" t="s">
        <v>64</v>
      </c>
      <c r="CB692" t="s">
        <v>64</v>
      </c>
      <c r="CC692" t="s">
        <v>64</v>
      </c>
      <c r="CD692" t="s">
        <v>479</v>
      </c>
      <c r="CE692" t="s">
        <v>63</v>
      </c>
      <c r="CF692" t="s">
        <v>458</v>
      </c>
      <c r="CG692" t="s">
        <v>63</v>
      </c>
      <c r="CH692" t="s">
        <v>456</v>
      </c>
      <c r="CI692" t="s">
        <v>64</v>
      </c>
      <c r="DJ692" t="s">
        <v>76</v>
      </c>
      <c r="DK692" t="s">
        <v>2124</v>
      </c>
      <c r="DN692" t="s">
        <v>64</v>
      </c>
      <c r="DO692" t="s">
        <v>77</v>
      </c>
      <c r="DP692" t="s">
        <v>63</v>
      </c>
      <c r="DQ692" t="s">
        <v>78</v>
      </c>
      <c r="EB692">
        <v>3</v>
      </c>
      <c r="EC692">
        <v>3</v>
      </c>
      <c r="EE692" t="s">
        <v>1490</v>
      </c>
      <c r="EF692">
        <v>5</v>
      </c>
      <c r="EH692" t="s">
        <v>80</v>
      </c>
      <c r="EL692" t="s">
        <v>80</v>
      </c>
      <c r="EP692" t="s">
        <v>80</v>
      </c>
      <c r="ET692" t="s">
        <v>80</v>
      </c>
      <c r="EV692">
        <v>3250</v>
      </c>
      <c r="EW692">
        <v>529</v>
      </c>
      <c r="EX692">
        <v>383</v>
      </c>
      <c r="EY692">
        <v>463</v>
      </c>
    </row>
    <row r="693" spans="1:165" x14ac:dyDescent="0.25">
      <c r="A693">
        <v>2020</v>
      </c>
      <c r="B693" t="s">
        <v>2140</v>
      </c>
      <c r="C693" s="20" t="s">
        <v>510</v>
      </c>
      <c r="D693" t="s">
        <v>1500</v>
      </c>
      <c r="E693" t="s">
        <v>447</v>
      </c>
      <c r="F693">
        <v>821</v>
      </c>
      <c r="G693" s="1">
        <v>5.3</v>
      </c>
      <c r="H693">
        <v>8</v>
      </c>
      <c r="I693" t="s">
        <v>235</v>
      </c>
      <c r="J693">
        <v>17</v>
      </c>
      <c r="K693">
        <v>24</v>
      </c>
      <c r="L693">
        <v>20</v>
      </c>
      <c r="M693">
        <v>21.7</v>
      </c>
      <c r="N693">
        <v>33.6</v>
      </c>
      <c r="O693">
        <v>25.8141</v>
      </c>
      <c r="P693">
        <v>17.375599999999999</v>
      </c>
      <c r="Q693">
        <v>23.970600000000001</v>
      </c>
      <c r="R693">
        <v>19.8308</v>
      </c>
      <c r="T693" t="s">
        <v>142</v>
      </c>
      <c r="U693" t="s">
        <v>143</v>
      </c>
      <c r="V693" t="s">
        <v>86</v>
      </c>
      <c r="W693" t="s">
        <v>136</v>
      </c>
      <c r="Y693">
        <v>8</v>
      </c>
      <c r="Z693" t="s">
        <v>63</v>
      </c>
      <c r="AA693" t="s">
        <v>64</v>
      </c>
      <c r="AB693" t="s">
        <v>65</v>
      </c>
      <c r="AC693" t="s">
        <v>66</v>
      </c>
      <c r="AD693">
        <v>10</v>
      </c>
      <c r="AG693" t="s">
        <v>243</v>
      </c>
      <c r="AH693" t="s">
        <v>244</v>
      </c>
      <c r="AI693" t="s">
        <v>68</v>
      </c>
      <c r="AJ693" t="s">
        <v>69</v>
      </c>
      <c r="AK693" t="s">
        <v>184</v>
      </c>
      <c r="AL693" t="s">
        <v>185</v>
      </c>
      <c r="AS693">
        <v>2000</v>
      </c>
      <c r="AT693">
        <v>2000</v>
      </c>
      <c r="BN693" s="33" t="s">
        <v>2143</v>
      </c>
      <c r="BO693">
        <v>1</v>
      </c>
      <c r="BP693">
        <v>1</v>
      </c>
      <c r="BQ693">
        <v>12</v>
      </c>
      <c r="BR693" t="s">
        <v>313</v>
      </c>
      <c r="BT693" t="s">
        <v>73</v>
      </c>
      <c r="BU693" s="23">
        <v>43682</v>
      </c>
      <c r="BV693">
        <v>26476</v>
      </c>
      <c r="BX693" t="s">
        <v>64</v>
      </c>
      <c r="BY693" t="s">
        <v>64</v>
      </c>
      <c r="CB693" t="s">
        <v>64</v>
      </c>
      <c r="CC693" t="s">
        <v>64</v>
      </c>
      <c r="CD693" t="s">
        <v>479</v>
      </c>
      <c r="CE693" t="s">
        <v>63</v>
      </c>
      <c r="CF693" t="s">
        <v>458</v>
      </c>
      <c r="CG693" t="s">
        <v>63</v>
      </c>
      <c r="CH693" t="s">
        <v>456</v>
      </c>
      <c r="CI693" t="s">
        <v>64</v>
      </c>
      <c r="DJ693" t="s">
        <v>76</v>
      </c>
      <c r="DK693" t="s">
        <v>2124</v>
      </c>
      <c r="DN693" t="s">
        <v>64</v>
      </c>
      <c r="DO693" t="s">
        <v>77</v>
      </c>
      <c r="DP693" t="s">
        <v>63</v>
      </c>
      <c r="DQ693" t="s">
        <v>78</v>
      </c>
      <c r="DR693" t="s">
        <v>480</v>
      </c>
      <c r="EB693">
        <v>4</v>
      </c>
      <c r="EC693">
        <v>4</v>
      </c>
      <c r="EE693" t="s">
        <v>1490</v>
      </c>
      <c r="EF693">
        <v>5</v>
      </c>
      <c r="EH693" t="s">
        <v>80</v>
      </c>
      <c r="EL693" t="s">
        <v>80</v>
      </c>
      <c r="EP693" t="s">
        <v>80</v>
      </c>
      <c r="ET693" t="s">
        <v>80</v>
      </c>
      <c r="EV693">
        <v>2500</v>
      </c>
      <c r="EW693">
        <v>511</v>
      </c>
      <c r="EX693">
        <v>371</v>
      </c>
      <c r="EY693">
        <v>448</v>
      </c>
    </row>
    <row r="694" spans="1:165" x14ac:dyDescent="0.25">
      <c r="A694">
        <v>2020</v>
      </c>
      <c r="B694" t="s">
        <v>877</v>
      </c>
      <c r="C694" s="20" t="s">
        <v>905</v>
      </c>
      <c r="D694" t="s">
        <v>916</v>
      </c>
      <c r="E694" t="s">
        <v>534</v>
      </c>
      <c r="F694">
        <v>881</v>
      </c>
      <c r="G694" s="1">
        <v>3.8</v>
      </c>
      <c r="H694">
        <v>6</v>
      </c>
      <c r="I694" t="s">
        <v>459</v>
      </c>
      <c r="J694">
        <v>18</v>
      </c>
      <c r="K694">
        <v>24</v>
      </c>
      <c r="L694">
        <v>20</v>
      </c>
      <c r="M694">
        <v>23.328199999999999</v>
      </c>
      <c r="N694">
        <v>34.854900000000001</v>
      </c>
      <c r="O694">
        <v>27.4068</v>
      </c>
      <c r="P694">
        <v>18</v>
      </c>
      <c r="Q694">
        <v>24</v>
      </c>
      <c r="R694">
        <v>20</v>
      </c>
      <c r="T694" t="s">
        <v>142</v>
      </c>
      <c r="U694" t="s">
        <v>143</v>
      </c>
      <c r="V694" t="s">
        <v>61</v>
      </c>
      <c r="W694" t="s">
        <v>62</v>
      </c>
      <c r="Y694">
        <v>9</v>
      </c>
      <c r="Z694" t="s">
        <v>63</v>
      </c>
      <c r="AA694" t="s">
        <v>64</v>
      </c>
      <c r="AB694" t="s">
        <v>65</v>
      </c>
      <c r="AC694" t="s">
        <v>66</v>
      </c>
      <c r="AD694">
        <v>15</v>
      </c>
      <c r="AG694" t="s">
        <v>243</v>
      </c>
      <c r="AH694" t="s">
        <v>244</v>
      </c>
      <c r="AI694" t="s">
        <v>68</v>
      </c>
      <c r="AJ694" t="s">
        <v>69</v>
      </c>
      <c r="AK694" t="s">
        <v>184</v>
      </c>
      <c r="AL694" t="s">
        <v>185</v>
      </c>
      <c r="AS694">
        <v>2000</v>
      </c>
      <c r="AT694">
        <v>2000</v>
      </c>
      <c r="BN694" s="33" t="s">
        <v>2125</v>
      </c>
      <c r="BO694">
        <v>2</v>
      </c>
      <c r="BP694">
        <v>2</v>
      </c>
      <c r="BQ694">
        <v>12</v>
      </c>
      <c r="BR694" t="s">
        <v>313</v>
      </c>
      <c r="BT694" t="s">
        <v>73</v>
      </c>
      <c r="BU694" s="23">
        <v>43945</v>
      </c>
      <c r="BV694">
        <v>27266</v>
      </c>
      <c r="BX694" t="s">
        <v>64</v>
      </c>
      <c r="CB694" t="s">
        <v>64</v>
      </c>
      <c r="CC694" t="s">
        <v>64</v>
      </c>
      <c r="CE694" t="s">
        <v>64</v>
      </c>
      <c r="CG694" t="s">
        <v>63</v>
      </c>
      <c r="CH694" t="s">
        <v>1797</v>
      </c>
      <c r="CI694" t="s">
        <v>64</v>
      </c>
      <c r="DJ694" t="s">
        <v>76</v>
      </c>
      <c r="DK694" t="s">
        <v>2124</v>
      </c>
      <c r="DN694" t="s">
        <v>64</v>
      </c>
      <c r="DO694" t="s">
        <v>885</v>
      </c>
      <c r="DP694" t="s">
        <v>64</v>
      </c>
      <c r="DQ694" t="s">
        <v>139</v>
      </c>
      <c r="EB694">
        <v>4</v>
      </c>
      <c r="EC694">
        <v>4</v>
      </c>
      <c r="EE694" t="s">
        <v>1796</v>
      </c>
      <c r="EF694">
        <v>5</v>
      </c>
      <c r="EH694" t="s">
        <v>80</v>
      </c>
      <c r="EL694" t="s">
        <v>80</v>
      </c>
      <c r="EP694" t="s">
        <v>80</v>
      </c>
      <c r="ET694" t="s">
        <v>80</v>
      </c>
      <c r="EV694">
        <v>2500</v>
      </c>
      <c r="EW694">
        <v>495</v>
      </c>
      <c r="EX694">
        <v>371</v>
      </c>
      <c r="EY694">
        <v>445</v>
      </c>
    </row>
    <row r="695" spans="1:165" x14ac:dyDescent="0.25">
      <c r="A695">
        <v>2020</v>
      </c>
      <c r="B695" t="s">
        <v>877</v>
      </c>
      <c r="C695" s="20" t="s">
        <v>905</v>
      </c>
      <c r="D695" t="s">
        <v>935</v>
      </c>
      <c r="E695" t="s">
        <v>534</v>
      </c>
      <c r="F695">
        <v>385</v>
      </c>
      <c r="G695" s="1">
        <v>5.6</v>
      </c>
      <c r="H695">
        <v>8</v>
      </c>
      <c r="I695" t="s">
        <v>459</v>
      </c>
      <c r="J695">
        <v>16</v>
      </c>
      <c r="K695">
        <v>22</v>
      </c>
      <c r="L695">
        <v>18</v>
      </c>
      <c r="M695">
        <v>19.899999999999999</v>
      </c>
      <c r="N695">
        <v>30.2</v>
      </c>
      <c r="O695">
        <v>23.507899999999999</v>
      </c>
      <c r="P695">
        <v>16.0289</v>
      </c>
      <c r="Q695">
        <v>21.713100000000001</v>
      </c>
      <c r="R695">
        <v>18.1693</v>
      </c>
      <c r="T695" t="s">
        <v>142</v>
      </c>
      <c r="U695" t="s">
        <v>143</v>
      </c>
      <c r="V695" t="s">
        <v>61</v>
      </c>
      <c r="W695" t="s">
        <v>62</v>
      </c>
      <c r="Y695">
        <v>9</v>
      </c>
      <c r="Z695" t="s">
        <v>63</v>
      </c>
      <c r="AA695" t="s">
        <v>64</v>
      </c>
      <c r="AB695" t="s">
        <v>65</v>
      </c>
      <c r="AC695" t="s">
        <v>66</v>
      </c>
      <c r="AD695">
        <v>10</v>
      </c>
      <c r="AG695" t="s">
        <v>59</v>
      </c>
      <c r="AH695" t="s">
        <v>67</v>
      </c>
      <c r="AI695" t="s">
        <v>68</v>
      </c>
      <c r="AJ695" t="s">
        <v>69</v>
      </c>
      <c r="AK695" t="s">
        <v>184</v>
      </c>
      <c r="AL695" t="s">
        <v>185</v>
      </c>
      <c r="AS695">
        <v>2700</v>
      </c>
      <c r="AT695">
        <v>2700</v>
      </c>
      <c r="BN695" s="33" t="s">
        <v>2125</v>
      </c>
      <c r="BO695">
        <v>2</v>
      </c>
      <c r="BP695">
        <v>2</v>
      </c>
      <c r="BQ695">
        <v>12</v>
      </c>
      <c r="BR695" t="s">
        <v>313</v>
      </c>
      <c r="BT695" t="s">
        <v>73</v>
      </c>
      <c r="BU695" s="23">
        <v>43846</v>
      </c>
      <c r="BV695">
        <v>26944</v>
      </c>
      <c r="BX695" t="s">
        <v>64</v>
      </c>
      <c r="CB695" t="s">
        <v>64</v>
      </c>
      <c r="CC695" t="s">
        <v>64</v>
      </c>
      <c r="CE695" t="s">
        <v>64</v>
      </c>
      <c r="CF695" t="s">
        <v>880</v>
      </c>
      <c r="CG695" t="s">
        <v>63</v>
      </c>
      <c r="CH695" t="s">
        <v>936</v>
      </c>
      <c r="CI695" t="s">
        <v>63</v>
      </c>
      <c r="CJ695" t="s">
        <v>894</v>
      </c>
      <c r="DJ695" t="s">
        <v>76</v>
      </c>
      <c r="DK695" t="s">
        <v>2124</v>
      </c>
      <c r="DN695" t="s">
        <v>64</v>
      </c>
      <c r="DO695" t="s">
        <v>885</v>
      </c>
      <c r="DP695" t="s">
        <v>64</v>
      </c>
      <c r="DQ695" t="s">
        <v>139</v>
      </c>
      <c r="EB695">
        <v>3</v>
      </c>
      <c r="EC695">
        <v>3</v>
      </c>
      <c r="EE695" t="s">
        <v>1811</v>
      </c>
      <c r="EF695">
        <v>5</v>
      </c>
      <c r="EH695" t="s">
        <v>80</v>
      </c>
      <c r="EL695" t="s">
        <v>80</v>
      </c>
      <c r="EP695" t="s">
        <v>80</v>
      </c>
      <c r="ET695" t="s">
        <v>80</v>
      </c>
      <c r="EV695">
        <v>6000</v>
      </c>
      <c r="EW695">
        <v>555</v>
      </c>
      <c r="EX695">
        <v>410</v>
      </c>
      <c r="EY695">
        <v>490</v>
      </c>
    </row>
    <row r="696" spans="1:165" x14ac:dyDescent="0.25">
      <c r="A696">
        <v>2020</v>
      </c>
      <c r="B696" t="s">
        <v>221</v>
      </c>
      <c r="C696" s="20" t="s">
        <v>311</v>
      </c>
      <c r="D696" t="s">
        <v>312</v>
      </c>
      <c r="E696" t="s">
        <v>224</v>
      </c>
      <c r="F696">
        <v>503</v>
      </c>
      <c r="G696" s="1">
        <v>3</v>
      </c>
      <c r="H696">
        <v>6</v>
      </c>
      <c r="I696" t="s">
        <v>235</v>
      </c>
      <c r="J696">
        <v>22</v>
      </c>
      <c r="K696">
        <v>32</v>
      </c>
      <c r="L696">
        <v>26</v>
      </c>
      <c r="M696">
        <v>28.7</v>
      </c>
      <c r="N696">
        <v>46.7</v>
      </c>
      <c r="O696">
        <v>34.722499999999997</v>
      </c>
      <c r="P696">
        <v>22.465499999999999</v>
      </c>
      <c r="Q696">
        <v>32.351500000000001</v>
      </c>
      <c r="R696">
        <v>26.0473</v>
      </c>
      <c r="T696" t="s">
        <v>60</v>
      </c>
      <c r="U696" t="s">
        <v>71</v>
      </c>
      <c r="V696" t="s">
        <v>86</v>
      </c>
      <c r="W696" t="s">
        <v>136</v>
      </c>
      <c r="Y696">
        <v>8</v>
      </c>
      <c r="Z696" t="s">
        <v>63</v>
      </c>
      <c r="AA696" t="s">
        <v>64</v>
      </c>
      <c r="AB696" t="s">
        <v>65</v>
      </c>
      <c r="AC696" t="s">
        <v>66</v>
      </c>
      <c r="AE696">
        <v>5</v>
      </c>
      <c r="AG696" t="s">
        <v>301</v>
      </c>
      <c r="AH696" t="s">
        <v>302</v>
      </c>
      <c r="AI696" t="s">
        <v>68</v>
      </c>
      <c r="AJ696" t="s">
        <v>69</v>
      </c>
      <c r="AK696" t="s">
        <v>184</v>
      </c>
      <c r="AL696" t="s">
        <v>185</v>
      </c>
      <c r="AS696">
        <v>1800</v>
      </c>
      <c r="AT696">
        <v>1800</v>
      </c>
      <c r="BO696">
        <v>2</v>
      </c>
      <c r="BP696">
        <v>2</v>
      </c>
      <c r="BQ696">
        <v>12</v>
      </c>
      <c r="BR696" t="s">
        <v>313</v>
      </c>
      <c r="BT696" t="s">
        <v>73</v>
      </c>
      <c r="BU696" s="23">
        <v>43742</v>
      </c>
      <c r="BV696">
        <v>26647</v>
      </c>
      <c r="BX696" t="s">
        <v>64</v>
      </c>
      <c r="BY696" t="s">
        <v>64</v>
      </c>
      <c r="CB696" t="s">
        <v>64</v>
      </c>
      <c r="CC696" t="s">
        <v>64</v>
      </c>
      <c r="CE696" t="s">
        <v>64</v>
      </c>
      <c r="CG696" t="s">
        <v>64</v>
      </c>
      <c r="CI696" t="s">
        <v>64</v>
      </c>
      <c r="DJ696" t="s">
        <v>303</v>
      </c>
      <c r="DK696" t="s">
        <v>304</v>
      </c>
      <c r="DN696" t="s">
        <v>64</v>
      </c>
      <c r="DO696" t="s">
        <v>230</v>
      </c>
      <c r="DP696" t="s">
        <v>64</v>
      </c>
      <c r="DQ696" t="s">
        <v>139</v>
      </c>
      <c r="EB696">
        <v>5</v>
      </c>
      <c r="EC696">
        <v>5</v>
      </c>
      <c r="EE696" t="s">
        <v>1346</v>
      </c>
      <c r="EF696">
        <v>1</v>
      </c>
      <c r="EH696" t="s">
        <v>80</v>
      </c>
      <c r="EL696" t="s">
        <v>80</v>
      </c>
      <c r="EP696" t="s">
        <v>80</v>
      </c>
      <c r="ET696" t="s">
        <v>80</v>
      </c>
      <c r="EV696">
        <v>1500</v>
      </c>
      <c r="EW696">
        <v>452</v>
      </c>
      <c r="EX696">
        <v>315</v>
      </c>
      <c r="EY696">
        <v>390</v>
      </c>
    </row>
    <row r="697" spans="1:165" s="208" customFormat="1" ht="13.9" customHeight="1" x14ac:dyDescent="0.25">
      <c r="A697">
        <v>2020</v>
      </c>
      <c r="B697" t="s">
        <v>221</v>
      </c>
      <c r="C697" t="s">
        <v>311</v>
      </c>
      <c r="D697" t="s">
        <v>312</v>
      </c>
      <c r="E697" t="s">
        <v>224</v>
      </c>
      <c r="F697">
        <v>504</v>
      </c>
      <c r="G697" s="1">
        <v>3.6</v>
      </c>
      <c r="H697">
        <v>6</v>
      </c>
      <c r="I697" t="s">
        <v>235</v>
      </c>
      <c r="J697">
        <v>20</v>
      </c>
      <c r="K697">
        <v>25</v>
      </c>
      <c r="L697">
        <v>22</v>
      </c>
      <c r="M697">
        <v>24.8491</v>
      </c>
      <c r="N697">
        <v>35.297499999999999</v>
      </c>
      <c r="O697">
        <v>28.6678</v>
      </c>
      <c r="P697">
        <v>19.693999999999999</v>
      </c>
      <c r="Q697">
        <v>25.084700000000002</v>
      </c>
      <c r="R697">
        <v>21.802399999999999</v>
      </c>
      <c r="S697"/>
      <c r="T697" t="s">
        <v>142</v>
      </c>
      <c r="U697" t="s">
        <v>143</v>
      </c>
      <c r="V697" t="s">
        <v>86</v>
      </c>
      <c r="W697" t="s">
        <v>136</v>
      </c>
      <c r="X697"/>
      <c r="Y697">
        <v>8</v>
      </c>
      <c r="Z697" t="s">
        <v>63</v>
      </c>
      <c r="AA697" t="s">
        <v>64</v>
      </c>
      <c r="AB697" t="s">
        <v>65</v>
      </c>
      <c r="AC697" t="s">
        <v>66</v>
      </c>
      <c r="AD697">
        <v>10</v>
      </c>
      <c r="AE697"/>
      <c r="AF697"/>
      <c r="AG697" t="s">
        <v>243</v>
      </c>
      <c r="AH697" t="s">
        <v>244</v>
      </c>
      <c r="AI697" t="s">
        <v>68</v>
      </c>
      <c r="AJ697" t="s">
        <v>69</v>
      </c>
      <c r="AK697" t="s">
        <v>184</v>
      </c>
      <c r="AL697" t="s">
        <v>185</v>
      </c>
      <c r="AM697"/>
      <c r="AN697"/>
      <c r="AO697"/>
      <c r="AP697"/>
      <c r="AQ697"/>
      <c r="AR697"/>
      <c r="AS697">
        <v>1850</v>
      </c>
      <c r="AT697">
        <v>1850</v>
      </c>
      <c r="AU697"/>
      <c r="AV697"/>
      <c r="AW697"/>
      <c r="AX697"/>
      <c r="AY697"/>
      <c r="AZ697"/>
      <c r="BA697"/>
      <c r="BB697"/>
      <c r="BC697"/>
      <c r="BD697"/>
      <c r="BE697"/>
      <c r="BF697"/>
      <c r="BG697"/>
      <c r="BH697"/>
      <c r="BI697"/>
      <c r="BJ697"/>
      <c r="BK697"/>
      <c r="BL697"/>
      <c r="BM697"/>
      <c r="BN697" s="33" t="s">
        <v>2130</v>
      </c>
      <c r="BO697">
        <v>2</v>
      </c>
      <c r="BP697">
        <v>2</v>
      </c>
      <c r="BQ697">
        <v>12</v>
      </c>
      <c r="BR697" t="s">
        <v>313</v>
      </c>
      <c r="BS697"/>
      <c r="BT697" t="s">
        <v>73</v>
      </c>
      <c r="BU697" s="23">
        <v>43668</v>
      </c>
      <c r="BV697">
        <v>25985</v>
      </c>
      <c r="BW697" s="214"/>
      <c r="BX697" t="s">
        <v>64</v>
      </c>
      <c r="BY697" t="s">
        <v>64</v>
      </c>
      <c r="BZ697"/>
      <c r="CA697"/>
      <c r="CB697" t="s">
        <v>64</v>
      </c>
      <c r="CC697" t="s">
        <v>64</v>
      </c>
      <c r="CD697"/>
      <c r="CE697" t="s">
        <v>64</v>
      </c>
      <c r="CF697"/>
      <c r="CG697" t="s">
        <v>63</v>
      </c>
      <c r="CH697" t="s">
        <v>245</v>
      </c>
      <c r="CI697" t="s">
        <v>64</v>
      </c>
      <c r="CJ697"/>
      <c r="CK697" t="s">
        <v>112</v>
      </c>
      <c r="CL697"/>
      <c r="CM697">
        <v>1</v>
      </c>
      <c r="CN697" t="s">
        <v>113</v>
      </c>
      <c r="CO697"/>
      <c r="CP697">
        <v>48</v>
      </c>
      <c r="CQ697">
        <v>9.8000000000000007</v>
      </c>
      <c r="CR697">
        <v>42</v>
      </c>
      <c r="CS697" t="s">
        <v>114</v>
      </c>
      <c r="CT697"/>
      <c r="CU697"/>
      <c r="CV697" t="s">
        <v>115</v>
      </c>
      <c r="CW697"/>
      <c r="CX697" t="s">
        <v>116</v>
      </c>
      <c r="CY697" t="s">
        <v>63</v>
      </c>
      <c r="CZ697"/>
      <c r="DA697"/>
      <c r="DB697"/>
      <c r="DC697" t="s">
        <v>2521</v>
      </c>
      <c r="DD697">
        <v>1</v>
      </c>
      <c r="DE697" t="s">
        <v>138</v>
      </c>
      <c r="DF697"/>
      <c r="DG697">
        <v>13</v>
      </c>
      <c r="DH697"/>
      <c r="DI697"/>
      <c r="DJ697" t="s">
        <v>146</v>
      </c>
      <c r="DK697" t="s">
        <v>147</v>
      </c>
      <c r="DL697" t="s">
        <v>64</v>
      </c>
      <c r="DM697" t="s">
        <v>64</v>
      </c>
      <c r="DN697" t="s">
        <v>64</v>
      </c>
      <c r="DO697" t="s">
        <v>272</v>
      </c>
      <c r="DP697" t="s">
        <v>63</v>
      </c>
      <c r="DQ697" t="s">
        <v>78</v>
      </c>
      <c r="DR697" t="s">
        <v>314</v>
      </c>
      <c r="DS697"/>
      <c r="DT697"/>
      <c r="DU697"/>
      <c r="DV697"/>
      <c r="DW697"/>
      <c r="DX697"/>
      <c r="DY697"/>
      <c r="DZ697"/>
      <c r="EA697" s="215"/>
      <c r="EB697">
        <v>4</v>
      </c>
      <c r="EC697">
        <v>4</v>
      </c>
      <c r="ED697"/>
      <c r="EE697" t="s">
        <v>1347</v>
      </c>
      <c r="EF697">
        <v>5</v>
      </c>
      <c r="EG697"/>
      <c r="EH697"/>
      <c r="EI697"/>
      <c r="EJ697"/>
      <c r="EK697"/>
      <c r="EL697"/>
      <c r="EM697"/>
      <c r="EN697"/>
      <c r="EO697"/>
      <c r="EP697"/>
      <c r="EQ697"/>
      <c r="ER697"/>
      <c r="ES697"/>
      <c r="ET697"/>
      <c r="EU697"/>
      <c r="EV697">
        <v>1750</v>
      </c>
      <c r="EW697">
        <v>451</v>
      </c>
      <c r="EX697">
        <v>353</v>
      </c>
      <c r="EY697">
        <v>407</v>
      </c>
      <c r="EZ697"/>
      <c r="FA697"/>
      <c r="FB697"/>
      <c r="FC697"/>
      <c r="FD697"/>
      <c r="FE697"/>
      <c r="FF697"/>
      <c r="FG697"/>
      <c r="FH697"/>
      <c r="FI697"/>
    </row>
    <row r="698" spans="1:165" x14ac:dyDescent="0.25">
      <c r="A698">
        <v>2020</v>
      </c>
      <c r="B698" t="s">
        <v>221</v>
      </c>
      <c r="C698" s="20" t="s">
        <v>311</v>
      </c>
      <c r="D698" t="s">
        <v>312</v>
      </c>
      <c r="E698" t="s">
        <v>224</v>
      </c>
      <c r="F698">
        <v>505</v>
      </c>
      <c r="G698" s="1">
        <v>5.7</v>
      </c>
      <c r="H698">
        <v>8</v>
      </c>
      <c r="I698" t="s">
        <v>235</v>
      </c>
      <c r="J698">
        <v>17</v>
      </c>
      <c r="K698">
        <v>23</v>
      </c>
      <c r="L698">
        <v>19</v>
      </c>
      <c r="M698">
        <v>20.8</v>
      </c>
      <c r="N698">
        <v>31.9499</v>
      </c>
      <c r="O698">
        <v>24.675000000000001</v>
      </c>
      <c r="P698">
        <v>16.7042</v>
      </c>
      <c r="Q698">
        <v>22.879300000000001</v>
      </c>
      <c r="R698">
        <v>19.013500000000001</v>
      </c>
      <c r="T698" t="s">
        <v>142</v>
      </c>
      <c r="U698" t="s">
        <v>143</v>
      </c>
      <c r="V698" t="s">
        <v>86</v>
      </c>
      <c r="W698" t="s">
        <v>136</v>
      </c>
      <c r="Y698">
        <v>8</v>
      </c>
      <c r="Z698" t="s">
        <v>63</v>
      </c>
      <c r="AA698" t="s">
        <v>64</v>
      </c>
      <c r="AB698" t="s">
        <v>65</v>
      </c>
      <c r="AC698" t="s">
        <v>66</v>
      </c>
      <c r="AD698">
        <v>10</v>
      </c>
      <c r="AG698" t="s">
        <v>249</v>
      </c>
      <c r="AH698" t="s">
        <v>250</v>
      </c>
      <c r="AI698" t="s">
        <v>68</v>
      </c>
      <c r="AJ698" t="s">
        <v>69</v>
      </c>
      <c r="AK698" t="s">
        <v>184</v>
      </c>
      <c r="AL698" t="s">
        <v>185</v>
      </c>
      <c r="AS698">
        <v>2350</v>
      </c>
      <c r="AT698">
        <v>2350</v>
      </c>
      <c r="BN698" s="33" t="s">
        <v>2130</v>
      </c>
      <c r="BO698">
        <v>1</v>
      </c>
      <c r="BP698">
        <v>1</v>
      </c>
      <c r="BQ698">
        <v>12</v>
      </c>
      <c r="BR698" t="s">
        <v>313</v>
      </c>
      <c r="BT698" t="s">
        <v>73</v>
      </c>
      <c r="BU698" s="23">
        <v>43486</v>
      </c>
      <c r="BV698">
        <v>27125</v>
      </c>
      <c r="BX698" t="s">
        <v>64</v>
      </c>
      <c r="BY698" t="s">
        <v>64</v>
      </c>
      <c r="CB698" t="s">
        <v>64</v>
      </c>
      <c r="CC698" t="s">
        <v>64</v>
      </c>
      <c r="CE698" t="s">
        <v>63</v>
      </c>
      <c r="CF698" t="s">
        <v>251</v>
      </c>
      <c r="CG698" t="s">
        <v>63</v>
      </c>
      <c r="CH698" t="s">
        <v>237</v>
      </c>
      <c r="CI698" t="s">
        <v>64</v>
      </c>
      <c r="CK698" t="s">
        <v>112</v>
      </c>
      <c r="CM698">
        <v>1</v>
      </c>
      <c r="CN698" t="s">
        <v>113</v>
      </c>
      <c r="CP698">
        <v>48</v>
      </c>
      <c r="CQ698">
        <v>9.8000000000000007</v>
      </c>
      <c r="CR698">
        <v>42</v>
      </c>
      <c r="CS698" t="s">
        <v>114</v>
      </c>
      <c r="CV698" t="s">
        <v>115</v>
      </c>
      <c r="CX698" t="s">
        <v>116</v>
      </c>
      <c r="CY698" t="s">
        <v>63</v>
      </c>
      <c r="DD698">
        <v>1</v>
      </c>
      <c r="DE698" t="s">
        <v>138</v>
      </c>
      <c r="DG698">
        <v>13</v>
      </c>
      <c r="DJ698" t="s">
        <v>146</v>
      </c>
      <c r="DK698" t="s">
        <v>147</v>
      </c>
      <c r="DL698" t="s">
        <v>64</v>
      </c>
      <c r="DM698" t="s">
        <v>64</v>
      </c>
      <c r="DN698" t="s">
        <v>64</v>
      </c>
      <c r="DO698" t="s">
        <v>273</v>
      </c>
      <c r="DP698" t="s">
        <v>63</v>
      </c>
      <c r="DQ698" t="s">
        <v>78</v>
      </c>
      <c r="DR698" t="s">
        <v>314</v>
      </c>
      <c r="EB698">
        <v>3</v>
      </c>
      <c r="EC698">
        <v>3</v>
      </c>
      <c r="EE698" t="s">
        <v>1349</v>
      </c>
      <c r="EF698">
        <v>3</v>
      </c>
      <c r="EH698" t="s">
        <v>80</v>
      </c>
      <c r="EI698" t="s">
        <v>1348</v>
      </c>
      <c r="EJ698">
        <v>3</v>
      </c>
      <c r="EL698" t="s">
        <v>80</v>
      </c>
      <c r="EP698" t="s">
        <v>80</v>
      </c>
      <c r="ET698" t="s">
        <v>80</v>
      </c>
      <c r="EV698">
        <v>4250</v>
      </c>
      <c r="EW698">
        <v>531</v>
      </c>
      <c r="EX698">
        <v>389</v>
      </c>
      <c r="EY698">
        <v>467</v>
      </c>
    </row>
    <row r="699" spans="1:165" x14ac:dyDescent="0.25">
      <c r="A699">
        <v>2020</v>
      </c>
      <c r="B699" t="s">
        <v>221</v>
      </c>
      <c r="C699" t="s">
        <v>311</v>
      </c>
      <c r="D699" t="s">
        <v>312</v>
      </c>
      <c r="E699" t="s">
        <v>224</v>
      </c>
      <c r="F699">
        <v>506</v>
      </c>
      <c r="G699" s="1">
        <v>5.7</v>
      </c>
      <c r="H699">
        <v>8</v>
      </c>
      <c r="I699" t="s">
        <v>235</v>
      </c>
      <c r="J699">
        <v>15</v>
      </c>
      <c r="K699">
        <v>22</v>
      </c>
      <c r="L699">
        <v>17</v>
      </c>
      <c r="M699">
        <v>17.899999999999999</v>
      </c>
      <c r="N699">
        <v>31.349900000000002</v>
      </c>
      <c r="O699">
        <v>22.182600000000001</v>
      </c>
      <c r="P699">
        <v>14.5136</v>
      </c>
      <c r="Q699">
        <v>22.480499999999999</v>
      </c>
      <c r="R699">
        <v>17.267299999999999</v>
      </c>
      <c r="T699" t="s">
        <v>142</v>
      </c>
      <c r="U699" t="s">
        <v>143</v>
      </c>
      <c r="V699" t="s">
        <v>86</v>
      </c>
      <c r="W699" t="s">
        <v>136</v>
      </c>
      <c r="Y699">
        <v>8</v>
      </c>
      <c r="Z699" t="s">
        <v>63</v>
      </c>
      <c r="AA699" t="s">
        <v>64</v>
      </c>
      <c r="AB699" t="s">
        <v>65</v>
      </c>
      <c r="AC699" t="s">
        <v>66</v>
      </c>
      <c r="AD699">
        <v>10</v>
      </c>
      <c r="AG699" t="s">
        <v>249</v>
      </c>
      <c r="AH699" t="s">
        <v>250</v>
      </c>
      <c r="AI699" t="s">
        <v>68</v>
      </c>
      <c r="AJ699" t="s">
        <v>69</v>
      </c>
      <c r="AK699" t="s">
        <v>184</v>
      </c>
      <c r="AL699" t="s">
        <v>185</v>
      </c>
      <c r="AS699">
        <v>2650</v>
      </c>
      <c r="AT699">
        <v>2650</v>
      </c>
      <c r="BO699">
        <v>1</v>
      </c>
      <c r="BP699">
        <v>1</v>
      </c>
      <c r="BQ699">
        <v>12</v>
      </c>
      <c r="BR699" t="s">
        <v>313</v>
      </c>
      <c r="BT699" t="s">
        <v>73</v>
      </c>
      <c r="BU699" s="23">
        <v>43488</v>
      </c>
      <c r="BV699">
        <v>27123</v>
      </c>
      <c r="BW699" s="214"/>
      <c r="BX699" t="s">
        <v>64</v>
      </c>
      <c r="BY699" t="s">
        <v>64</v>
      </c>
      <c r="CB699" t="s">
        <v>64</v>
      </c>
      <c r="CC699" t="s">
        <v>64</v>
      </c>
      <c r="CE699" t="s">
        <v>63</v>
      </c>
      <c r="CF699" t="s">
        <v>251</v>
      </c>
      <c r="CG699" t="s">
        <v>63</v>
      </c>
      <c r="CH699" t="s">
        <v>237</v>
      </c>
      <c r="CI699" t="s">
        <v>64</v>
      </c>
      <c r="DJ699" t="s">
        <v>146</v>
      </c>
      <c r="DK699" t="s">
        <v>147</v>
      </c>
      <c r="DN699" t="s">
        <v>64</v>
      </c>
      <c r="DO699" t="s">
        <v>273</v>
      </c>
      <c r="DP699" t="s">
        <v>64</v>
      </c>
      <c r="DQ699" t="s">
        <v>139</v>
      </c>
      <c r="EA699" s="215"/>
      <c r="EB699">
        <v>3</v>
      </c>
      <c r="EC699">
        <v>3</v>
      </c>
      <c r="EE699" t="s">
        <v>1350</v>
      </c>
      <c r="EF699">
        <v>3</v>
      </c>
      <c r="EI699" t="s">
        <v>1351</v>
      </c>
      <c r="EJ699">
        <v>5</v>
      </c>
      <c r="EV699">
        <v>5750</v>
      </c>
      <c r="EW699">
        <v>612</v>
      </c>
      <c r="EX699">
        <v>395</v>
      </c>
      <c r="EY699">
        <v>514</v>
      </c>
    </row>
    <row r="700" spans="1:165" x14ac:dyDescent="0.25">
      <c r="A700">
        <v>2020</v>
      </c>
      <c r="B700" t="s">
        <v>221</v>
      </c>
      <c r="C700" s="20" t="s">
        <v>311</v>
      </c>
      <c r="D700" t="s">
        <v>317</v>
      </c>
      <c r="E700" t="s">
        <v>224</v>
      </c>
      <c r="F700">
        <v>553</v>
      </c>
      <c r="G700" s="1">
        <v>3.6</v>
      </c>
      <c r="H700">
        <v>6</v>
      </c>
      <c r="I700" t="s">
        <v>235</v>
      </c>
      <c r="J700">
        <v>17</v>
      </c>
      <c r="K700">
        <v>25</v>
      </c>
      <c r="L700">
        <v>20</v>
      </c>
      <c r="M700">
        <v>21.149899999999999</v>
      </c>
      <c r="N700">
        <v>34.549900000000001</v>
      </c>
      <c r="O700">
        <v>25.621700000000001</v>
      </c>
      <c r="P700">
        <v>16.965699999999998</v>
      </c>
      <c r="Q700">
        <v>24.595099999999999</v>
      </c>
      <c r="R700">
        <v>19.7182</v>
      </c>
      <c r="T700" t="s">
        <v>142</v>
      </c>
      <c r="U700" t="s">
        <v>143</v>
      </c>
      <c r="V700" t="s">
        <v>86</v>
      </c>
      <c r="W700" t="s">
        <v>136</v>
      </c>
      <c r="Y700">
        <v>8</v>
      </c>
      <c r="Z700" t="s">
        <v>63</v>
      </c>
      <c r="AA700" t="s">
        <v>64</v>
      </c>
      <c r="AB700" t="s">
        <v>65</v>
      </c>
      <c r="AC700" t="s">
        <v>66</v>
      </c>
      <c r="AD700">
        <v>10</v>
      </c>
      <c r="AG700" t="s">
        <v>243</v>
      </c>
      <c r="AH700" t="s">
        <v>244</v>
      </c>
      <c r="AI700" t="s">
        <v>68</v>
      </c>
      <c r="AJ700" t="s">
        <v>69</v>
      </c>
      <c r="AK700" t="s">
        <v>184</v>
      </c>
      <c r="AL700" t="s">
        <v>185</v>
      </c>
      <c r="AS700">
        <v>2000</v>
      </c>
      <c r="AT700">
        <v>2000</v>
      </c>
      <c r="BO700">
        <v>2</v>
      </c>
      <c r="BP700">
        <v>2</v>
      </c>
      <c r="BQ700">
        <v>12</v>
      </c>
      <c r="BR700" t="s">
        <v>313</v>
      </c>
      <c r="BT700" t="s">
        <v>73</v>
      </c>
      <c r="BU700" s="23">
        <v>43815</v>
      </c>
      <c r="BV700">
        <v>26894</v>
      </c>
      <c r="BX700" t="s">
        <v>64</v>
      </c>
      <c r="BY700" t="s">
        <v>64</v>
      </c>
      <c r="CB700" t="s">
        <v>64</v>
      </c>
      <c r="CC700" t="s">
        <v>64</v>
      </c>
      <c r="CE700" t="s">
        <v>64</v>
      </c>
      <c r="CG700" t="s">
        <v>63</v>
      </c>
      <c r="CH700" t="s">
        <v>245</v>
      </c>
      <c r="CI700" t="s">
        <v>64</v>
      </c>
      <c r="DJ700" t="s">
        <v>146</v>
      </c>
      <c r="DK700" t="s">
        <v>147</v>
      </c>
      <c r="DN700" t="s">
        <v>64</v>
      </c>
      <c r="DO700" t="s">
        <v>246</v>
      </c>
      <c r="DP700" t="s">
        <v>64</v>
      </c>
      <c r="DQ700" t="s">
        <v>139</v>
      </c>
      <c r="EB700">
        <v>4</v>
      </c>
      <c r="EC700">
        <v>4</v>
      </c>
      <c r="EE700" t="s">
        <v>1352</v>
      </c>
      <c r="EF700">
        <v>3</v>
      </c>
      <c r="EH700" t="s">
        <v>80</v>
      </c>
      <c r="EL700" t="s">
        <v>80</v>
      </c>
      <c r="EP700" t="s">
        <v>80</v>
      </c>
      <c r="ET700" t="s">
        <v>80</v>
      </c>
      <c r="EV700">
        <v>2500</v>
      </c>
      <c r="EW700">
        <v>522</v>
      </c>
      <c r="EX700">
        <v>362</v>
      </c>
      <c r="EY700">
        <v>450</v>
      </c>
    </row>
    <row r="701" spans="1:165" x14ac:dyDescent="0.25">
      <c r="A701">
        <v>2020</v>
      </c>
      <c r="B701" t="s">
        <v>221</v>
      </c>
      <c r="C701" s="20" t="s">
        <v>311</v>
      </c>
      <c r="D701" t="s">
        <v>317</v>
      </c>
      <c r="E701" t="s">
        <v>224</v>
      </c>
      <c r="F701">
        <v>554</v>
      </c>
      <c r="G701" s="1">
        <v>5.7</v>
      </c>
      <c r="H701">
        <v>8</v>
      </c>
      <c r="I701" t="s">
        <v>235</v>
      </c>
      <c r="J701">
        <v>15</v>
      </c>
      <c r="K701">
        <v>22</v>
      </c>
      <c r="L701">
        <v>17</v>
      </c>
      <c r="M701">
        <v>18.513500000000001</v>
      </c>
      <c r="N701">
        <v>29.908200000000001</v>
      </c>
      <c r="O701">
        <v>22.3443</v>
      </c>
      <c r="P701">
        <v>14.980499999999999</v>
      </c>
      <c r="Q701">
        <v>21.517700000000001</v>
      </c>
      <c r="R701">
        <v>17.352900000000002</v>
      </c>
      <c r="T701" t="s">
        <v>142</v>
      </c>
      <c r="U701" t="s">
        <v>143</v>
      </c>
      <c r="V701" t="s">
        <v>86</v>
      </c>
      <c r="W701" t="s">
        <v>136</v>
      </c>
      <c r="Y701">
        <v>8</v>
      </c>
      <c r="Z701" t="s">
        <v>63</v>
      </c>
      <c r="AA701" t="s">
        <v>64</v>
      </c>
      <c r="AB701" t="s">
        <v>65</v>
      </c>
      <c r="AC701" t="s">
        <v>66</v>
      </c>
      <c r="AD701">
        <v>10</v>
      </c>
      <c r="AG701" t="s">
        <v>249</v>
      </c>
      <c r="AH701" t="s">
        <v>250</v>
      </c>
      <c r="AI701" t="s">
        <v>68</v>
      </c>
      <c r="AJ701" t="s">
        <v>69</v>
      </c>
      <c r="AK701" t="s">
        <v>184</v>
      </c>
      <c r="AL701" t="s">
        <v>185</v>
      </c>
      <c r="AS701">
        <v>2650</v>
      </c>
      <c r="AT701">
        <v>2650</v>
      </c>
      <c r="BO701">
        <v>1</v>
      </c>
      <c r="BP701">
        <v>1</v>
      </c>
      <c r="BQ701">
        <v>12</v>
      </c>
      <c r="BR701" t="s">
        <v>313</v>
      </c>
      <c r="BT701" t="s">
        <v>73</v>
      </c>
      <c r="BU701" s="23">
        <v>43815</v>
      </c>
      <c r="BV701">
        <v>26912</v>
      </c>
      <c r="BX701" t="s">
        <v>64</v>
      </c>
      <c r="BY701" t="s">
        <v>64</v>
      </c>
      <c r="CB701" t="s">
        <v>64</v>
      </c>
      <c r="CC701" t="s">
        <v>64</v>
      </c>
      <c r="CE701" t="s">
        <v>63</v>
      </c>
      <c r="CF701" t="s">
        <v>251</v>
      </c>
      <c r="CG701" t="s">
        <v>63</v>
      </c>
      <c r="CH701" t="s">
        <v>237</v>
      </c>
      <c r="CI701" t="s">
        <v>64</v>
      </c>
      <c r="DJ701" t="s">
        <v>146</v>
      </c>
      <c r="DK701" t="s">
        <v>147</v>
      </c>
      <c r="DN701" t="s">
        <v>64</v>
      </c>
      <c r="DO701" t="s">
        <v>273</v>
      </c>
      <c r="DP701" t="s">
        <v>64</v>
      </c>
      <c r="DQ701" t="s">
        <v>139</v>
      </c>
      <c r="EB701">
        <v>3</v>
      </c>
      <c r="EC701">
        <v>3</v>
      </c>
      <c r="EE701" t="s">
        <v>1353</v>
      </c>
      <c r="EF701">
        <v>3</v>
      </c>
      <c r="EH701" t="s">
        <v>80</v>
      </c>
      <c r="EL701" t="s">
        <v>80</v>
      </c>
      <c r="EP701" t="s">
        <v>80</v>
      </c>
      <c r="ET701" t="s">
        <v>80</v>
      </c>
      <c r="EV701">
        <v>5750</v>
      </c>
      <c r="EW701">
        <v>594</v>
      </c>
      <c r="EX701">
        <v>414</v>
      </c>
      <c r="EY701">
        <v>513</v>
      </c>
    </row>
    <row r="702" spans="1:165" x14ac:dyDescent="0.25">
      <c r="A702">
        <v>2020</v>
      </c>
      <c r="B702" t="s">
        <v>221</v>
      </c>
      <c r="C702" s="20" t="s">
        <v>311</v>
      </c>
      <c r="D702" t="s">
        <v>319</v>
      </c>
      <c r="E702" t="s">
        <v>224</v>
      </c>
      <c r="F702">
        <v>526</v>
      </c>
      <c r="G702" s="1">
        <v>3.6</v>
      </c>
      <c r="H702">
        <v>6</v>
      </c>
      <c r="I702" t="s">
        <v>235</v>
      </c>
      <c r="J702">
        <v>20</v>
      </c>
      <c r="K702">
        <v>26</v>
      </c>
      <c r="L702">
        <v>23</v>
      </c>
      <c r="M702">
        <v>25.7</v>
      </c>
      <c r="N702">
        <v>37</v>
      </c>
      <c r="O702">
        <v>29.794799999999999</v>
      </c>
      <c r="P702">
        <v>20.3124</v>
      </c>
      <c r="Q702">
        <v>26.1934</v>
      </c>
      <c r="R702">
        <v>22.595300000000002</v>
      </c>
      <c r="T702" t="s">
        <v>142</v>
      </c>
      <c r="U702" t="s">
        <v>143</v>
      </c>
      <c r="V702" t="s">
        <v>86</v>
      </c>
      <c r="W702" t="s">
        <v>136</v>
      </c>
      <c r="Y702">
        <v>8</v>
      </c>
      <c r="Z702" t="s">
        <v>63</v>
      </c>
      <c r="AA702" t="s">
        <v>64</v>
      </c>
      <c r="AB702" t="s">
        <v>65</v>
      </c>
      <c r="AC702" t="s">
        <v>66</v>
      </c>
      <c r="AD702">
        <v>10</v>
      </c>
      <c r="AG702" t="s">
        <v>243</v>
      </c>
      <c r="AH702" t="s">
        <v>244</v>
      </c>
      <c r="AI702" t="s">
        <v>68</v>
      </c>
      <c r="AJ702" t="s">
        <v>69</v>
      </c>
      <c r="AK702" t="s">
        <v>184</v>
      </c>
      <c r="AL702" t="s">
        <v>185</v>
      </c>
      <c r="AS702">
        <v>1750</v>
      </c>
      <c r="AT702">
        <v>1750</v>
      </c>
      <c r="BN702" s="33" t="s">
        <v>2127</v>
      </c>
      <c r="BO702">
        <v>2</v>
      </c>
      <c r="BP702">
        <v>2</v>
      </c>
      <c r="BQ702">
        <v>12</v>
      </c>
      <c r="BR702" t="s">
        <v>313</v>
      </c>
      <c r="BT702" t="s">
        <v>73</v>
      </c>
      <c r="BU702" s="23">
        <v>43668</v>
      </c>
      <c r="BV702">
        <v>26042</v>
      </c>
      <c r="BX702" t="s">
        <v>64</v>
      </c>
      <c r="BY702" t="s">
        <v>64</v>
      </c>
      <c r="CB702" t="s">
        <v>64</v>
      </c>
      <c r="CC702" t="s">
        <v>64</v>
      </c>
      <c r="CE702" t="s">
        <v>64</v>
      </c>
      <c r="CG702" t="s">
        <v>63</v>
      </c>
      <c r="CH702" t="s">
        <v>245</v>
      </c>
      <c r="CI702" t="s">
        <v>64</v>
      </c>
      <c r="CK702" t="s">
        <v>112</v>
      </c>
      <c r="CM702">
        <v>1</v>
      </c>
      <c r="CN702" t="s">
        <v>113</v>
      </c>
      <c r="CP702">
        <v>48</v>
      </c>
      <c r="CQ702">
        <v>9.8000000000000007</v>
      </c>
      <c r="CR702">
        <v>42</v>
      </c>
      <c r="CS702" t="s">
        <v>114</v>
      </c>
      <c r="CV702" t="s">
        <v>115</v>
      </c>
      <c r="CX702" t="s">
        <v>116</v>
      </c>
      <c r="CY702" t="s">
        <v>63</v>
      </c>
      <c r="DC702" t="s">
        <v>310</v>
      </c>
      <c r="DD702">
        <v>1</v>
      </c>
      <c r="DE702" t="s">
        <v>138</v>
      </c>
      <c r="DG702">
        <v>13</v>
      </c>
      <c r="DJ702" t="s">
        <v>146</v>
      </c>
      <c r="DK702" t="s">
        <v>147</v>
      </c>
      <c r="DL702" t="s">
        <v>64</v>
      </c>
      <c r="DM702" t="s">
        <v>64</v>
      </c>
      <c r="DN702" t="s">
        <v>64</v>
      </c>
      <c r="DO702" t="s">
        <v>272</v>
      </c>
      <c r="DP702" t="s">
        <v>63</v>
      </c>
      <c r="DQ702" t="s">
        <v>78</v>
      </c>
      <c r="DR702" t="s">
        <v>314</v>
      </c>
      <c r="EB702">
        <v>5</v>
      </c>
      <c r="EC702">
        <v>5</v>
      </c>
      <c r="EE702" t="s">
        <v>1347</v>
      </c>
      <c r="EF702">
        <v>5</v>
      </c>
      <c r="EH702" t="s">
        <v>80</v>
      </c>
      <c r="EL702" t="s">
        <v>80</v>
      </c>
      <c r="EP702" t="s">
        <v>80</v>
      </c>
      <c r="ET702" t="s">
        <v>80</v>
      </c>
      <c r="EV702">
        <v>1250</v>
      </c>
      <c r="EW702">
        <v>438</v>
      </c>
      <c r="EX702">
        <v>340</v>
      </c>
      <c r="EY702">
        <v>394</v>
      </c>
    </row>
    <row r="703" spans="1:165" x14ac:dyDescent="0.25">
      <c r="A703">
        <v>2020</v>
      </c>
      <c r="B703" t="s">
        <v>997</v>
      </c>
      <c r="C703" s="20" t="s">
        <v>998</v>
      </c>
      <c r="D703" t="s">
        <v>999</v>
      </c>
      <c r="E703" t="s">
        <v>1000</v>
      </c>
      <c r="F703">
        <v>7</v>
      </c>
      <c r="G703" s="1">
        <v>5</v>
      </c>
      <c r="H703">
        <v>8</v>
      </c>
      <c r="I703" t="s">
        <v>348</v>
      </c>
      <c r="J703">
        <v>11</v>
      </c>
      <c r="K703">
        <v>15</v>
      </c>
      <c r="L703">
        <v>13</v>
      </c>
      <c r="M703">
        <v>14.2601</v>
      </c>
      <c r="N703">
        <v>22.055299999999999</v>
      </c>
      <c r="O703">
        <v>16.957100000000001</v>
      </c>
      <c r="P703">
        <v>11.3645</v>
      </c>
      <c r="Q703">
        <v>14.7562</v>
      </c>
      <c r="R703">
        <v>12.675599999999999</v>
      </c>
      <c r="T703" t="s">
        <v>266</v>
      </c>
      <c r="U703" t="s">
        <v>267</v>
      </c>
      <c r="V703" t="s">
        <v>61</v>
      </c>
      <c r="W703" t="s">
        <v>62</v>
      </c>
      <c r="Y703">
        <v>10</v>
      </c>
      <c r="Z703" t="s">
        <v>63</v>
      </c>
      <c r="AA703" t="s">
        <v>64</v>
      </c>
      <c r="AB703" t="s">
        <v>65</v>
      </c>
      <c r="AC703" t="s">
        <v>66</v>
      </c>
      <c r="AD703">
        <v>10</v>
      </c>
      <c r="AG703" t="s">
        <v>155</v>
      </c>
      <c r="AH703" t="s">
        <v>156</v>
      </c>
      <c r="AI703" t="s">
        <v>68</v>
      </c>
      <c r="AJ703" t="s">
        <v>69</v>
      </c>
      <c r="AK703" t="s">
        <v>184</v>
      </c>
      <c r="AL703" t="s">
        <v>185</v>
      </c>
      <c r="AS703">
        <v>3750</v>
      </c>
      <c r="AT703">
        <v>3750</v>
      </c>
      <c r="BO703">
        <v>2</v>
      </c>
      <c r="BP703">
        <v>2</v>
      </c>
      <c r="BQ703">
        <v>12</v>
      </c>
      <c r="BR703" t="s">
        <v>313</v>
      </c>
      <c r="BT703" t="s">
        <v>227</v>
      </c>
      <c r="BU703" s="23">
        <v>43812</v>
      </c>
      <c r="BV703">
        <v>26938</v>
      </c>
      <c r="BX703" t="s">
        <v>64</v>
      </c>
      <c r="BY703" t="s">
        <v>64</v>
      </c>
      <c r="CB703" t="s">
        <v>64</v>
      </c>
      <c r="CC703" t="s">
        <v>64</v>
      </c>
      <c r="CE703" t="s">
        <v>64</v>
      </c>
      <c r="CG703" t="s">
        <v>63</v>
      </c>
      <c r="CH703" t="s">
        <v>1001</v>
      </c>
      <c r="CI703" t="s">
        <v>64</v>
      </c>
      <c r="DJ703" t="s">
        <v>146</v>
      </c>
      <c r="DK703" t="s">
        <v>147</v>
      </c>
      <c r="DN703" t="s">
        <v>64</v>
      </c>
      <c r="DO703" t="s">
        <v>1002</v>
      </c>
      <c r="DP703" t="s">
        <v>64</v>
      </c>
      <c r="DQ703" t="s">
        <v>139</v>
      </c>
      <c r="EB703">
        <v>1</v>
      </c>
      <c r="EC703">
        <v>1</v>
      </c>
      <c r="EE703" t="s">
        <v>1850</v>
      </c>
      <c r="EF703">
        <v>3</v>
      </c>
      <c r="EH703" t="s">
        <v>80</v>
      </c>
      <c r="EL703" t="s">
        <v>80</v>
      </c>
      <c r="EP703" t="s">
        <v>80</v>
      </c>
      <c r="ET703" t="s">
        <v>80</v>
      </c>
      <c r="EV703">
        <v>11250</v>
      </c>
      <c r="EW703">
        <v>770</v>
      </c>
      <c r="EX703">
        <v>590</v>
      </c>
      <c r="EY703">
        <v>689</v>
      </c>
    </row>
    <row r="704" spans="1:165" x14ac:dyDescent="0.25">
      <c r="A704">
        <v>2020</v>
      </c>
      <c r="B704" t="s">
        <v>1021</v>
      </c>
      <c r="C704" s="20" t="s">
        <v>1074</v>
      </c>
      <c r="D704" t="s">
        <v>1120</v>
      </c>
      <c r="E704" t="s">
        <v>1024</v>
      </c>
      <c r="F704">
        <v>58</v>
      </c>
      <c r="G704" s="1">
        <v>5.7</v>
      </c>
      <c r="H704">
        <v>8</v>
      </c>
      <c r="I704" t="s">
        <v>201</v>
      </c>
      <c r="J704">
        <v>13</v>
      </c>
      <c r="K704">
        <v>18</v>
      </c>
      <c r="L704">
        <v>15</v>
      </c>
      <c r="M704">
        <v>16.224299999999999</v>
      </c>
      <c r="N704">
        <v>24.343900000000001</v>
      </c>
      <c r="O704">
        <v>19.089500000000001</v>
      </c>
      <c r="P704">
        <v>13.228400000000001</v>
      </c>
      <c r="Q704">
        <v>17.741</v>
      </c>
      <c r="R704">
        <v>14.9383</v>
      </c>
      <c r="T704" t="s">
        <v>142</v>
      </c>
      <c r="U704" t="s">
        <v>143</v>
      </c>
      <c r="V704" t="s">
        <v>61</v>
      </c>
      <c r="W704" t="s">
        <v>62</v>
      </c>
      <c r="Y704">
        <v>6</v>
      </c>
      <c r="Z704" t="s">
        <v>63</v>
      </c>
      <c r="AA704" t="s">
        <v>64</v>
      </c>
      <c r="AB704" t="s">
        <v>65</v>
      </c>
      <c r="AC704" t="s">
        <v>66</v>
      </c>
      <c r="AD704">
        <v>15</v>
      </c>
      <c r="AG704" t="s">
        <v>243</v>
      </c>
      <c r="AH704" t="s">
        <v>244</v>
      </c>
      <c r="AI704" t="s">
        <v>68</v>
      </c>
      <c r="AJ704" t="s">
        <v>69</v>
      </c>
      <c r="AK704" t="s">
        <v>184</v>
      </c>
      <c r="AL704" t="s">
        <v>185</v>
      </c>
      <c r="AS704">
        <v>2700</v>
      </c>
      <c r="AT704">
        <v>2700</v>
      </c>
      <c r="BO704">
        <v>2</v>
      </c>
      <c r="BP704">
        <v>2</v>
      </c>
      <c r="BQ704">
        <v>12</v>
      </c>
      <c r="BR704" t="s">
        <v>313</v>
      </c>
      <c r="BT704" t="s">
        <v>73</v>
      </c>
      <c r="BU704" s="23">
        <v>43685</v>
      </c>
      <c r="BV704">
        <v>26138</v>
      </c>
      <c r="BX704" t="s">
        <v>64</v>
      </c>
      <c r="BY704" t="s">
        <v>64</v>
      </c>
      <c r="CB704" t="s">
        <v>64</v>
      </c>
      <c r="CC704" t="s">
        <v>64</v>
      </c>
      <c r="CE704" t="s">
        <v>64</v>
      </c>
      <c r="CG704" t="s">
        <v>63</v>
      </c>
      <c r="CH704" t="s">
        <v>1025</v>
      </c>
      <c r="CI704" t="s">
        <v>64</v>
      </c>
      <c r="DJ704" t="s">
        <v>146</v>
      </c>
      <c r="DK704" t="s">
        <v>147</v>
      </c>
      <c r="DN704" t="s">
        <v>64</v>
      </c>
      <c r="DO704" t="s">
        <v>193</v>
      </c>
      <c r="DP704" t="s">
        <v>64</v>
      </c>
      <c r="DQ704" t="s">
        <v>139</v>
      </c>
      <c r="EB704">
        <v>2</v>
      </c>
      <c r="EC704">
        <v>2</v>
      </c>
      <c r="EE704" t="s">
        <v>1906</v>
      </c>
      <c r="EF704">
        <v>5</v>
      </c>
      <c r="EH704" t="s">
        <v>80</v>
      </c>
      <c r="EL704" t="s">
        <v>80</v>
      </c>
      <c r="EP704" t="s">
        <v>80</v>
      </c>
      <c r="ET704" t="s">
        <v>80</v>
      </c>
      <c r="EV704">
        <v>6000</v>
      </c>
      <c r="EW704">
        <v>672</v>
      </c>
      <c r="EX704">
        <v>501</v>
      </c>
      <c r="EY704">
        <v>595</v>
      </c>
    </row>
    <row r="705" spans="1:155" x14ac:dyDescent="0.25">
      <c r="A705">
        <v>2020</v>
      </c>
      <c r="B705" t="s">
        <v>2140</v>
      </c>
      <c r="C705" s="20" t="s">
        <v>472</v>
      </c>
      <c r="D705" t="s">
        <v>1493</v>
      </c>
      <c r="E705" t="s">
        <v>447</v>
      </c>
      <c r="F705">
        <v>594</v>
      </c>
      <c r="G705" s="1">
        <v>2.7</v>
      </c>
      <c r="H705">
        <v>4</v>
      </c>
      <c r="I705" t="s">
        <v>235</v>
      </c>
      <c r="J705">
        <v>19</v>
      </c>
      <c r="K705">
        <v>22</v>
      </c>
      <c r="L705">
        <v>20</v>
      </c>
      <c r="M705">
        <v>23.6</v>
      </c>
      <c r="N705">
        <v>33.9</v>
      </c>
      <c r="O705">
        <v>27.337800000000001</v>
      </c>
      <c r="P705">
        <v>18.780100000000001</v>
      </c>
      <c r="Q705">
        <v>21.846299999999999</v>
      </c>
      <c r="R705">
        <v>20.046199999999999</v>
      </c>
      <c r="T705" t="s">
        <v>60</v>
      </c>
      <c r="U705" t="s">
        <v>71</v>
      </c>
      <c r="V705" t="s">
        <v>86</v>
      </c>
      <c r="W705" t="s">
        <v>136</v>
      </c>
      <c r="Y705">
        <v>8</v>
      </c>
      <c r="Z705" t="s">
        <v>63</v>
      </c>
      <c r="AA705" t="s">
        <v>64</v>
      </c>
      <c r="AB705">
        <v>4</v>
      </c>
      <c r="AC705" t="s">
        <v>294</v>
      </c>
      <c r="AD705">
        <v>10</v>
      </c>
      <c r="AG705" t="s">
        <v>243</v>
      </c>
      <c r="AH705" t="s">
        <v>244</v>
      </c>
      <c r="AI705" t="s">
        <v>68</v>
      </c>
      <c r="AJ705" t="s">
        <v>69</v>
      </c>
      <c r="AK705" t="s">
        <v>184</v>
      </c>
      <c r="AL705" t="s">
        <v>185</v>
      </c>
      <c r="AS705">
        <v>2000</v>
      </c>
      <c r="AT705">
        <v>2000</v>
      </c>
      <c r="BN705" s="33" t="s">
        <v>2141</v>
      </c>
      <c r="BO705">
        <v>2</v>
      </c>
      <c r="BP705">
        <v>2</v>
      </c>
      <c r="BQ705">
        <v>13</v>
      </c>
      <c r="BR705" t="s">
        <v>316</v>
      </c>
      <c r="BT705" t="s">
        <v>285</v>
      </c>
      <c r="BU705" s="23">
        <v>43682</v>
      </c>
      <c r="BV705">
        <v>25992</v>
      </c>
      <c r="BX705" t="s">
        <v>64</v>
      </c>
      <c r="BY705" t="s">
        <v>64</v>
      </c>
      <c r="CB705" t="s">
        <v>64</v>
      </c>
      <c r="CC705" t="s">
        <v>64</v>
      </c>
      <c r="CD705" t="s">
        <v>477</v>
      </c>
      <c r="CE705" t="s">
        <v>63</v>
      </c>
      <c r="CF705" t="s">
        <v>458</v>
      </c>
      <c r="CG705" t="s">
        <v>63</v>
      </c>
      <c r="CH705" t="s">
        <v>245</v>
      </c>
      <c r="CI705" t="s">
        <v>64</v>
      </c>
      <c r="DJ705" t="s">
        <v>76</v>
      </c>
      <c r="DK705" t="s">
        <v>2124</v>
      </c>
      <c r="DN705" t="s">
        <v>64</v>
      </c>
      <c r="DO705" t="s">
        <v>77</v>
      </c>
      <c r="DP705" t="s">
        <v>63</v>
      </c>
      <c r="DQ705" t="s">
        <v>78</v>
      </c>
      <c r="EB705">
        <v>4</v>
      </c>
      <c r="EC705">
        <v>4</v>
      </c>
      <c r="EE705" t="s">
        <v>1486</v>
      </c>
      <c r="EF705">
        <v>6</v>
      </c>
      <c r="EH705" t="s">
        <v>80</v>
      </c>
      <c r="EL705" t="s">
        <v>80</v>
      </c>
      <c r="EP705" t="s">
        <v>80</v>
      </c>
      <c r="ET705" t="s">
        <v>80</v>
      </c>
      <c r="EV705">
        <v>2500</v>
      </c>
      <c r="EW705">
        <v>473</v>
      </c>
      <c r="EX705">
        <v>404</v>
      </c>
      <c r="EY705">
        <v>442</v>
      </c>
    </row>
    <row r="706" spans="1:155" x14ac:dyDescent="0.25">
      <c r="A706">
        <v>2020</v>
      </c>
      <c r="B706" t="s">
        <v>2140</v>
      </c>
      <c r="C706" s="20" t="s">
        <v>472</v>
      </c>
      <c r="D706" t="s">
        <v>1493</v>
      </c>
      <c r="E706" t="s">
        <v>447</v>
      </c>
      <c r="F706">
        <v>807</v>
      </c>
      <c r="G706" s="1">
        <v>2.7</v>
      </c>
      <c r="H706">
        <v>4</v>
      </c>
      <c r="I706" t="s">
        <v>235</v>
      </c>
      <c r="J706">
        <v>19</v>
      </c>
      <c r="K706">
        <v>22</v>
      </c>
      <c r="L706">
        <v>20</v>
      </c>
      <c r="M706">
        <v>23.592199999999998</v>
      </c>
      <c r="N706">
        <v>33.8872</v>
      </c>
      <c r="O706">
        <v>27.328299999999999</v>
      </c>
      <c r="P706">
        <v>18.7744</v>
      </c>
      <c r="Q706">
        <v>21.8367</v>
      </c>
      <c r="R706">
        <v>20.039000000000001</v>
      </c>
      <c r="T706" t="s">
        <v>60</v>
      </c>
      <c r="U706" t="s">
        <v>71</v>
      </c>
      <c r="V706" t="s">
        <v>86</v>
      </c>
      <c r="W706" t="s">
        <v>136</v>
      </c>
      <c r="Y706">
        <v>8</v>
      </c>
      <c r="Z706" t="s">
        <v>63</v>
      </c>
      <c r="AA706" t="s">
        <v>64</v>
      </c>
      <c r="AB706">
        <v>4</v>
      </c>
      <c r="AC706" t="s">
        <v>294</v>
      </c>
      <c r="AD706">
        <v>10</v>
      </c>
      <c r="AG706" t="s">
        <v>243</v>
      </c>
      <c r="AH706" t="s">
        <v>244</v>
      </c>
      <c r="AI706" t="s">
        <v>68</v>
      </c>
      <c r="AJ706" t="s">
        <v>69</v>
      </c>
      <c r="AK706" t="s">
        <v>184</v>
      </c>
      <c r="AL706" t="s">
        <v>185</v>
      </c>
      <c r="AS706">
        <v>2000</v>
      </c>
      <c r="AT706">
        <v>2000</v>
      </c>
      <c r="BN706" s="33" t="s">
        <v>2142</v>
      </c>
      <c r="BO706">
        <v>2</v>
      </c>
      <c r="BP706">
        <v>2</v>
      </c>
      <c r="BQ706">
        <v>13</v>
      </c>
      <c r="BR706" t="s">
        <v>316</v>
      </c>
      <c r="BT706" t="s">
        <v>285</v>
      </c>
      <c r="BU706" s="23">
        <v>43682</v>
      </c>
      <c r="BV706">
        <v>26014</v>
      </c>
      <c r="BX706" t="s">
        <v>64</v>
      </c>
      <c r="BY706" t="s">
        <v>64</v>
      </c>
      <c r="CB706" t="s">
        <v>64</v>
      </c>
      <c r="CC706" t="s">
        <v>64</v>
      </c>
      <c r="CD706" t="s">
        <v>477</v>
      </c>
      <c r="CE706" t="s">
        <v>63</v>
      </c>
      <c r="CF706" t="s">
        <v>458</v>
      </c>
      <c r="CG706" t="s">
        <v>63</v>
      </c>
      <c r="CH706" t="s">
        <v>245</v>
      </c>
      <c r="CI706" t="s">
        <v>64</v>
      </c>
      <c r="DJ706" t="s">
        <v>76</v>
      </c>
      <c r="DK706" t="s">
        <v>2124</v>
      </c>
      <c r="DN706" t="s">
        <v>64</v>
      </c>
      <c r="DO706" t="s">
        <v>77</v>
      </c>
      <c r="DP706" t="s">
        <v>63</v>
      </c>
      <c r="DQ706" t="s">
        <v>78</v>
      </c>
      <c r="DR706" t="s">
        <v>1487</v>
      </c>
      <c r="EB706">
        <v>4</v>
      </c>
      <c r="EC706">
        <v>4</v>
      </c>
      <c r="EE706" t="s">
        <v>1486</v>
      </c>
      <c r="EF706">
        <v>6</v>
      </c>
      <c r="EH706" t="s">
        <v>80</v>
      </c>
      <c r="EL706" t="s">
        <v>80</v>
      </c>
      <c r="EP706" t="s">
        <v>80</v>
      </c>
      <c r="ET706" t="s">
        <v>80</v>
      </c>
      <c r="EV706">
        <v>2500</v>
      </c>
      <c r="EW706">
        <v>473</v>
      </c>
      <c r="EX706">
        <v>405</v>
      </c>
      <c r="EY706">
        <v>442</v>
      </c>
    </row>
    <row r="707" spans="1:155" x14ac:dyDescent="0.25">
      <c r="A707">
        <v>2020</v>
      </c>
      <c r="B707" t="s">
        <v>2140</v>
      </c>
      <c r="C707" s="20" t="s">
        <v>472</v>
      </c>
      <c r="D707" t="s">
        <v>1493</v>
      </c>
      <c r="E707" t="s">
        <v>447</v>
      </c>
      <c r="F707">
        <v>728</v>
      </c>
      <c r="G707" s="1">
        <v>3</v>
      </c>
      <c r="H707">
        <v>6</v>
      </c>
      <c r="I707" t="s">
        <v>467</v>
      </c>
      <c r="J707">
        <v>23</v>
      </c>
      <c r="K707">
        <v>29</v>
      </c>
      <c r="L707">
        <v>25</v>
      </c>
      <c r="M707">
        <v>28.822299999999998</v>
      </c>
      <c r="N707">
        <v>41.7151</v>
      </c>
      <c r="O707">
        <v>33.478499999999997</v>
      </c>
      <c r="P707">
        <v>22.552399999999999</v>
      </c>
      <c r="Q707">
        <v>29.220199999999998</v>
      </c>
      <c r="R707">
        <v>25.133199999999999</v>
      </c>
      <c r="T707" t="s">
        <v>60</v>
      </c>
      <c r="U707" t="s">
        <v>71</v>
      </c>
      <c r="V707" t="s">
        <v>86</v>
      </c>
      <c r="W707" t="s">
        <v>136</v>
      </c>
      <c r="Y707">
        <v>10</v>
      </c>
      <c r="Z707" t="s">
        <v>63</v>
      </c>
      <c r="AA707" t="s">
        <v>64</v>
      </c>
      <c r="AB707">
        <v>4</v>
      </c>
      <c r="AC707" t="s">
        <v>294</v>
      </c>
      <c r="AE707">
        <v>20</v>
      </c>
      <c r="AG707" t="s">
        <v>301</v>
      </c>
      <c r="AH707" t="s">
        <v>302</v>
      </c>
      <c r="AI707" t="s">
        <v>68</v>
      </c>
      <c r="AJ707" t="s">
        <v>69</v>
      </c>
      <c r="AK707" t="s">
        <v>184</v>
      </c>
      <c r="AL707" t="s">
        <v>185</v>
      </c>
      <c r="AS707">
        <v>1900</v>
      </c>
      <c r="AT707">
        <v>1900</v>
      </c>
      <c r="BO707">
        <v>2</v>
      </c>
      <c r="BP707">
        <v>2</v>
      </c>
      <c r="BQ707">
        <v>13</v>
      </c>
      <c r="BR707" t="s">
        <v>316</v>
      </c>
      <c r="BT707" t="s">
        <v>73</v>
      </c>
      <c r="BU707" s="23">
        <v>43682</v>
      </c>
      <c r="BV707">
        <v>26113</v>
      </c>
      <c r="BX707" t="s">
        <v>64</v>
      </c>
      <c r="BY707" t="s">
        <v>64</v>
      </c>
      <c r="CB707" t="s">
        <v>64</v>
      </c>
      <c r="CC707" t="s">
        <v>64</v>
      </c>
      <c r="CE707" t="s">
        <v>64</v>
      </c>
      <c r="CG707" t="s">
        <v>64</v>
      </c>
      <c r="CI707" t="s">
        <v>64</v>
      </c>
      <c r="DJ707" t="s">
        <v>303</v>
      </c>
      <c r="DK707" t="s">
        <v>304</v>
      </c>
      <c r="DN707" t="s">
        <v>64</v>
      </c>
      <c r="DO707" t="s">
        <v>77</v>
      </c>
      <c r="DP707" t="s">
        <v>63</v>
      </c>
      <c r="DQ707" t="s">
        <v>78</v>
      </c>
      <c r="EB707">
        <v>5</v>
      </c>
      <c r="EC707">
        <v>4</v>
      </c>
      <c r="EE707" t="s">
        <v>1488</v>
      </c>
      <c r="EF707">
        <v>1</v>
      </c>
      <c r="EH707" t="s">
        <v>80</v>
      </c>
      <c r="EL707" t="s">
        <v>80</v>
      </c>
      <c r="EP707" t="s">
        <v>80</v>
      </c>
      <c r="ET707" t="s">
        <v>80</v>
      </c>
      <c r="EV707">
        <v>2000</v>
      </c>
      <c r="EW707">
        <v>451</v>
      </c>
      <c r="EX707">
        <v>348</v>
      </c>
      <c r="EY707">
        <v>405</v>
      </c>
    </row>
    <row r="708" spans="1:155" x14ac:dyDescent="0.25">
      <c r="A708">
        <v>2020</v>
      </c>
      <c r="B708" t="s">
        <v>2140</v>
      </c>
      <c r="C708" s="20" t="s">
        <v>472</v>
      </c>
      <c r="D708" t="s">
        <v>1493</v>
      </c>
      <c r="E708" t="s">
        <v>447</v>
      </c>
      <c r="F708">
        <v>809</v>
      </c>
      <c r="G708" s="1">
        <v>4.3</v>
      </c>
      <c r="H708">
        <v>6</v>
      </c>
      <c r="I708" t="s">
        <v>152</v>
      </c>
      <c r="J708">
        <v>15</v>
      </c>
      <c r="K708">
        <v>20</v>
      </c>
      <c r="L708">
        <v>17</v>
      </c>
      <c r="M708">
        <v>16.9754</v>
      </c>
      <c r="N708">
        <v>24.577500000000001</v>
      </c>
      <c r="O708">
        <v>19.720300000000002</v>
      </c>
      <c r="P708">
        <v>14.942</v>
      </c>
      <c r="Q708">
        <v>19.5777</v>
      </c>
      <c r="R708">
        <v>16.724</v>
      </c>
      <c r="T708" t="s">
        <v>142</v>
      </c>
      <c r="U708" t="s">
        <v>143</v>
      </c>
      <c r="V708" t="s">
        <v>86</v>
      </c>
      <c r="W708" t="s">
        <v>136</v>
      </c>
      <c r="Y708">
        <v>6</v>
      </c>
      <c r="Z708" t="s">
        <v>63</v>
      </c>
      <c r="AA708" t="s">
        <v>64</v>
      </c>
      <c r="AB708">
        <v>4</v>
      </c>
      <c r="AC708" t="s">
        <v>294</v>
      </c>
      <c r="AD708">
        <v>10</v>
      </c>
      <c r="AG708" t="s">
        <v>243</v>
      </c>
      <c r="AH708" t="s">
        <v>244</v>
      </c>
      <c r="AI708" t="s">
        <v>68</v>
      </c>
      <c r="AJ708" t="s">
        <v>69</v>
      </c>
      <c r="AK708" t="s">
        <v>184</v>
      </c>
      <c r="AL708" t="s">
        <v>185</v>
      </c>
      <c r="AS708">
        <v>2400</v>
      </c>
      <c r="AT708">
        <v>2400</v>
      </c>
      <c r="BN708" s="33" t="s">
        <v>2125</v>
      </c>
      <c r="BO708">
        <v>1</v>
      </c>
      <c r="BP708">
        <v>1</v>
      </c>
      <c r="BQ708">
        <v>13</v>
      </c>
      <c r="BR708" t="s">
        <v>316</v>
      </c>
      <c r="BT708" t="s">
        <v>285</v>
      </c>
      <c r="BU708" s="23">
        <v>43682</v>
      </c>
      <c r="BV708">
        <v>26051</v>
      </c>
      <c r="BX708" t="s">
        <v>64</v>
      </c>
      <c r="BY708" t="s">
        <v>64</v>
      </c>
      <c r="CB708" t="s">
        <v>64</v>
      </c>
      <c r="CC708" t="s">
        <v>64</v>
      </c>
      <c r="CD708" t="s">
        <v>478</v>
      </c>
      <c r="CE708" t="s">
        <v>63</v>
      </c>
      <c r="CF708" t="s">
        <v>458</v>
      </c>
      <c r="CG708" t="s">
        <v>63</v>
      </c>
      <c r="CH708" t="s">
        <v>456</v>
      </c>
      <c r="CI708" t="s">
        <v>64</v>
      </c>
      <c r="DJ708" t="s">
        <v>76</v>
      </c>
      <c r="DK708" t="s">
        <v>2124</v>
      </c>
      <c r="DN708" t="s">
        <v>64</v>
      </c>
      <c r="DO708" t="s">
        <v>77</v>
      </c>
      <c r="DP708" t="s">
        <v>64</v>
      </c>
      <c r="DQ708" t="s">
        <v>139</v>
      </c>
      <c r="EB708">
        <v>3</v>
      </c>
      <c r="EC708">
        <v>3</v>
      </c>
      <c r="EE708" t="s">
        <v>1489</v>
      </c>
      <c r="EF708">
        <v>6</v>
      </c>
      <c r="EH708" t="s">
        <v>80</v>
      </c>
      <c r="EL708" t="s">
        <v>80</v>
      </c>
      <c r="EP708" t="s">
        <v>80</v>
      </c>
      <c r="ET708" t="s">
        <v>80</v>
      </c>
      <c r="EV708">
        <v>4500</v>
      </c>
      <c r="EW708">
        <v>595</v>
      </c>
      <c r="EX708">
        <v>454</v>
      </c>
      <c r="EY708">
        <v>532</v>
      </c>
    </row>
    <row r="709" spans="1:155" x14ac:dyDescent="0.25">
      <c r="A709">
        <v>2020</v>
      </c>
      <c r="B709" t="s">
        <v>2140</v>
      </c>
      <c r="C709" s="20" t="s">
        <v>472</v>
      </c>
      <c r="D709" t="s">
        <v>1493</v>
      </c>
      <c r="E709" t="s">
        <v>447</v>
      </c>
      <c r="F709">
        <v>554</v>
      </c>
      <c r="G709" s="1">
        <v>5.3</v>
      </c>
      <c r="H709">
        <v>8</v>
      </c>
      <c r="I709" t="s">
        <v>467</v>
      </c>
      <c r="J709">
        <v>16</v>
      </c>
      <c r="K709">
        <v>22</v>
      </c>
      <c r="L709">
        <v>19</v>
      </c>
      <c r="M709">
        <v>20.5</v>
      </c>
      <c r="N709">
        <v>30.9</v>
      </c>
      <c r="O709">
        <v>24.158999999999999</v>
      </c>
      <c r="P709">
        <v>16.479600000000001</v>
      </c>
      <c r="Q709">
        <v>22.180700000000002</v>
      </c>
      <c r="R709">
        <v>18.635000000000002</v>
      </c>
      <c r="T709" t="s">
        <v>142</v>
      </c>
      <c r="U709" t="s">
        <v>143</v>
      </c>
      <c r="V709" t="s">
        <v>86</v>
      </c>
      <c r="W709" t="s">
        <v>136</v>
      </c>
      <c r="Y709">
        <v>10</v>
      </c>
      <c r="Z709" t="s">
        <v>63</v>
      </c>
      <c r="AA709" t="s">
        <v>64</v>
      </c>
      <c r="AB709">
        <v>4</v>
      </c>
      <c r="AC709" t="s">
        <v>294</v>
      </c>
      <c r="AD709">
        <v>10</v>
      </c>
      <c r="AG709" t="s">
        <v>243</v>
      </c>
      <c r="AH709" t="s">
        <v>244</v>
      </c>
      <c r="AI709" t="s">
        <v>68</v>
      </c>
      <c r="AJ709" t="s">
        <v>69</v>
      </c>
      <c r="AK709" t="s">
        <v>184</v>
      </c>
      <c r="AL709" t="s">
        <v>185</v>
      </c>
      <c r="AS709">
        <v>2150</v>
      </c>
      <c r="AT709">
        <v>2150</v>
      </c>
      <c r="BN709" s="33" t="s">
        <v>2125</v>
      </c>
      <c r="BO709">
        <v>1</v>
      </c>
      <c r="BP709">
        <v>1</v>
      </c>
      <c r="BQ709">
        <v>13</v>
      </c>
      <c r="BR709" t="s">
        <v>316</v>
      </c>
      <c r="BT709" t="s">
        <v>73</v>
      </c>
      <c r="BU709" s="23">
        <v>43682</v>
      </c>
      <c r="BV709">
        <v>26315</v>
      </c>
      <c r="BX709" t="s">
        <v>64</v>
      </c>
      <c r="BY709" t="s">
        <v>64</v>
      </c>
      <c r="CB709" t="s">
        <v>64</v>
      </c>
      <c r="CC709" t="s">
        <v>64</v>
      </c>
      <c r="CD709" t="s">
        <v>479</v>
      </c>
      <c r="CE709" t="s">
        <v>63</v>
      </c>
      <c r="CF709" t="s">
        <v>458</v>
      </c>
      <c r="CG709" t="s">
        <v>63</v>
      </c>
      <c r="CH709" t="s">
        <v>456</v>
      </c>
      <c r="CI709" t="s">
        <v>64</v>
      </c>
      <c r="DJ709" t="s">
        <v>76</v>
      </c>
      <c r="DK709" t="s">
        <v>2124</v>
      </c>
      <c r="DN709" t="s">
        <v>64</v>
      </c>
      <c r="DO709" t="s">
        <v>77</v>
      </c>
      <c r="DP709" t="s">
        <v>63</v>
      </c>
      <c r="DQ709" t="s">
        <v>78</v>
      </c>
      <c r="EB709">
        <v>3</v>
      </c>
      <c r="EC709">
        <v>3</v>
      </c>
      <c r="EE709" t="s">
        <v>1490</v>
      </c>
      <c r="EF709">
        <v>5</v>
      </c>
      <c r="EH709" t="s">
        <v>80</v>
      </c>
      <c r="EL709" t="s">
        <v>80</v>
      </c>
      <c r="EP709" t="s">
        <v>80</v>
      </c>
      <c r="ET709" t="s">
        <v>80</v>
      </c>
      <c r="EV709">
        <v>3250</v>
      </c>
      <c r="EW709">
        <v>540</v>
      </c>
      <c r="EX709">
        <v>401</v>
      </c>
      <c r="EY709">
        <v>477</v>
      </c>
    </row>
    <row r="710" spans="1:155" x14ac:dyDescent="0.25">
      <c r="A710">
        <v>2020</v>
      </c>
      <c r="B710" t="s">
        <v>2140</v>
      </c>
      <c r="C710" s="20" t="s">
        <v>472</v>
      </c>
      <c r="D710" t="s">
        <v>1493</v>
      </c>
      <c r="E710" t="s">
        <v>447</v>
      </c>
      <c r="F710">
        <v>670</v>
      </c>
      <c r="G710" s="1">
        <v>5.3</v>
      </c>
      <c r="H710">
        <v>8</v>
      </c>
      <c r="I710" t="s">
        <v>152</v>
      </c>
      <c r="J710">
        <v>15</v>
      </c>
      <c r="K710">
        <v>20</v>
      </c>
      <c r="L710">
        <v>17</v>
      </c>
      <c r="M710">
        <v>18.296800000000001</v>
      </c>
      <c r="N710">
        <v>28.447700000000001</v>
      </c>
      <c r="O710">
        <v>21.796700000000001</v>
      </c>
      <c r="P710">
        <v>14.815799999999999</v>
      </c>
      <c r="Q710">
        <v>20</v>
      </c>
      <c r="R710">
        <v>16.939</v>
      </c>
      <c r="T710" t="s">
        <v>142</v>
      </c>
      <c r="U710" t="s">
        <v>143</v>
      </c>
      <c r="V710" t="s">
        <v>86</v>
      </c>
      <c r="W710" t="s">
        <v>136</v>
      </c>
      <c r="Y710">
        <v>6</v>
      </c>
      <c r="Z710" t="s">
        <v>63</v>
      </c>
      <c r="AA710" t="s">
        <v>64</v>
      </c>
      <c r="AB710">
        <v>4</v>
      </c>
      <c r="AC710" t="s">
        <v>294</v>
      </c>
      <c r="AD710">
        <v>10</v>
      </c>
      <c r="AG710" t="s">
        <v>243</v>
      </c>
      <c r="AH710" t="s">
        <v>244</v>
      </c>
      <c r="AI710" t="s">
        <v>68</v>
      </c>
      <c r="AJ710" t="s">
        <v>69</v>
      </c>
      <c r="AK710" t="s">
        <v>184</v>
      </c>
      <c r="AL710" t="s">
        <v>185</v>
      </c>
      <c r="AS710">
        <v>2400</v>
      </c>
      <c r="AT710">
        <v>2400</v>
      </c>
      <c r="BN710" s="33" t="s">
        <v>2125</v>
      </c>
      <c r="BO710">
        <v>1</v>
      </c>
      <c r="BP710">
        <v>1</v>
      </c>
      <c r="BQ710">
        <v>13</v>
      </c>
      <c r="BR710" t="s">
        <v>316</v>
      </c>
      <c r="BT710" t="s">
        <v>73</v>
      </c>
      <c r="BU710" s="23">
        <v>43682</v>
      </c>
      <c r="BV710">
        <v>26278</v>
      </c>
      <c r="BX710" t="s">
        <v>64</v>
      </c>
      <c r="BY710" t="s">
        <v>64</v>
      </c>
      <c r="CB710" t="s">
        <v>64</v>
      </c>
      <c r="CC710" t="s">
        <v>64</v>
      </c>
      <c r="CD710" t="s">
        <v>478</v>
      </c>
      <c r="CE710" t="s">
        <v>63</v>
      </c>
      <c r="CF710" t="s">
        <v>458</v>
      </c>
      <c r="CG710" t="s">
        <v>63</v>
      </c>
      <c r="CH710" t="s">
        <v>456</v>
      </c>
      <c r="CI710" t="s">
        <v>64</v>
      </c>
      <c r="DJ710" t="s">
        <v>76</v>
      </c>
      <c r="DK710" t="s">
        <v>2124</v>
      </c>
      <c r="DN710" t="s">
        <v>64</v>
      </c>
      <c r="DO710" t="s">
        <v>77</v>
      </c>
      <c r="DP710" t="s">
        <v>64</v>
      </c>
      <c r="DQ710" t="s">
        <v>139</v>
      </c>
      <c r="EB710">
        <v>3</v>
      </c>
      <c r="EC710">
        <v>3</v>
      </c>
      <c r="EE710" t="s">
        <v>1490</v>
      </c>
      <c r="EF710">
        <v>5</v>
      </c>
      <c r="EH710" t="s">
        <v>80</v>
      </c>
      <c r="EL710" t="s">
        <v>80</v>
      </c>
      <c r="EP710" t="s">
        <v>80</v>
      </c>
      <c r="ET710" t="s">
        <v>80</v>
      </c>
      <c r="EV710">
        <v>4500</v>
      </c>
      <c r="EW710">
        <v>600</v>
      </c>
      <c r="EX710">
        <v>445</v>
      </c>
      <c r="EY710">
        <v>525</v>
      </c>
    </row>
    <row r="711" spans="1:155" x14ac:dyDescent="0.25">
      <c r="A711">
        <v>2020</v>
      </c>
      <c r="B711" t="s">
        <v>2140</v>
      </c>
      <c r="C711" s="20" t="s">
        <v>472</v>
      </c>
      <c r="D711" t="s">
        <v>1493</v>
      </c>
      <c r="E711" t="s">
        <v>447</v>
      </c>
      <c r="F711">
        <v>694</v>
      </c>
      <c r="G711" s="1">
        <v>5.3</v>
      </c>
      <c r="H711">
        <v>8</v>
      </c>
      <c r="I711" t="s">
        <v>152</v>
      </c>
      <c r="J711">
        <v>14</v>
      </c>
      <c r="K711">
        <v>18</v>
      </c>
      <c r="L711">
        <v>16</v>
      </c>
      <c r="M711">
        <v>17.421099999999999</v>
      </c>
      <c r="N711">
        <v>26.302900000000001</v>
      </c>
      <c r="O711">
        <v>20.5426</v>
      </c>
      <c r="P711">
        <v>14.1477</v>
      </c>
      <c r="Q711">
        <v>18.2211</v>
      </c>
      <c r="R711">
        <v>15.7301</v>
      </c>
      <c r="T711" t="s">
        <v>142</v>
      </c>
      <c r="U711" t="s">
        <v>143</v>
      </c>
      <c r="V711" t="s">
        <v>86</v>
      </c>
      <c r="W711" t="s">
        <v>136</v>
      </c>
      <c r="Y711">
        <v>6</v>
      </c>
      <c r="Z711" t="s">
        <v>63</v>
      </c>
      <c r="AA711" t="s">
        <v>64</v>
      </c>
      <c r="AB711">
        <v>4</v>
      </c>
      <c r="AC711" t="s">
        <v>294</v>
      </c>
      <c r="AD711">
        <v>85</v>
      </c>
      <c r="AF711" t="s">
        <v>498</v>
      </c>
      <c r="AG711" t="s">
        <v>243</v>
      </c>
      <c r="AH711" t="s">
        <v>244</v>
      </c>
      <c r="AI711" t="s">
        <v>68</v>
      </c>
      <c r="AJ711" t="s">
        <v>69</v>
      </c>
      <c r="AK711" t="s">
        <v>184</v>
      </c>
      <c r="AL711" t="s">
        <v>185</v>
      </c>
      <c r="AS711">
        <v>2550</v>
      </c>
      <c r="AT711">
        <v>2550</v>
      </c>
      <c r="AU711">
        <v>11</v>
      </c>
      <c r="AV711">
        <v>13</v>
      </c>
      <c r="AW711">
        <v>12</v>
      </c>
      <c r="AX711">
        <v>13.016500000000001</v>
      </c>
      <c r="AY711">
        <v>19.441700000000001</v>
      </c>
      <c r="AZ711">
        <v>15.2905</v>
      </c>
      <c r="BA711">
        <v>10.5708</v>
      </c>
      <c r="BB711">
        <v>13.4681</v>
      </c>
      <c r="BC711">
        <v>11.703799999999999</v>
      </c>
      <c r="BD711" t="s">
        <v>497</v>
      </c>
      <c r="BE711" t="s">
        <v>247</v>
      </c>
      <c r="BF711" t="s">
        <v>248</v>
      </c>
      <c r="BG711" t="s">
        <v>68</v>
      </c>
      <c r="BH711" t="s">
        <v>69</v>
      </c>
      <c r="BI711">
        <v>2900</v>
      </c>
      <c r="BJ711">
        <v>599</v>
      </c>
      <c r="BK711">
        <v>470</v>
      </c>
      <c r="BL711">
        <v>541</v>
      </c>
      <c r="BM711">
        <v>2900</v>
      </c>
      <c r="BN711" s="33" t="s">
        <v>2139</v>
      </c>
      <c r="BO711">
        <v>1</v>
      </c>
      <c r="BP711">
        <v>1</v>
      </c>
      <c r="BQ711">
        <v>13</v>
      </c>
      <c r="BR711" t="s">
        <v>316</v>
      </c>
      <c r="BT711" t="s">
        <v>285</v>
      </c>
      <c r="BU711" s="23">
        <v>43682</v>
      </c>
      <c r="BV711">
        <v>26458</v>
      </c>
      <c r="BX711" t="s">
        <v>64</v>
      </c>
      <c r="BY711" t="s">
        <v>64</v>
      </c>
      <c r="CB711" t="s">
        <v>64</v>
      </c>
      <c r="CC711" t="s">
        <v>64</v>
      </c>
      <c r="CD711" t="s">
        <v>478</v>
      </c>
      <c r="CE711" t="s">
        <v>63</v>
      </c>
      <c r="CF711" t="s">
        <v>458</v>
      </c>
      <c r="CG711" t="s">
        <v>63</v>
      </c>
      <c r="CH711" t="s">
        <v>456</v>
      </c>
      <c r="CI711" t="s">
        <v>64</v>
      </c>
      <c r="DJ711" t="s">
        <v>76</v>
      </c>
      <c r="DK711" t="s">
        <v>2124</v>
      </c>
      <c r="DN711" t="s">
        <v>64</v>
      </c>
      <c r="DO711" t="s">
        <v>77</v>
      </c>
      <c r="DP711" t="s">
        <v>64</v>
      </c>
      <c r="DQ711" t="s">
        <v>139</v>
      </c>
      <c r="EB711">
        <v>2</v>
      </c>
      <c r="EC711">
        <v>2</v>
      </c>
      <c r="ED711">
        <v>2</v>
      </c>
      <c r="EE711" t="s">
        <v>1491</v>
      </c>
      <c r="EF711">
        <v>3</v>
      </c>
      <c r="EH711" t="s">
        <v>80</v>
      </c>
      <c r="EL711" t="s">
        <v>80</v>
      </c>
      <c r="EP711" t="s">
        <v>80</v>
      </c>
      <c r="ET711" t="s">
        <v>80</v>
      </c>
      <c r="EV711">
        <v>5250</v>
      </c>
      <c r="EW711">
        <v>625</v>
      </c>
      <c r="EX711">
        <v>486</v>
      </c>
      <c r="EY711">
        <v>563</v>
      </c>
    </row>
    <row r="712" spans="1:155" x14ac:dyDescent="0.25">
      <c r="A712">
        <v>2020</v>
      </c>
      <c r="B712" t="s">
        <v>2140</v>
      </c>
      <c r="C712" s="20" t="s">
        <v>472</v>
      </c>
      <c r="D712" t="s">
        <v>1493</v>
      </c>
      <c r="E712" t="s">
        <v>447</v>
      </c>
      <c r="F712">
        <v>550</v>
      </c>
      <c r="G712" s="1">
        <v>5.3</v>
      </c>
      <c r="H712">
        <v>8</v>
      </c>
      <c r="I712" t="s">
        <v>235</v>
      </c>
      <c r="J712">
        <v>16</v>
      </c>
      <c r="K712">
        <v>22</v>
      </c>
      <c r="L712">
        <v>18</v>
      </c>
      <c r="M712">
        <v>20.966000000000001</v>
      </c>
      <c r="N712">
        <v>31.2286</v>
      </c>
      <c r="O712">
        <v>24.604600000000001</v>
      </c>
      <c r="P712">
        <v>16</v>
      </c>
      <c r="Q712">
        <v>22.399699999999999</v>
      </c>
      <c r="R712">
        <v>18</v>
      </c>
      <c r="T712" t="s">
        <v>142</v>
      </c>
      <c r="U712" t="s">
        <v>143</v>
      </c>
      <c r="V712" t="s">
        <v>86</v>
      </c>
      <c r="W712" t="s">
        <v>136</v>
      </c>
      <c r="Y712">
        <v>8</v>
      </c>
      <c r="Z712" t="s">
        <v>63</v>
      </c>
      <c r="AA712" t="s">
        <v>64</v>
      </c>
      <c r="AB712">
        <v>4</v>
      </c>
      <c r="AC712" t="s">
        <v>294</v>
      </c>
      <c r="AD712">
        <v>10</v>
      </c>
      <c r="AG712" t="s">
        <v>243</v>
      </c>
      <c r="AH712" t="s">
        <v>244</v>
      </c>
      <c r="AI712" t="s">
        <v>68</v>
      </c>
      <c r="AJ712" t="s">
        <v>69</v>
      </c>
      <c r="AK712" t="s">
        <v>184</v>
      </c>
      <c r="AL712" t="s">
        <v>185</v>
      </c>
      <c r="AS712">
        <v>2250</v>
      </c>
      <c r="AT712">
        <v>2250</v>
      </c>
      <c r="BN712" s="33" t="s">
        <v>2125</v>
      </c>
      <c r="BO712">
        <v>1</v>
      </c>
      <c r="BP712">
        <v>1</v>
      </c>
      <c r="BQ712">
        <v>13</v>
      </c>
      <c r="BR712" t="s">
        <v>316</v>
      </c>
      <c r="BT712" t="s">
        <v>73</v>
      </c>
      <c r="BU712" s="23">
        <v>43682</v>
      </c>
      <c r="BV712">
        <v>26027</v>
      </c>
      <c r="BX712" t="s">
        <v>64</v>
      </c>
      <c r="BY712" t="s">
        <v>64</v>
      </c>
      <c r="CB712" t="s">
        <v>64</v>
      </c>
      <c r="CC712" t="s">
        <v>64</v>
      </c>
      <c r="CD712" t="s">
        <v>479</v>
      </c>
      <c r="CE712" t="s">
        <v>63</v>
      </c>
      <c r="CF712" t="s">
        <v>458</v>
      </c>
      <c r="CG712" t="s">
        <v>63</v>
      </c>
      <c r="CH712" t="s">
        <v>456</v>
      </c>
      <c r="CI712" t="s">
        <v>64</v>
      </c>
      <c r="DJ712" t="s">
        <v>76</v>
      </c>
      <c r="DK712" t="s">
        <v>2124</v>
      </c>
      <c r="DN712" t="s">
        <v>64</v>
      </c>
      <c r="DO712" t="s">
        <v>77</v>
      </c>
      <c r="DP712" t="s">
        <v>63</v>
      </c>
      <c r="DQ712" t="s">
        <v>78</v>
      </c>
      <c r="EB712">
        <v>3</v>
      </c>
      <c r="EC712">
        <v>3</v>
      </c>
      <c r="EE712" t="s">
        <v>1490</v>
      </c>
      <c r="EF712">
        <v>5</v>
      </c>
      <c r="EH712" t="s">
        <v>80</v>
      </c>
      <c r="EL712" t="s">
        <v>80</v>
      </c>
      <c r="EP712" t="s">
        <v>80</v>
      </c>
      <c r="ET712" t="s">
        <v>80</v>
      </c>
      <c r="EV712">
        <v>3750</v>
      </c>
      <c r="EW712">
        <v>555</v>
      </c>
      <c r="EX712">
        <v>397</v>
      </c>
      <c r="EY712">
        <v>494</v>
      </c>
    </row>
    <row r="713" spans="1:155" x14ac:dyDescent="0.25">
      <c r="A713">
        <v>2020</v>
      </c>
      <c r="B713" t="s">
        <v>2140</v>
      </c>
      <c r="C713" s="20" t="s">
        <v>472</v>
      </c>
      <c r="D713" t="s">
        <v>1493</v>
      </c>
      <c r="E713" t="s">
        <v>447</v>
      </c>
      <c r="F713">
        <v>632</v>
      </c>
      <c r="G713" s="1">
        <v>6.2</v>
      </c>
      <c r="H713">
        <v>8</v>
      </c>
      <c r="I713" t="s">
        <v>467</v>
      </c>
      <c r="J713">
        <v>16</v>
      </c>
      <c r="K713">
        <v>20</v>
      </c>
      <c r="L713">
        <v>17</v>
      </c>
      <c r="M713">
        <v>19.424199999999999</v>
      </c>
      <c r="N713">
        <v>31.854399999999998</v>
      </c>
      <c r="O713">
        <v>23.561599999999999</v>
      </c>
      <c r="P713">
        <v>15.6701</v>
      </c>
      <c r="Q713">
        <v>19.596399999999999</v>
      </c>
      <c r="R713">
        <v>17.222899999999999</v>
      </c>
      <c r="T713" t="s">
        <v>142</v>
      </c>
      <c r="U713" t="s">
        <v>143</v>
      </c>
      <c r="V713" t="s">
        <v>86</v>
      </c>
      <c r="W713" t="s">
        <v>136</v>
      </c>
      <c r="Y713">
        <v>10</v>
      </c>
      <c r="Z713" t="s">
        <v>63</v>
      </c>
      <c r="AA713" t="s">
        <v>64</v>
      </c>
      <c r="AB713">
        <v>4</v>
      </c>
      <c r="AC713" t="s">
        <v>294</v>
      </c>
      <c r="AD713">
        <v>10</v>
      </c>
      <c r="AG713" t="s">
        <v>155</v>
      </c>
      <c r="AH713" t="s">
        <v>156</v>
      </c>
      <c r="AI713" t="s">
        <v>68</v>
      </c>
      <c r="AJ713" t="s">
        <v>69</v>
      </c>
      <c r="AK713" t="s">
        <v>184</v>
      </c>
      <c r="AL713" t="s">
        <v>185</v>
      </c>
      <c r="AS713">
        <v>2850</v>
      </c>
      <c r="AT713">
        <v>2850</v>
      </c>
      <c r="BN713" s="33" t="s">
        <v>2125</v>
      </c>
      <c r="BO713">
        <v>1</v>
      </c>
      <c r="BP713">
        <v>1</v>
      </c>
      <c r="BQ713">
        <v>13</v>
      </c>
      <c r="BR713" t="s">
        <v>316</v>
      </c>
      <c r="BT713" t="s">
        <v>285</v>
      </c>
      <c r="BU713" s="23">
        <v>43682</v>
      </c>
      <c r="BV713">
        <v>26020</v>
      </c>
      <c r="BX713" t="s">
        <v>64</v>
      </c>
      <c r="BY713" t="s">
        <v>64</v>
      </c>
      <c r="CB713" t="s">
        <v>64</v>
      </c>
      <c r="CC713" t="s">
        <v>64</v>
      </c>
      <c r="CD713" t="s">
        <v>479</v>
      </c>
      <c r="CE713" t="s">
        <v>63</v>
      </c>
      <c r="CF713" t="s">
        <v>458</v>
      </c>
      <c r="CG713" t="s">
        <v>63</v>
      </c>
      <c r="CH713" t="s">
        <v>456</v>
      </c>
      <c r="CI713" t="s">
        <v>64</v>
      </c>
      <c r="DJ713" t="s">
        <v>76</v>
      </c>
      <c r="DK713" t="s">
        <v>2124</v>
      </c>
      <c r="DN713" t="s">
        <v>64</v>
      </c>
      <c r="DO713" t="s">
        <v>77</v>
      </c>
      <c r="DP713" t="s">
        <v>63</v>
      </c>
      <c r="DQ713" t="s">
        <v>78</v>
      </c>
      <c r="EB713">
        <v>3</v>
      </c>
      <c r="EC713">
        <v>3</v>
      </c>
      <c r="EE713" t="s">
        <v>1494</v>
      </c>
      <c r="EF713">
        <v>3</v>
      </c>
      <c r="EH713" t="s">
        <v>80</v>
      </c>
      <c r="EL713" t="s">
        <v>80</v>
      </c>
      <c r="EP713" t="s">
        <v>80</v>
      </c>
      <c r="ET713" t="s">
        <v>80</v>
      </c>
      <c r="EV713">
        <v>6750</v>
      </c>
      <c r="EW713">
        <v>567</v>
      </c>
      <c r="EX713">
        <v>453</v>
      </c>
      <c r="EY713">
        <v>516</v>
      </c>
    </row>
    <row r="714" spans="1:155" x14ac:dyDescent="0.25">
      <c r="A714">
        <v>2020</v>
      </c>
      <c r="B714" t="s">
        <v>2140</v>
      </c>
      <c r="C714" s="20" t="s">
        <v>472</v>
      </c>
      <c r="D714" t="s">
        <v>1496</v>
      </c>
      <c r="E714" t="s">
        <v>447</v>
      </c>
      <c r="F714">
        <v>811</v>
      </c>
      <c r="G714" s="1">
        <v>4.3</v>
      </c>
      <c r="H714">
        <v>6</v>
      </c>
      <c r="I714" t="s">
        <v>152</v>
      </c>
      <c r="J714">
        <v>14</v>
      </c>
      <c r="K714">
        <v>18</v>
      </c>
      <c r="L714">
        <v>16</v>
      </c>
      <c r="M714">
        <v>16.977599999999999</v>
      </c>
      <c r="N714">
        <v>24.575700000000001</v>
      </c>
      <c r="O714">
        <v>19.721399999999999</v>
      </c>
      <c r="P714">
        <v>14</v>
      </c>
      <c r="Q714">
        <v>18</v>
      </c>
      <c r="R714">
        <v>16</v>
      </c>
      <c r="T714" t="s">
        <v>142</v>
      </c>
      <c r="U714" t="s">
        <v>143</v>
      </c>
      <c r="V714" t="s">
        <v>86</v>
      </c>
      <c r="W714" t="s">
        <v>136</v>
      </c>
      <c r="Y714">
        <v>6</v>
      </c>
      <c r="Z714" t="s">
        <v>63</v>
      </c>
      <c r="AA714" t="s">
        <v>64</v>
      </c>
      <c r="AB714">
        <v>4</v>
      </c>
      <c r="AC714" t="s">
        <v>294</v>
      </c>
      <c r="AD714">
        <v>10</v>
      </c>
      <c r="AG714" t="s">
        <v>243</v>
      </c>
      <c r="AH714" t="s">
        <v>244</v>
      </c>
      <c r="AI714" t="s">
        <v>68</v>
      </c>
      <c r="AJ714" t="s">
        <v>69</v>
      </c>
      <c r="AK714" t="s">
        <v>184</v>
      </c>
      <c r="AL714" t="s">
        <v>185</v>
      </c>
      <c r="AS714">
        <v>2550</v>
      </c>
      <c r="AT714">
        <v>2550</v>
      </c>
      <c r="BN714" s="33" t="s">
        <v>2125</v>
      </c>
      <c r="BO714">
        <v>1</v>
      </c>
      <c r="BP714">
        <v>1</v>
      </c>
      <c r="BQ714">
        <v>13</v>
      </c>
      <c r="BR714" t="s">
        <v>316</v>
      </c>
      <c r="BT714" t="s">
        <v>285</v>
      </c>
      <c r="BU714" s="23">
        <v>43682</v>
      </c>
      <c r="BV714">
        <v>26049</v>
      </c>
      <c r="BX714" t="s">
        <v>64</v>
      </c>
      <c r="BY714" t="s">
        <v>64</v>
      </c>
      <c r="CB714" t="s">
        <v>64</v>
      </c>
      <c r="CC714" t="s">
        <v>64</v>
      </c>
      <c r="CD714" t="s">
        <v>478</v>
      </c>
      <c r="CE714" t="s">
        <v>63</v>
      </c>
      <c r="CF714" t="s">
        <v>458</v>
      </c>
      <c r="CG714" t="s">
        <v>63</v>
      </c>
      <c r="CH714" t="s">
        <v>456</v>
      </c>
      <c r="CI714" t="s">
        <v>64</v>
      </c>
      <c r="DJ714" t="s">
        <v>76</v>
      </c>
      <c r="DK714" t="s">
        <v>2124</v>
      </c>
      <c r="DN714" t="s">
        <v>64</v>
      </c>
      <c r="DO714" t="s">
        <v>77</v>
      </c>
      <c r="DP714" t="s">
        <v>64</v>
      </c>
      <c r="DQ714" t="s">
        <v>139</v>
      </c>
      <c r="EB714">
        <v>2</v>
      </c>
      <c r="EC714">
        <v>2</v>
      </c>
      <c r="EE714" t="s">
        <v>1489</v>
      </c>
      <c r="EF714">
        <v>6</v>
      </c>
      <c r="EH714" t="s">
        <v>80</v>
      </c>
      <c r="EL714" t="s">
        <v>80</v>
      </c>
      <c r="EP714" t="s">
        <v>80</v>
      </c>
      <c r="ET714" t="s">
        <v>80</v>
      </c>
      <c r="EV714">
        <v>5250</v>
      </c>
      <c r="EW714">
        <v>635</v>
      </c>
      <c r="EX714">
        <v>494</v>
      </c>
      <c r="EY714">
        <v>556</v>
      </c>
    </row>
    <row r="715" spans="1:155" x14ac:dyDescent="0.25">
      <c r="A715">
        <v>2020</v>
      </c>
      <c r="B715" t="s">
        <v>2140</v>
      </c>
      <c r="C715" s="20" t="s">
        <v>472</v>
      </c>
      <c r="D715" t="s">
        <v>1496</v>
      </c>
      <c r="E715" t="s">
        <v>447</v>
      </c>
      <c r="F715">
        <v>555</v>
      </c>
      <c r="G715" s="1">
        <v>5.3</v>
      </c>
      <c r="H715">
        <v>8</v>
      </c>
      <c r="I715" t="s">
        <v>467</v>
      </c>
      <c r="J715">
        <v>16</v>
      </c>
      <c r="K715">
        <v>21</v>
      </c>
      <c r="L715">
        <v>18</v>
      </c>
      <c r="M715">
        <v>20.5</v>
      </c>
      <c r="N715">
        <v>30.9</v>
      </c>
      <c r="O715">
        <v>24.158999999999999</v>
      </c>
      <c r="P715">
        <v>16.479600000000001</v>
      </c>
      <c r="Q715">
        <v>21</v>
      </c>
      <c r="R715">
        <v>18</v>
      </c>
      <c r="T715" t="s">
        <v>142</v>
      </c>
      <c r="U715" t="s">
        <v>143</v>
      </c>
      <c r="V715" t="s">
        <v>86</v>
      </c>
      <c r="W715" t="s">
        <v>136</v>
      </c>
      <c r="Y715">
        <v>10</v>
      </c>
      <c r="Z715" t="s">
        <v>63</v>
      </c>
      <c r="AA715" t="s">
        <v>64</v>
      </c>
      <c r="AB715">
        <v>4</v>
      </c>
      <c r="AC715" t="s">
        <v>294</v>
      </c>
      <c r="AD715">
        <v>10</v>
      </c>
      <c r="AG715" t="s">
        <v>243</v>
      </c>
      <c r="AH715" t="s">
        <v>244</v>
      </c>
      <c r="AI715" t="s">
        <v>68</v>
      </c>
      <c r="AJ715" t="s">
        <v>69</v>
      </c>
      <c r="AK715" t="s">
        <v>184</v>
      </c>
      <c r="AL715" t="s">
        <v>185</v>
      </c>
      <c r="AS715">
        <v>2250</v>
      </c>
      <c r="AT715">
        <v>2250</v>
      </c>
      <c r="BN715" s="33" t="s">
        <v>2125</v>
      </c>
      <c r="BO715">
        <v>1</v>
      </c>
      <c r="BP715">
        <v>1</v>
      </c>
      <c r="BQ715">
        <v>13</v>
      </c>
      <c r="BR715" t="s">
        <v>316</v>
      </c>
      <c r="BT715" t="s">
        <v>73</v>
      </c>
      <c r="BU715" s="23">
        <v>43682</v>
      </c>
      <c r="BV715">
        <v>26316</v>
      </c>
      <c r="BX715" t="s">
        <v>64</v>
      </c>
      <c r="BY715" t="s">
        <v>64</v>
      </c>
      <c r="CB715" t="s">
        <v>64</v>
      </c>
      <c r="CC715" t="s">
        <v>64</v>
      </c>
      <c r="CD715" t="s">
        <v>479</v>
      </c>
      <c r="CE715" t="s">
        <v>63</v>
      </c>
      <c r="CF715" t="s">
        <v>458</v>
      </c>
      <c r="CG715" t="s">
        <v>63</v>
      </c>
      <c r="CH715" t="s">
        <v>456</v>
      </c>
      <c r="CI715" t="s">
        <v>64</v>
      </c>
      <c r="DJ715" t="s">
        <v>76</v>
      </c>
      <c r="DK715" t="s">
        <v>2124</v>
      </c>
      <c r="DN715" t="s">
        <v>64</v>
      </c>
      <c r="DO715" t="s">
        <v>77</v>
      </c>
      <c r="DP715" t="s">
        <v>63</v>
      </c>
      <c r="DQ715" t="s">
        <v>78</v>
      </c>
      <c r="EB715">
        <v>3</v>
      </c>
      <c r="EC715">
        <v>3</v>
      </c>
      <c r="EE715" t="s">
        <v>1490</v>
      </c>
      <c r="EF715">
        <v>5</v>
      </c>
      <c r="EH715" t="s">
        <v>80</v>
      </c>
      <c r="EL715" t="s">
        <v>80</v>
      </c>
      <c r="EP715" t="s">
        <v>80</v>
      </c>
      <c r="ET715" t="s">
        <v>80</v>
      </c>
      <c r="EV715">
        <v>3750</v>
      </c>
      <c r="EW715">
        <v>540</v>
      </c>
      <c r="EX715">
        <v>424</v>
      </c>
      <c r="EY715">
        <v>494</v>
      </c>
    </row>
    <row r="716" spans="1:155" x14ac:dyDescent="0.25">
      <c r="A716">
        <v>2020</v>
      </c>
      <c r="B716" t="s">
        <v>2140</v>
      </c>
      <c r="C716" s="20" t="s">
        <v>472</v>
      </c>
      <c r="D716" t="s">
        <v>1496</v>
      </c>
      <c r="E716" t="s">
        <v>447</v>
      </c>
      <c r="F716">
        <v>672</v>
      </c>
      <c r="G716" s="1">
        <v>5.3</v>
      </c>
      <c r="H716">
        <v>8</v>
      </c>
      <c r="I716" t="s">
        <v>152</v>
      </c>
      <c r="J716">
        <v>14</v>
      </c>
      <c r="K716">
        <v>18</v>
      </c>
      <c r="L716">
        <v>16</v>
      </c>
      <c r="M716">
        <v>17.386199999999999</v>
      </c>
      <c r="N716">
        <v>25.535399999999999</v>
      </c>
      <c r="O716">
        <v>20.3017</v>
      </c>
      <c r="P716">
        <v>14.121</v>
      </c>
      <c r="Q716">
        <v>18</v>
      </c>
      <c r="R716">
        <v>15.823399999999999</v>
      </c>
      <c r="T716" t="s">
        <v>142</v>
      </c>
      <c r="U716" t="s">
        <v>143</v>
      </c>
      <c r="V716" t="s">
        <v>86</v>
      </c>
      <c r="W716" t="s">
        <v>136</v>
      </c>
      <c r="Y716">
        <v>6</v>
      </c>
      <c r="Z716" t="s">
        <v>63</v>
      </c>
      <c r="AA716" t="s">
        <v>64</v>
      </c>
      <c r="AB716">
        <v>4</v>
      </c>
      <c r="AC716" t="s">
        <v>294</v>
      </c>
      <c r="AD716">
        <v>10</v>
      </c>
      <c r="AG716" t="s">
        <v>243</v>
      </c>
      <c r="AH716" t="s">
        <v>244</v>
      </c>
      <c r="AI716" t="s">
        <v>68</v>
      </c>
      <c r="AJ716" t="s">
        <v>69</v>
      </c>
      <c r="AK716" t="s">
        <v>184</v>
      </c>
      <c r="AL716" t="s">
        <v>185</v>
      </c>
      <c r="AS716">
        <v>2550</v>
      </c>
      <c r="AT716">
        <v>2550</v>
      </c>
      <c r="BN716" s="33" t="s">
        <v>2125</v>
      </c>
      <c r="BO716">
        <v>1</v>
      </c>
      <c r="BP716">
        <v>1</v>
      </c>
      <c r="BQ716">
        <v>13</v>
      </c>
      <c r="BR716" t="s">
        <v>316</v>
      </c>
      <c r="BT716" t="s">
        <v>73</v>
      </c>
      <c r="BU716" s="23">
        <v>43682</v>
      </c>
      <c r="BV716">
        <v>26357</v>
      </c>
      <c r="BX716" t="s">
        <v>63</v>
      </c>
      <c r="BY716" t="s">
        <v>64</v>
      </c>
      <c r="CB716" t="s">
        <v>64</v>
      </c>
      <c r="CC716" t="s">
        <v>64</v>
      </c>
      <c r="CD716" t="s">
        <v>478</v>
      </c>
      <c r="CE716" t="s">
        <v>63</v>
      </c>
      <c r="CF716" t="s">
        <v>458</v>
      </c>
      <c r="CG716" t="s">
        <v>63</v>
      </c>
      <c r="CH716" t="s">
        <v>456</v>
      </c>
      <c r="CI716" t="s">
        <v>64</v>
      </c>
      <c r="DJ716" t="s">
        <v>76</v>
      </c>
      <c r="DK716" t="s">
        <v>2124</v>
      </c>
      <c r="DN716" t="s">
        <v>64</v>
      </c>
      <c r="DO716" t="s">
        <v>77</v>
      </c>
      <c r="DP716" t="s">
        <v>64</v>
      </c>
      <c r="DQ716" t="s">
        <v>139</v>
      </c>
      <c r="EB716">
        <v>2</v>
      </c>
      <c r="EC716">
        <v>2</v>
      </c>
      <c r="EE716" t="s">
        <v>1490</v>
      </c>
      <c r="EF716">
        <v>5</v>
      </c>
      <c r="EH716" t="s">
        <v>80</v>
      </c>
      <c r="EL716" t="s">
        <v>80</v>
      </c>
      <c r="EP716" t="s">
        <v>80</v>
      </c>
      <c r="ET716" t="s">
        <v>80</v>
      </c>
      <c r="EV716">
        <v>5250</v>
      </c>
      <c r="EW716">
        <v>629</v>
      </c>
      <c r="EX716">
        <v>493</v>
      </c>
      <c r="EY716">
        <v>561</v>
      </c>
    </row>
    <row r="717" spans="1:155" x14ac:dyDescent="0.25">
      <c r="A717">
        <v>2020</v>
      </c>
      <c r="B717" t="s">
        <v>2140</v>
      </c>
      <c r="C717" s="20" t="s">
        <v>472</v>
      </c>
      <c r="D717" t="s">
        <v>1496</v>
      </c>
      <c r="E717" t="s">
        <v>447</v>
      </c>
      <c r="F717">
        <v>551</v>
      </c>
      <c r="G717" s="1">
        <v>5.3</v>
      </c>
      <c r="H717">
        <v>8</v>
      </c>
      <c r="I717" t="s">
        <v>235</v>
      </c>
      <c r="J717">
        <v>16</v>
      </c>
      <c r="K717">
        <v>21</v>
      </c>
      <c r="L717">
        <v>18</v>
      </c>
      <c r="M717">
        <v>20</v>
      </c>
      <c r="N717">
        <v>30.5</v>
      </c>
      <c r="O717">
        <v>23.6663</v>
      </c>
      <c r="P717">
        <v>16.104099999999999</v>
      </c>
      <c r="Q717">
        <v>21</v>
      </c>
      <c r="R717">
        <v>18.285599999999999</v>
      </c>
      <c r="T717" t="s">
        <v>142</v>
      </c>
      <c r="U717" t="s">
        <v>143</v>
      </c>
      <c r="V717" t="s">
        <v>86</v>
      </c>
      <c r="W717" t="s">
        <v>136</v>
      </c>
      <c r="Y717">
        <v>8</v>
      </c>
      <c r="Z717" t="s">
        <v>63</v>
      </c>
      <c r="AA717" t="s">
        <v>64</v>
      </c>
      <c r="AB717">
        <v>4</v>
      </c>
      <c r="AC717" t="s">
        <v>294</v>
      </c>
      <c r="AD717">
        <v>10</v>
      </c>
      <c r="AG717" t="s">
        <v>243</v>
      </c>
      <c r="AH717" t="s">
        <v>244</v>
      </c>
      <c r="AI717" t="s">
        <v>68</v>
      </c>
      <c r="AJ717" t="s">
        <v>69</v>
      </c>
      <c r="AK717" t="s">
        <v>184</v>
      </c>
      <c r="AL717" t="s">
        <v>185</v>
      </c>
      <c r="AS717">
        <v>2250</v>
      </c>
      <c r="AT717">
        <v>2250</v>
      </c>
      <c r="BN717" s="33" t="s">
        <v>2125</v>
      </c>
      <c r="BO717">
        <v>1</v>
      </c>
      <c r="BP717">
        <v>1</v>
      </c>
      <c r="BQ717">
        <v>13</v>
      </c>
      <c r="BR717" t="s">
        <v>316</v>
      </c>
      <c r="BT717" t="s">
        <v>73</v>
      </c>
      <c r="BU717" s="23">
        <v>43682</v>
      </c>
      <c r="BV717">
        <v>26276</v>
      </c>
      <c r="BX717" t="s">
        <v>64</v>
      </c>
      <c r="BY717" t="s">
        <v>64</v>
      </c>
      <c r="CB717" t="s">
        <v>64</v>
      </c>
      <c r="CC717" t="s">
        <v>64</v>
      </c>
      <c r="CD717" t="s">
        <v>479</v>
      </c>
      <c r="CE717" t="s">
        <v>63</v>
      </c>
      <c r="CF717" t="s">
        <v>458</v>
      </c>
      <c r="CG717" t="s">
        <v>63</v>
      </c>
      <c r="CH717" t="s">
        <v>456</v>
      </c>
      <c r="CI717" t="s">
        <v>64</v>
      </c>
      <c r="DJ717" t="s">
        <v>76</v>
      </c>
      <c r="DK717" t="s">
        <v>2124</v>
      </c>
      <c r="DN717" t="s">
        <v>64</v>
      </c>
      <c r="DO717" t="s">
        <v>77</v>
      </c>
      <c r="DP717" t="s">
        <v>63</v>
      </c>
      <c r="DQ717" t="s">
        <v>78</v>
      </c>
      <c r="EB717">
        <v>3</v>
      </c>
      <c r="EC717">
        <v>3</v>
      </c>
      <c r="EE717" t="s">
        <v>1490</v>
      </c>
      <c r="EF717">
        <v>5</v>
      </c>
      <c r="EH717" t="s">
        <v>80</v>
      </c>
      <c r="EL717" t="s">
        <v>80</v>
      </c>
      <c r="EP717" t="s">
        <v>80</v>
      </c>
      <c r="ET717" t="s">
        <v>80</v>
      </c>
      <c r="EV717">
        <v>3750</v>
      </c>
      <c r="EW717">
        <v>551</v>
      </c>
      <c r="EX717">
        <v>424</v>
      </c>
      <c r="EY717">
        <v>486</v>
      </c>
    </row>
    <row r="718" spans="1:155" x14ac:dyDescent="0.25">
      <c r="A718">
        <v>2020</v>
      </c>
      <c r="B718" t="s">
        <v>2140</v>
      </c>
      <c r="C718" s="20" t="s">
        <v>472</v>
      </c>
      <c r="D718" t="s">
        <v>1496</v>
      </c>
      <c r="E718" t="s">
        <v>447</v>
      </c>
      <c r="F718">
        <v>824</v>
      </c>
      <c r="G718" s="1">
        <v>6.2</v>
      </c>
      <c r="H718">
        <v>8</v>
      </c>
      <c r="I718" t="s">
        <v>467</v>
      </c>
      <c r="J718">
        <v>15</v>
      </c>
      <c r="K718">
        <v>19</v>
      </c>
      <c r="L718">
        <v>17</v>
      </c>
      <c r="M718">
        <v>19.5</v>
      </c>
      <c r="N718">
        <v>32.1</v>
      </c>
      <c r="O718">
        <v>23.683299999999999</v>
      </c>
      <c r="P718">
        <v>15</v>
      </c>
      <c r="Q718">
        <v>19</v>
      </c>
      <c r="R718">
        <v>17.253499999999999</v>
      </c>
      <c r="T718" t="s">
        <v>142</v>
      </c>
      <c r="U718" t="s">
        <v>143</v>
      </c>
      <c r="V718" t="s">
        <v>86</v>
      </c>
      <c r="W718" t="s">
        <v>136</v>
      </c>
      <c r="Y718">
        <v>10</v>
      </c>
      <c r="Z718" t="s">
        <v>63</v>
      </c>
      <c r="AA718" t="s">
        <v>64</v>
      </c>
      <c r="AB718">
        <v>4</v>
      </c>
      <c r="AC718" t="s">
        <v>294</v>
      </c>
      <c r="AD718">
        <v>10</v>
      </c>
      <c r="AG718" t="s">
        <v>155</v>
      </c>
      <c r="AH718" t="s">
        <v>156</v>
      </c>
      <c r="AI718" t="s">
        <v>68</v>
      </c>
      <c r="AJ718" t="s">
        <v>69</v>
      </c>
      <c r="AK718" t="s">
        <v>184</v>
      </c>
      <c r="AL718" t="s">
        <v>185</v>
      </c>
      <c r="AS718">
        <v>2850</v>
      </c>
      <c r="AT718">
        <v>2850</v>
      </c>
      <c r="BN718" s="33" t="s">
        <v>2141</v>
      </c>
      <c r="BO718">
        <v>1</v>
      </c>
      <c r="BP718">
        <v>1</v>
      </c>
      <c r="BQ718">
        <v>13</v>
      </c>
      <c r="BR718" t="s">
        <v>316</v>
      </c>
      <c r="BT718" t="s">
        <v>285</v>
      </c>
      <c r="BU718" s="23">
        <v>43770</v>
      </c>
      <c r="BV718">
        <v>26962</v>
      </c>
      <c r="BX718" t="s">
        <v>64</v>
      </c>
      <c r="BY718" t="s">
        <v>64</v>
      </c>
      <c r="CB718" t="s">
        <v>64</v>
      </c>
      <c r="CC718" t="s">
        <v>64</v>
      </c>
      <c r="CD718" t="s">
        <v>479</v>
      </c>
      <c r="CE718" t="s">
        <v>63</v>
      </c>
      <c r="CF718" t="s">
        <v>458</v>
      </c>
      <c r="CG718" t="s">
        <v>63</v>
      </c>
      <c r="CH718" t="s">
        <v>456</v>
      </c>
      <c r="CI718" t="s">
        <v>64</v>
      </c>
      <c r="DJ718" t="s">
        <v>76</v>
      </c>
      <c r="DK718" t="s">
        <v>2124</v>
      </c>
      <c r="DN718" t="s">
        <v>64</v>
      </c>
      <c r="DO718" t="s">
        <v>77</v>
      </c>
      <c r="DP718" t="s">
        <v>63</v>
      </c>
      <c r="DQ718" t="s">
        <v>78</v>
      </c>
      <c r="DR718" t="s">
        <v>1497</v>
      </c>
      <c r="EB718">
        <v>3</v>
      </c>
      <c r="EC718">
        <v>3</v>
      </c>
      <c r="EE718" t="s">
        <v>1494</v>
      </c>
      <c r="EF718">
        <v>3</v>
      </c>
      <c r="EH718" t="s">
        <v>80</v>
      </c>
      <c r="EL718" t="s">
        <v>80</v>
      </c>
      <c r="EP718" t="s">
        <v>80</v>
      </c>
      <c r="ET718" t="s">
        <v>80</v>
      </c>
      <c r="EV718">
        <v>6750</v>
      </c>
      <c r="EW718">
        <v>593</v>
      </c>
      <c r="EX718">
        <v>467</v>
      </c>
      <c r="EY718">
        <v>515</v>
      </c>
    </row>
    <row r="719" spans="1:155" x14ac:dyDescent="0.25">
      <c r="A719">
        <v>2020</v>
      </c>
      <c r="B719" t="s">
        <v>2140</v>
      </c>
      <c r="C719" s="20" t="s">
        <v>472</v>
      </c>
      <c r="D719" t="s">
        <v>1496</v>
      </c>
      <c r="E719" t="s">
        <v>447</v>
      </c>
      <c r="F719">
        <v>825</v>
      </c>
      <c r="G719" s="1">
        <v>6.2</v>
      </c>
      <c r="H719">
        <v>8</v>
      </c>
      <c r="I719" t="s">
        <v>467</v>
      </c>
      <c r="J719">
        <v>14</v>
      </c>
      <c r="K719">
        <v>18</v>
      </c>
      <c r="L719">
        <v>15</v>
      </c>
      <c r="M719">
        <v>17.2</v>
      </c>
      <c r="N719">
        <v>25</v>
      </c>
      <c r="O719">
        <v>20.0093</v>
      </c>
      <c r="P719">
        <v>13.9785</v>
      </c>
      <c r="Q719">
        <v>17.683399999999999</v>
      </c>
      <c r="R719">
        <v>15.4336</v>
      </c>
      <c r="T719" t="s">
        <v>142</v>
      </c>
      <c r="U719" t="s">
        <v>143</v>
      </c>
      <c r="V719" t="s">
        <v>86</v>
      </c>
      <c r="W719" t="s">
        <v>136</v>
      </c>
      <c r="Y719">
        <v>10</v>
      </c>
      <c r="Z719" t="s">
        <v>63</v>
      </c>
      <c r="AA719" t="s">
        <v>64</v>
      </c>
      <c r="AB719">
        <v>4</v>
      </c>
      <c r="AC719" t="s">
        <v>294</v>
      </c>
      <c r="AD719">
        <v>10</v>
      </c>
      <c r="AG719" t="s">
        <v>155</v>
      </c>
      <c r="AH719" t="s">
        <v>156</v>
      </c>
      <c r="AI719" t="s">
        <v>68</v>
      </c>
      <c r="AJ719" t="s">
        <v>69</v>
      </c>
      <c r="AK719" t="s">
        <v>184</v>
      </c>
      <c r="AL719" t="s">
        <v>185</v>
      </c>
      <c r="AS719">
        <v>3250</v>
      </c>
      <c r="AT719">
        <v>3250</v>
      </c>
      <c r="BN719" s="33" t="s">
        <v>2142</v>
      </c>
      <c r="BO719">
        <v>1</v>
      </c>
      <c r="BP719">
        <v>1</v>
      </c>
      <c r="BQ719">
        <v>13</v>
      </c>
      <c r="BR719" t="s">
        <v>316</v>
      </c>
      <c r="BT719" t="s">
        <v>285</v>
      </c>
      <c r="BU719" s="23">
        <v>43770</v>
      </c>
      <c r="BV719">
        <v>26961</v>
      </c>
      <c r="BX719" t="s">
        <v>64</v>
      </c>
      <c r="BY719" t="s">
        <v>64</v>
      </c>
      <c r="CB719" t="s">
        <v>64</v>
      </c>
      <c r="CC719" t="s">
        <v>64</v>
      </c>
      <c r="CD719" t="s">
        <v>479</v>
      </c>
      <c r="CE719" t="s">
        <v>63</v>
      </c>
      <c r="CF719" t="s">
        <v>458</v>
      </c>
      <c r="CG719" t="s">
        <v>63</v>
      </c>
      <c r="CH719" t="s">
        <v>456</v>
      </c>
      <c r="CI719" t="s">
        <v>64</v>
      </c>
      <c r="DJ719" t="s">
        <v>76</v>
      </c>
      <c r="DK719" t="s">
        <v>2124</v>
      </c>
      <c r="DN719" t="s">
        <v>64</v>
      </c>
      <c r="DO719" t="s">
        <v>77</v>
      </c>
      <c r="DP719" t="s">
        <v>63</v>
      </c>
      <c r="DQ719" t="s">
        <v>78</v>
      </c>
      <c r="DR719" t="s">
        <v>1498</v>
      </c>
      <c r="EB719">
        <v>2</v>
      </c>
      <c r="EC719">
        <v>2</v>
      </c>
      <c r="EE719" t="s">
        <v>1494</v>
      </c>
      <c r="EF719">
        <v>3</v>
      </c>
      <c r="EH719" t="s">
        <v>80</v>
      </c>
      <c r="EL719" t="s">
        <v>80</v>
      </c>
      <c r="EP719" t="s">
        <v>80</v>
      </c>
      <c r="ET719" t="s">
        <v>80</v>
      </c>
      <c r="EV719">
        <v>8750</v>
      </c>
      <c r="EW719">
        <v>634</v>
      </c>
      <c r="EX719">
        <v>504</v>
      </c>
      <c r="EY719">
        <v>575</v>
      </c>
    </row>
    <row r="720" spans="1:155" x14ac:dyDescent="0.25">
      <c r="A720">
        <v>2020</v>
      </c>
      <c r="B720" t="s">
        <v>2134</v>
      </c>
      <c r="C720" s="20" t="s">
        <v>322</v>
      </c>
      <c r="D720" t="s">
        <v>377</v>
      </c>
      <c r="E720" t="s">
        <v>324</v>
      </c>
      <c r="F720">
        <v>166</v>
      </c>
      <c r="G720" s="1">
        <v>2.7</v>
      </c>
      <c r="H720">
        <v>6</v>
      </c>
      <c r="I720" t="s">
        <v>348</v>
      </c>
      <c r="J720">
        <v>18</v>
      </c>
      <c r="K720">
        <v>23</v>
      </c>
      <c r="L720">
        <v>20</v>
      </c>
      <c r="M720">
        <v>22.876899999999999</v>
      </c>
      <c r="N720">
        <v>33.310499999999998</v>
      </c>
      <c r="O720">
        <v>26.630500000000001</v>
      </c>
      <c r="P720">
        <v>18.247699999999998</v>
      </c>
      <c r="Q720">
        <v>23</v>
      </c>
      <c r="R720">
        <v>20.3813</v>
      </c>
      <c r="T720" t="s">
        <v>60</v>
      </c>
      <c r="U720" t="s">
        <v>71</v>
      </c>
      <c r="V720" t="s">
        <v>61</v>
      </c>
      <c r="W720" t="s">
        <v>62</v>
      </c>
      <c r="Y720">
        <v>10</v>
      </c>
      <c r="Z720" t="s">
        <v>63</v>
      </c>
      <c r="AA720" t="s">
        <v>64</v>
      </c>
      <c r="AB720" t="s">
        <v>350</v>
      </c>
      <c r="AC720" t="s">
        <v>351</v>
      </c>
      <c r="AD720">
        <v>15</v>
      </c>
      <c r="AG720" t="s">
        <v>243</v>
      </c>
      <c r="AH720" t="s">
        <v>244</v>
      </c>
      <c r="AI720" t="s">
        <v>68</v>
      </c>
      <c r="AJ720" t="s">
        <v>69</v>
      </c>
      <c r="AK720" t="s">
        <v>184</v>
      </c>
      <c r="AL720" t="s">
        <v>185</v>
      </c>
      <c r="AS720">
        <v>2000</v>
      </c>
      <c r="AT720">
        <v>2000</v>
      </c>
      <c r="BN720" s="33" t="s">
        <v>2136</v>
      </c>
      <c r="BO720">
        <v>2</v>
      </c>
      <c r="BP720">
        <v>2</v>
      </c>
      <c r="BQ720">
        <v>13</v>
      </c>
      <c r="BR720" t="s">
        <v>316</v>
      </c>
      <c r="BT720" t="s">
        <v>73</v>
      </c>
      <c r="BU720" s="23">
        <v>43752</v>
      </c>
      <c r="BV720">
        <v>26641</v>
      </c>
      <c r="BX720" t="s">
        <v>64</v>
      </c>
      <c r="BY720" t="s">
        <v>64</v>
      </c>
      <c r="CB720" t="s">
        <v>64</v>
      </c>
      <c r="CC720" t="s">
        <v>64</v>
      </c>
      <c r="CD720" t="s">
        <v>354</v>
      </c>
      <c r="CE720" t="s">
        <v>64</v>
      </c>
      <c r="CG720" t="s">
        <v>63</v>
      </c>
      <c r="CH720" t="s">
        <v>335</v>
      </c>
      <c r="CI720" t="s">
        <v>64</v>
      </c>
      <c r="DJ720" t="s">
        <v>355</v>
      </c>
      <c r="DK720" t="s">
        <v>356</v>
      </c>
      <c r="DN720" t="s">
        <v>64</v>
      </c>
      <c r="DO720" t="s">
        <v>357</v>
      </c>
      <c r="DP720" t="s">
        <v>63</v>
      </c>
      <c r="DQ720" t="s">
        <v>78</v>
      </c>
      <c r="EB720">
        <v>4</v>
      </c>
      <c r="EC720">
        <v>4</v>
      </c>
      <c r="EE720" t="s">
        <v>1383</v>
      </c>
      <c r="EF720">
        <v>5</v>
      </c>
      <c r="EH720" t="s">
        <v>80</v>
      </c>
      <c r="EL720" t="s">
        <v>80</v>
      </c>
      <c r="EP720" t="s">
        <v>80</v>
      </c>
      <c r="ET720" t="s">
        <v>80</v>
      </c>
      <c r="EV720">
        <v>2500</v>
      </c>
      <c r="EW720">
        <v>487</v>
      </c>
      <c r="EX720">
        <v>386</v>
      </c>
      <c r="EY720">
        <v>444</v>
      </c>
    </row>
    <row r="721" spans="1:155" x14ac:dyDescent="0.25">
      <c r="A721">
        <v>2020</v>
      </c>
      <c r="B721" t="s">
        <v>2134</v>
      </c>
      <c r="C721" s="20" t="s">
        <v>322</v>
      </c>
      <c r="D721" t="s">
        <v>377</v>
      </c>
      <c r="E721" t="s">
        <v>324</v>
      </c>
      <c r="F721">
        <v>150</v>
      </c>
      <c r="G721" s="1">
        <v>3</v>
      </c>
      <c r="H721">
        <v>6</v>
      </c>
      <c r="I721" t="s">
        <v>348</v>
      </c>
      <c r="J721">
        <v>20</v>
      </c>
      <c r="K721">
        <v>25</v>
      </c>
      <c r="L721">
        <v>22</v>
      </c>
      <c r="M721">
        <v>24.952400000000001</v>
      </c>
      <c r="N721">
        <v>35.1813</v>
      </c>
      <c r="O721">
        <v>28.708500000000001</v>
      </c>
      <c r="P721">
        <v>19.769300000000001</v>
      </c>
      <c r="Q721">
        <v>25.008700000000001</v>
      </c>
      <c r="R721">
        <v>21.827100000000002</v>
      </c>
      <c r="T721" t="s">
        <v>60</v>
      </c>
      <c r="U721" t="s">
        <v>71</v>
      </c>
      <c r="V721" t="s">
        <v>61</v>
      </c>
      <c r="W721" t="s">
        <v>62</v>
      </c>
      <c r="Y721">
        <v>10</v>
      </c>
      <c r="Z721" t="s">
        <v>63</v>
      </c>
      <c r="AA721" t="s">
        <v>64</v>
      </c>
      <c r="AB721" t="s">
        <v>350</v>
      </c>
      <c r="AC721" t="s">
        <v>351</v>
      </c>
      <c r="AG721" t="s">
        <v>1378</v>
      </c>
      <c r="AH721" t="s">
        <v>1380</v>
      </c>
      <c r="AI721" t="s">
        <v>68</v>
      </c>
      <c r="AJ721" t="s">
        <v>69</v>
      </c>
      <c r="AK721" t="s">
        <v>184</v>
      </c>
      <c r="AL721" t="s">
        <v>185</v>
      </c>
      <c r="AS721">
        <v>2150</v>
      </c>
      <c r="AT721">
        <v>2150</v>
      </c>
      <c r="BO721">
        <v>2</v>
      </c>
      <c r="BP721">
        <v>2</v>
      </c>
      <c r="BQ721">
        <v>13</v>
      </c>
      <c r="BR721" t="s">
        <v>316</v>
      </c>
      <c r="BT721" t="s">
        <v>73</v>
      </c>
      <c r="BU721" s="23">
        <v>43752</v>
      </c>
      <c r="BV721">
        <v>27122</v>
      </c>
      <c r="BX721" t="s">
        <v>64</v>
      </c>
      <c r="BY721" t="s">
        <v>64</v>
      </c>
      <c r="CB721" t="s">
        <v>64</v>
      </c>
      <c r="CC721" t="s">
        <v>64</v>
      </c>
      <c r="CE721" t="s">
        <v>64</v>
      </c>
      <c r="CG721" t="s">
        <v>64</v>
      </c>
      <c r="CI721" t="s">
        <v>64</v>
      </c>
      <c r="DJ721" t="s">
        <v>303</v>
      </c>
      <c r="DK721" t="s">
        <v>304</v>
      </c>
      <c r="DN721" t="s">
        <v>64</v>
      </c>
      <c r="DO721" t="s">
        <v>359</v>
      </c>
      <c r="DP721" t="s">
        <v>63</v>
      </c>
      <c r="DQ721" t="s">
        <v>78</v>
      </c>
      <c r="EB721">
        <v>4</v>
      </c>
      <c r="EC721">
        <v>3</v>
      </c>
      <c r="EE721" t="s">
        <v>1379</v>
      </c>
      <c r="EF721">
        <v>1</v>
      </c>
      <c r="EH721" t="s">
        <v>80</v>
      </c>
      <c r="EL721" t="s">
        <v>80</v>
      </c>
      <c r="EP721" t="s">
        <v>80</v>
      </c>
      <c r="ET721" t="s">
        <v>80</v>
      </c>
      <c r="EV721">
        <v>3250</v>
      </c>
      <c r="EW721">
        <v>515</v>
      </c>
      <c r="EX721">
        <v>407</v>
      </c>
      <c r="EY721">
        <v>466</v>
      </c>
    </row>
    <row r="722" spans="1:155" x14ac:dyDescent="0.25">
      <c r="A722">
        <v>2020</v>
      </c>
      <c r="B722" t="s">
        <v>2134</v>
      </c>
      <c r="C722" s="20" t="s">
        <v>322</v>
      </c>
      <c r="D722" t="s">
        <v>377</v>
      </c>
      <c r="E722" t="s">
        <v>324</v>
      </c>
      <c r="F722">
        <v>156</v>
      </c>
      <c r="G722" s="1">
        <v>3.5</v>
      </c>
      <c r="H722">
        <v>6</v>
      </c>
      <c r="I722" t="s">
        <v>348</v>
      </c>
      <c r="J722">
        <v>16</v>
      </c>
      <c r="K722">
        <v>22</v>
      </c>
      <c r="L722">
        <v>18</v>
      </c>
      <c r="M722">
        <v>19.999300000000002</v>
      </c>
      <c r="N722">
        <v>29.994900000000001</v>
      </c>
      <c r="O722">
        <v>23.5275</v>
      </c>
      <c r="P722">
        <v>16.1036</v>
      </c>
      <c r="Q722">
        <v>21.575700000000001</v>
      </c>
      <c r="R722">
        <v>18.1783</v>
      </c>
      <c r="T722" t="s">
        <v>60</v>
      </c>
      <c r="U722" t="s">
        <v>71</v>
      </c>
      <c r="V722" t="s">
        <v>61</v>
      </c>
      <c r="W722" t="s">
        <v>62</v>
      </c>
      <c r="Y722">
        <v>10</v>
      </c>
      <c r="Z722" t="s">
        <v>63</v>
      </c>
      <c r="AA722" t="s">
        <v>64</v>
      </c>
      <c r="AB722" t="s">
        <v>350</v>
      </c>
      <c r="AC722" t="s">
        <v>351</v>
      </c>
      <c r="AD722">
        <v>15</v>
      </c>
      <c r="AG722" t="s">
        <v>243</v>
      </c>
      <c r="AH722" t="s">
        <v>244</v>
      </c>
      <c r="AI722" t="s">
        <v>68</v>
      </c>
      <c r="AJ722" t="s">
        <v>69</v>
      </c>
      <c r="AK722" t="s">
        <v>184</v>
      </c>
      <c r="AL722" t="s">
        <v>185</v>
      </c>
      <c r="AS722">
        <v>2250</v>
      </c>
      <c r="AT722">
        <v>2250</v>
      </c>
      <c r="BN722" s="33" t="s">
        <v>2136</v>
      </c>
      <c r="BO722">
        <v>2</v>
      </c>
      <c r="BP722">
        <v>2</v>
      </c>
      <c r="BQ722">
        <v>13</v>
      </c>
      <c r="BR722" t="s">
        <v>316</v>
      </c>
      <c r="BT722" t="s">
        <v>73</v>
      </c>
      <c r="BU722" s="23">
        <v>43752</v>
      </c>
      <c r="BV722">
        <v>26626</v>
      </c>
      <c r="BX722" t="s">
        <v>64</v>
      </c>
      <c r="BY722" t="s">
        <v>64</v>
      </c>
      <c r="CB722" t="s">
        <v>64</v>
      </c>
      <c r="CC722" t="s">
        <v>64</v>
      </c>
      <c r="CD722" t="s">
        <v>360</v>
      </c>
      <c r="CE722" t="s">
        <v>64</v>
      </c>
      <c r="CG722" t="s">
        <v>63</v>
      </c>
      <c r="CH722" t="s">
        <v>346</v>
      </c>
      <c r="CI722" t="s">
        <v>64</v>
      </c>
      <c r="DJ722" t="s">
        <v>355</v>
      </c>
      <c r="DK722" t="s">
        <v>356</v>
      </c>
      <c r="DN722" t="s">
        <v>64</v>
      </c>
      <c r="DO722" t="s">
        <v>361</v>
      </c>
      <c r="DP722" t="s">
        <v>63</v>
      </c>
      <c r="DQ722" t="s">
        <v>78</v>
      </c>
      <c r="EB722">
        <v>3</v>
      </c>
      <c r="EC722">
        <v>3</v>
      </c>
      <c r="EE722" t="s">
        <v>1384</v>
      </c>
      <c r="EF722">
        <v>5</v>
      </c>
      <c r="EH722" t="s">
        <v>80</v>
      </c>
      <c r="EL722" t="s">
        <v>80</v>
      </c>
      <c r="EP722" t="s">
        <v>80</v>
      </c>
      <c r="ET722" t="s">
        <v>80</v>
      </c>
      <c r="EV722">
        <v>3750</v>
      </c>
      <c r="EW722">
        <v>551</v>
      </c>
      <c r="EX722">
        <v>412</v>
      </c>
      <c r="EY722">
        <v>488</v>
      </c>
    </row>
    <row r="723" spans="1:155" x14ac:dyDescent="0.25">
      <c r="A723">
        <v>2020</v>
      </c>
      <c r="B723" t="s">
        <v>2134</v>
      </c>
      <c r="C723" s="20" t="s">
        <v>322</v>
      </c>
      <c r="D723" t="s">
        <v>378</v>
      </c>
      <c r="E723" t="s">
        <v>324</v>
      </c>
      <c r="F723">
        <v>71</v>
      </c>
      <c r="G723" s="1">
        <v>3.3</v>
      </c>
      <c r="H723">
        <v>6</v>
      </c>
      <c r="I723" t="s">
        <v>201</v>
      </c>
      <c r="J723">
        <v>18</v>
      </c>
      <c r="K723">
        <v>23</v>
      </c>
      <c r="L723">
        <v>20</v>
      </c>
      <c r="M723">
        <v>23.0276</v>
      </c>
      <c r="N723">
        <v>32.267899999999997</v>
      </c>
      <c r="O723">
        <v>26.434000000000001</v>
      </c>
      <c r="P723">
        <v>18.358799999999999</v>
      </c>
      <c r="Q723">
        <v>23.090299999999999</v>
      </c>
      <c r="R723">
        <v>20.223600000000001</v>
      </c>
      <c r="T723" t="s">
        <v>142</v>
      </c>
      <c r="U723" t="s">
        <v>143</v>
      </c>
      <c r="V723" t="s">
        <v>61</v>
      </c>
      <c r="W723" t="s">
        <v>62</v>
      </c>
      <c r="Y723">
        <v>6</v>
      </c>
      <c r="Z723" t="s">
        <v>63</v>
      </c>
      <c r="AA723" t="s">
        <v>64</v>
      </c>
      <c r="AB723" t="s">
        <v>350</v>
      </c>
      <c r="AC723" t="s">
        <v>351</v>
      </c>
      <c r="AD723">
        <v>85</v>
      </c>
      <c r="AF723" t="s">
        <v>379</v>
      </c>
      <c r="AG723" t="s">
        <v>243</v>
      </c>
      <c r="AH723" t="s">
        <v>244</v>
      </c>
      <c r="AI723" t="s">
        <v>68</v>
      </c>
      <c r="AJ723" t="s">
        <v>69</v>
      </c>
      <c r="AK723" t="s">
        <v>184</v>
      </c>
      <c r="AL723" t="s">
        <v>185</v>
      </c>
      <c r="AS723">
        <v>2000</v>
      </c>
      <c r="AT723">
        <v>2000</v>
      </c>
      <c r="AU723">
        <v>13</v>
      </c>
      <c r="AV723">
        <v>17</v>
      </c>
      <c r="AW723">
        <v>15</v>
      </c>
      <c r="AX723">
        <v>16.824000000000002</v>
      </c>
      <c r="AY723">
        <v>23.893599999999999</v>
      </c>
      <c r="AZ723">
        <v>19.408100000000001</v>
      </c>
      <c r="BA723">
        <v>13.413</v>
      </c>
      <c r="BB723">
        <v>17.097799999999999</v>
      </c>
      <c r="BC723">
        <v>14.8535</v>
      </c>
      <c r="BD723" t="s">
        <v>368</v>
      </c>
      <c r="BE723" t="s">
        <v>247</v>
      </c>
      <c r="BF723" t="s">
        <v>248</v>
      </c>
      <c r="BG723" t="s">
        <v>68</v>
      </c>
      <c r="BH723" t="s">
        <v>69</v>
      </c>
      <c r="BI723">
        <v>2300</v>
      </c>
      <c r="BJ723">
        <v>470</v>
      </c>
      <c r="BK723">
        <v>368</v>
      </c>
      <c r="BL723">
        <v>424</v>
      </c>
      <c r="BM723">
        <v>2300</v>
      </c>
      <c r="BN723" s="33" t="s">
        <v>2122</v>
      </c>
      <c r="BO723">
        <v>2</v>
      </c>
      <c r="BP723">
        <v>2</v>
      </c>
      <c r="BQ723">
        <v>13</v>
      </c>
      <c r="BR723" t="s">
        <v>316</v>
      </c>
      <c r="BT723" t="s">
        <v>73</v>
      </c>
      <c r="BU723" s="23">
        <v>43752</v>
      </c>
      <c r="BV723">
        <v>26599</v>
      </c>
      <c r="BX723" t="s">
        <v>64</v>
      </c>
      <c r="BY723" t="s">
        <v>64</v>
      </c>
      <c r="CB723" t="s">
        <v>64</v>
      </c>
      <c r="CC723" t="s">
        <v>64</v>
      </c>
      <c r="CD723" t="s">
        <v>364</v>
      </c>
      <c r="CE723" t="s">
        <v>64</v>
      </c>
      <c r="CG723" t="s">
        <v>63</v>
      </c>
      <c r="CH723" t="s">
        <v>365</v>
      </c>
      <c r="CI723" t="s">
        <v>64</v>
      </c>
      <c r="DJ723" t="s">
        <v>146</v>
      </c>
      <c r="DK723" t="s">
        <v>147</v>
      </c>
      <c r="DN723" t="s">
        <v>64</v>
      </c>
      <c r="DO723" t="s">
        <v>327</v>
      </c>
      <c r="DP723" t="s">
        <v>63</v>
      </c>
      <c r="DQ723" t="s">
        <v>78</v>
      </c>
      <c r="EB723">
        <v>4</v>
      </c>
      <c r="EC723">
        <v>4</v>
      </c>
      <c r="ED723">
        <v>4</v>
      </c>
      <c r="EE723" t="s">
        <v>1385</v>
      </c>
      <c r="EF723">
        <v>5</v>
      </c>
      <c r="EH723" t="s">
        <v>80</v>
      </c>
      <c r="EL723" t="s">
        <v>80</v>
      </c>
      <c r="EP723" t="s">
        <v>80</v>
      </c>
      <c r="ET723" t="s">
        <v>80</v>
      </c>
      <c r="EV723">
        <v>2500</v>
      </c>
      <c r="EW723">
        <v>484</v>
      </c>
      <c r="EX723">
        <v>385</v>
      </c>
      <c r="EY723">
        <v>439</v>
      </c>
    </row>
    <row r="724" spans="1:155" x14ac:dyDescent="0.25">
      <c r="A724">
        <v>2020</v>
      </c>
      <c r="B724" t="s">
        <v>2134</v>
      </c>
      <c r="C724" s="20" t="s">
        <v>322</v>
      </c>
      <c r="D724" t="s">
        <v>378</v>
      </c>
      <c r="E724" t="s">
        <v>324</v>
      </c>
      <c r="F724">
        <v>75</v>
      </c>
      <c r="G724" s="1">
        <v>5</v>
      </c>
      <c r="H724">
        <v>8</v>
      </c>
      <c r="I724" t="s">
        <v>348</v>
      </c>
      <c r="J724">
        <v>15</v>
      </c>
      <c r="K724">
        <v>21</v>
      </c>
      <c r="L724">
        <v>18</v>
      </c>
      <c r="M724">
        <v>19.117699999999999</v>
      </c>
      <c r="N724">
        <v>29.198699999999999</v>
      </c>
      <c r="O724">
        <v>22.6343</v>
      </c>
      <c r="P724">
        <v>15.438499999999999</v>
      </c>
      <c r="Q724">
        <v>21.041499999999999</v>
      </c>
      <c r="R724">
        <v>17.540299999999998</v>
      </c>
      <c r="T724" t="s">
        <v>142</v>
      </c>
      <c r="U724" t="s">
        <v>143</v>
      </c>
      <c r="V724" t="s">
        <v>61</v>
      </c>
      <c r="W724" t="s">
        <v>62</v>
      </c>
      <c r="Y724">
        <v>10</v>
      </c>
      <c r="Z724" t="s">
        <v>63</v>
      </c>
      <c r="AA724" t="s">
        <v>64</v>
      </c>
      <c r="AB724" t="s">
        <v>350</v>
      </c>
      <c r="AC724" t="s">
        <v>351</v>
      </c>
      <c r="AD724">
        <v>85</v>
      </c>
      <c r="AF724" t="s">
        <v>367</v>
      </c>
      <c r="AG724" t="s">
        <v>243</v>
      </c>
      <c r="AH724" t="s">
        <v>244</v>
      </c>
      <c r="AI724" t="s">
        <v>68</v>
      </c>
      <c r="AJ724" t="s">
        <v>69</v>
      </c>
      <c r="AK724" t="s">
        <v>184</v>
      </c>
      <c r="AL724" t="s">
        <v>185</v>
      </c>
      <c r="AS724">
        <v>2250</v>
      </c>
      <c r="AT724">
        <v>2250</v>
      </c>
      <c r="AU724">
        <v>12</v>
      </c>
      <c r="AV724">
        <v>15</v>
      </c>
      <c r="AW724">
        <v>13</v>
      </c>
      <c r="AX724">
        <v>14.4735</v>
      </c>
      <c r="AY724">
        <v>20.620899999999999</v>
      </c>
      <c r="AZ724">
        <v>16.716000000000001</v>
      </c>
      <c r="BA724">
        <v>11.6881</v>
      </c>
      <c r="BB724">
        <v>14.860099999999999</v>
      </c>
      <c r="BC724">
        <v>12.930099999999999</v>
      </c>
      <c r="BD724" t="s">
        <v>366</v>
      </c>
      <c r="BE724" t="s">
        <v>247</v>
      </c>
      <c r="BF724" t="s">
        <v>248</v>
      </c>
      <c r="BG724" t="s">
        <v>68</v>
      </c>
      <c r="BH724" t="s">
        <v>69</v>
      </c>
      <c r="BI724">
        <v>2650</v>
      </c>
      <c r="BJ724">
        <v>538</v>
      </c>
      <c r="BK724">
        <v>424</v>
      </c>
      <c r="BL724">
        <v>487</v>
      </c>
      <c r="BM724">
        <v>2650</v>
      </c>
      <c r="BN724" s="33" t="s">
        <v>2137</v>
      </c>
      <c r="BO724">
        <v>2</v>
      </c>
      <c r="BP724">
        <v>2</v>
      </c>
      <c r="BQ724">
        <v>13</v>
      </c>
      <c r="BR724" t="s">
        <v>316</v>
      </c>
      <c r="BT724" t="s">
        <v>73</v>
      </c>
      <c r="BU724" s="23">
        <v>43752</v>
      </c>
      <c r="BV724">
        <v>26616</v>
      </c>
      <c r="BX724" t="s">
        <v>64</v>
      </c>
      <c r="BY724" t="s">
        <v>64</v>
      </c>
      <c r="CB724" t="s">
        <v>64</v>
      </c>
      <c r="CC724" t="s">
        <v>64</v>
      </c>
      <c r="CE724" t="s">
        <v>64</v>
      </c>
      <c r="CG724" t="s">
        <v>64</v>
      </c>
      <c r="CI724" t="s">
        <v>64</v>
      </c>
      <c r="DJ724" t="s">
        <v>355</v>
      </c>
      <c r="DK724" t="s">
        <v>356</v>
      </c>
      <c r="DN724" t="s">
        <v>64</v>
      </c>
      <c r="DO724" t="s">
        <v>327</v>
      </c>
      <c r="DP724" t="s">
        <v>63</v>
      </c>
      <c r="DQ724" t="s">
        <v>78</v>
      </c>
      <c r="EB724">
        <v>3</v>
      </c>
      <c r="EC724">
        <v>3</v>
      </c>
      <c r="ED724">
        <v>3</v>
      </c>
      <c r="EE724" t="s">
        <v>1381</v>
      </c>
      <c r="EF724">
        <v>3</v>
      </c>
      <c r="EH724" t="s">
        <v>80</v>
      </c>
      <c r="EL724" t="s">
        <v>80</v>
      </c>
      <c r="EP724" t="s">
        <v>80</v>
      </c>
      <c r="ET724" t="s">
        <v>80</v>
      </c>
      <c r="EV724">
        <v>3750</v>
      </c>
      <c r="EW724">
        <v>576</v>
      </c>
      <c r="EX724">
        <v>422</v>
      </c>
      <c r="EY724">
        <v>506</v>
      </c>
    </row>
    <row r="725" spans="1:155" x14ac:dyDescent="0.25">
      <c r="A725">
        <v>2020</v>
      </c>
      <c r="B725" t="s">
        <v>2134</v>
      </c>
      <c r="C725" s="20" t="s">
        <v>322</v>
      </c>
      <c r="D725" t="s">
        <v>380</v>
      </c>
      <c r="E725" t="s">
        <v>324</v>
      </c>
      <c r="F725">
        <v>163</v>
      </c>
      <c r="G725" s="1">
        <v>3.5</v>
      </c>
      <c r="H725">
        <v>6</v>
      </c>
      <c r="I725" t="s">
        <v>348</v>
      </c>
      <c r="J725">
        <v>17</v>
      </c>
      <c r="K725">
        <v>21</v>
      </c>
      <c r="L725">
        <v>19</v>
      </c>
      <c r="M725">
        <v>21.3</v>
      </c>
      <c r="N725">
        <v>30.1</v>
      </c>
      <c r="O725">
        <v>24.526800000000001</v>
      </c>
      <c r="P725">
        <v>17.0777</v>
      </c>
      <c r="Q725">
        <v>21</v>
      </c>
      <c r="R725">
        <v>18.869800000000001</v>
      </c>
      <c r="T725" t="s">
        <v>60</v>
      </c>
      <c r="U725" t="s">
        <v>71</v>
      </c>
      <c r="V725" t="s">
        <v>61</v>
      </c>
      <c r="W725" t="s">
        <v>62</v>
      </c>
      <c r="Y725">
        <v>10</v>
      </c>
      <c r="Z725" t="s">
        <v>63</v>
      </c>
      <c r="AA725" t="s">
        <v>64</v>
      </c>
      <c r="AB725" t="s">
        <v>350</v>
      </c>
      <c r="AC725" t="s">
        <v>351</v>
      </c>
      <c r="AD725">
        <v>15</v>
      </c>
      <c r="AG725" t="s">
        <v>243</v>
      </c>
      <c r="AH725" t="s">
        <v>244</v>
      </c>
      <c r="AI725" t="s">
        <v>68</v>
      </c>
      <c r="AJ725" t="s">
        <v>69</v>
      </c>
      <c r="AK725" t="s">
        <v>184</v>
      </c>
      <c r="AL725" t="s">
        <v>185</v>
      </c>
      <c r="AS725">
        <v>2150</v>
      </c>
      <c r="AT725">
        <v>2150</v>
      </c>
      <c r="BN725" s="33" t="s">
        <v>2125</v>
      </c>
      <c r="BO725">
        <v>2</v>
      </c>
      <c r="BP725">
        <v>2</v>
      </c>
      <c r="BQ725">
        <v>13</v>
      </c>
      <c r="BR725" t="s">
        <v>316</v>
      </c>
      <c r="BT725" t="s">
        <v>73</v>
      </c>
      <c r="BU725" s="23">
        <v>43752</v>
      </c>
      <c r="BV725">
        <v>26608</v>
      </c>
      <c r="BX725" t="s">
        <v>64</v>
      </c>
      <c r="BY725" t="s">
        <v>64</v>
      </c>
      <c r="CB725" t="s">
        <v>64</v>
      </c>
      <c r="CC725" t="s">
        <v>64</v>
      </c>
      <c r="CD725" t="s">
        <v>376</v>
      </c>
      <c r="CE725" t="s">
        <v>64</v>
      </c>
      <c r="CG725" t="s">
        <v>63</v>
      </c>
      <c r="CH725" t="s">
        <v>346</v>
      </c>
      <c r="CI725" t="s">
        <v>64</v>
      </c>
      <c r="DJ725" t="s">
        <v>76</v>
      </c>
      <c r="DK725" t="s">
        <v>2124</v>
      </c>
      <c r="DN725" t="s">
        <v>64</v>
      </c>
      <c r="DO725" t="s">
        <v>347</v>
      </c>
      <c r="DP725" t="s">
        <v>63</v>
      </c>
      <c r="DQ725" t="s">
        <v>78</v>
      </c>
      <c r="EB725">
        <v>3</v>
      </c>
      <c r="EC725">
        <v>3</v>
      </c>
      <c r="EE725" t="s">
        <v>1386</v>
      </c>
      <c r="EF725">
        <v>5</v>
      </c>
      <c r="EH725" t="s">
        <v>80</v>
      </c>
      <c r="EL725" t="s">
        <v>80</v>
      </c>
      <c r="EP725" t="s">
        <v>80</v>
      </c>
      <c r="ET725" t="s">
        <v>80</v>
      </c>
      <c r="EV725">
        <v>3250</v>
      </c>
      <c r="EW725">
        <v>520</v>
      </c>
      <c r="EX725">
        <v>423</v>
      </c>
      <c r="EY725">
        <v>467</v>
      </c>
    </row>
    <row r="726" spans="1:155" x14ac:dyDescent="0.25">
      <c r="A726">
        <v>2020</v>
      </c>
      <c r="B726" t="s">
        <v>2134</v>
      </c>
      <c r="C726" s="20" t="s">
        <v>322</v>
      </c>
      <c r="D726" t="s">
        <v>381</v>
      </c>
      <c r="E726" t="s">
        <v>324</v>
      </c>
      <c r="F726">
        <v>149</v>
      </c>
      <c r="G726" s="1">
        <v>3</v>
      </c>
      <c r="H726">
        <v>6</v>
      </c>
      <c r="I726" t="s">
        <v>348</v>
      </c>
      <c r="J726">
        <v>21</v>
      </c>
      <c r="K726">
        <v>28</v>
      </c>
      <c r="L726">
        <v>24</v>
      </c>
      <c r="M726">
        <v>26.710799999999999</v>
      </c>
      <c r="N726">
        <v>39.643500000000003</v>
      </c>
      <c r="O726">
        <v>31.306699999999999</v>
      </c>
      <c r="P726">
        <v>21.0425</v>
      </c>
      <c r="Q726">
        <v>27.898299999999999</v>
      </c>
      <c r="R726">
        <v>23.658799999999999</v>
      </c>
      <c r="T726" t="s">
        <v>60</v>
      </c>
      <c r="U726" t="s">
        <v>71</v>
      </c>
      <c r="V726" t="s">
        <v>61</v>
      </c>
      <c r="W726" t="s">
        <v>62</v>
      </c>
      <c r="Y726">
        <v>10</v>
      </c>
      <c r="Z726" t="s">
        <v>63</v>
      </c>
      <c r="AA726" t="s">
        <v>64</v>
      </c>
      <c r="AB726" t="s">
        <v>350</v>
      </c>
      <c r="AC726" t="s">
        <v>351</v>
      </c>
      <c r="AG726" t="s">
        <v>1378</v>
      </c>
      <c r="AH726" t="s">
        <v>1380</v>
      </c>
      <c r="AI726" t="s">
        <v>68</v>
      </c>
      <c r="AJ726" t="s">
        <v>69</v>
      </c>
      <c r="AK726" t="s">
        <v>184</v>
      </c>
      <c r="AL726" t="s">
        <v>185</v>
      </c>
      <c r="AS726">
        <v>1950</v>
      </c>
      <c r="AT726">
        <v>1950</v>
      </c>
      <c r="BO726">
        <v>2</v>
      </c>
      <c r="BP726">
        <v>2</v>
      </c>
      <c r="BQ726">
        <v>13</v>
      </c>
      <c r="BR726" t="s">
        <v>316</v>
      </c>
      <c r="BT726" t="s">
        <v>73</v>
      </c>
      <c r="BU726" s="23">
        <v>43752</v>
      </c>
      <c r="BV726">
        <v>27121</v>
      </c>
      <c r="BX726" t="s">
        <v>63</v>
      </c>
      <c r="BY726" t="s">
        <v>64</v>
      </c>
      <c r="CB726" t="s">
        <v>64</v>
      </c>
      <c r="CC726" t="s">
        <v>64</v>
      </c>
      <c r="CE726" t="s">
        <v>64</v>
      </c>
      <c r="CG726" t="s">
        <v>64</v>
      </c>
      <c r="CI726" t="s">
        <v>64</v>
      </c>
      <c r="DJ726" t="s">
        <v>303</v>
      </c>
      <c r="DK726" t="s">
        <v>304</v>
      </c>
      <c r="DN726" t="s">
        <v>64</v>
      </c>
      <c r="DO726" t="s">
        <v>359</v>
      </c>
      <c r="DP726" t="s">
        <v>63</v>
      </c>
      <c r="DQ726" t="s">
        <v>78</v>
      </c>
      <c r="EB726">
        <v>5</v>
      </c>
      <c r="EC726">
        <v>4</v>
      </c>
      <c r="EE726" t="s">
        <v>1379</v>
      </c>
      <c r="EF726">
        <v>1</v>
      </c>
      <c r="EH726" t="s">
        <v>80</v>
      </c>
      <c r="EL726" t="s">
        <v>80</v>
      </c>
      <c r="EP726" t="s">
        <v>80</v>
      </c>
      <c r="ET726" t="s">
        <v>80</v>
      </c>
      <c r="EV726">
        <v>2250</v>
      </c>
      <c r="EW726">
        <v>484</v>
      </c>
      <c r="EX726">
        <v>365</v>
      </c>
      <c r="EY726">
        <v>430</v>
      </c>
    </row>
    <row r="727" spans="1:155" x14ac:dyDescent="0.25">
      <c r="A727">
        <v>2020</v>
      </c>
      <c r="B727" t="s">
        <v>2134</v>
      </c>
      <c r="C727" s="20" t="s">
        <v>322</v>
      </c>
      <c r="D727" t="s">
        <v>382</v>
      </c>
      <c r="E727" t="s">
        <v>324</v>
      </c>
      <c r="F727">
        <v>164</v>
      </c>
      <c r="G727" s="1">
        <v>3.5</v>
      </c>
      <c r="H727">
        <v>6</v>
      </c>
      <c r="I727" t="s">
        <v>348</v>
      </c>
      <c r="J727">
        <v>15</v>
      </c>
      <c r="K727">
        <v>18</v>
      </c>
      <c r="L727">
        <v>16</v>
      </c>
      <c r="M727">
        <v>19</v>
      </c>
      <c r="N727">
        <v>24.6</v>
      </c>
      <c r="O727">
        <v>21.168500000000002</v>
      </c>
      <c r="P727">
        <v>15.349500000000001</v>
      </c>
      <c r="Q727">
        <v>17.917000000000002</v>
      </c>
      <c r="R727">
        <v>16.407499999999999</v>
      </c>
      <c r="T727" t="s">
        <v>60</v>
      </c>
      <c r="U727" t="s">
        <v>71</v>
      </c>
      <c r="V727" t="s">
        <v>61</v>
      </c>
      <c r="W727" t="s">
        <v>62</v>
      </c>
      <c r="Y727">
        <v>10</v>
      </c>
      <c r="Z727" t="s">
        <v>63</v>
      </c>
      <c r="AA727" t="s">
        <v>64</v>
      </c>
      <c r="AB727" t="s">
        <v>350</v>
      </c>
      <c r="AC727" t="s">
        <v>351</v>
      </c>
      <c r="AD727">
        <v>15</v>
      </c>
      <c r="AG727" t="s">
        <v>243</v>
      </c>
      <c r="AH727" t="s">
        <v>244</v>
      </c>
      <c r="AI727" t="s">
        <v>68</v>
      </c>
      <c r="AJ727" t="s">
        <v>69</v>
      </c>
      <c r="AK727" t="s">
        <v>184</v>
      </c>
      <c r="AL727" t="s">
        <v>185</v>
      </c>
      <c r="AS727">
        <v>2550</v>
      </c>
      <c r="AT727">
        <v>2550</v>
      </c>
      <c r="BN727" s="33" t="s">
        <v>2125</v>
      </c>
      <c r="BO727">
        <v>2</v>
      </c>
      <c r="BP727">
        <v>2</v>
      </c>
      <c r="BQ727">
        <v>13</v>
      </c>
      <c r="BR727" t="s">
        <v>316</v>
      </c>
      <c r="BT727" t="s">
        <v>73</v>
      </c>
      <c r="BU727" s="23">
        <v>43752</v>
      </c>
      <c r="BV727">
        <v>26628</v>
      </c>
      <c r="BX727" t="s">
        <v>64</v>
      </c>
      <c r="BY727" t="s">
        <v>64</v>
      </c>
      <c r="CB727" t="s">
        <v>64</v>
      </c>
      <c r="CC727" t="s">
        <v>64</v>
      </c>
      <c r="CD727" t="s">
        <v>376</v>
      </c>
      <c r="CE727" t="s">
        <v>64</v>
      </c>
      <c r="CG727" t="s">
        <v>63</v>
      </c>
      <c r="CH727" t="s">
        <v>346</v>
      </c>
      <c r="CI727" t="s">
        <v>64</v>
      </c>
      <c r="DJ727" t="s">
        <v>76</v>
      </c>
      <c r="DK727" t="s">
        <v>2124</v>
      </c>
      <c r="DN727" t="s">
        <v>64</v>
      </c>
      <c r="DO727" t="s">
        <v>347</v>
      </c>
      <c r="DP727" t="s">
        <v>63</v>
      </c>
      <c r="DQ727" t="s">
        <v>78</v>
      </c>
      <c r="EB727">
        <v>2</v>
      </c>
      <c r="EC727">
        <v>2</v>
      </c>
      <c r="EE727" t="s">
        <v>1386</v>
      </c>
      <c r="EF727">
        <v>5</v>
      </c>
      <c r="EH727" t="s">
        <v>80</v>
      </c>
      <c r="EL727" t="s">
        <v>80</v>
      </c>
      <c r="EP727" t="s">
        <v>80</v>
      </c>
      <c r="ET727" t="s">
        <v>80</v>
      </c>
      <c r="EV727">
        <v>5250</v>
      </c>
      <c r="EW727">
        <v>578</v>
      </c>
      <c r="EX727">
        <v>494</v>
      </c>
      <c r="EY727">
        <v>540</v>
      </c>
    </row>
    <row r="728" spans="1:155" x14ac:dyDescent="0.25">
      <c r="A728">
        <v>2020</v>
      </c>
      <c r="B728" t="s">
        <v>2134</v>
      </c>
      <c r="C728" s="20" t="s">
        <v>322</v>
      </c>
      <c r="D728" t="s">
        <v>408</v>
      </c>
      <c r="E728" t="s">
        <v>324</v>
      </c>
      <c r="F728">
        <v>270</v>
      </c>
      <c r="G728" s="1">
        <v>2.2999999999999998</v>
      </c>
      <c r="H728">
        <v>4</v>
      </c>
      <c r="I728" t="s">
        <v>348</v>
      </c>
      <c r="J728">
        <v>20</v>
      </c>
      <c r="K728">
        <v>24</v>
      </c>
      <c r="L728">
        <v>22</v>
      </c>
      <c r="M728">
        <v>25.183700000000002</v>
      </c>
      <c r="N728">
        <v>34.8506</v>
      </c>
      <c r="O728">
        <v>28.775500000000001</v>
      </c>
      <c r="P728">
        <v>19.9376</v>
      </c>
      <c r="Q728">
        <v>24</v>
      </c>
      <c r="R728">
        <v>21.8642</v>
      </c>
      <c r="T728" t="s">
        <v>60</v>
      </c>
      <c r="U728" t="s">
        <v>71</v>
      </c>
      <c r="V728" t="s">
        <v>61</v>
      </c>
      <c r="W728" t="s">
        <v>62</v>
      </c>
      <c r="Y728">
        <v>10</v>
      </c>
      <c r="Z728" t="s">
        <v>63</v>
      </c>
      <c r="AA728" t="s">
        <v>64</v>
      </c>
      <c r="AB728" t="s">
        <v>350</v>
      </c>
      <c r="AC728" t="s">
        <v>351</v>
      </c>
      <c r="AD728">
        <v>15</v>
      </c>
      <c r="AG728" t="s">
        <v>243</v>
      </c>
      <c r="AH728" t="s">
        <v>244</v>
      </c>
      <c r="AI728" t="s">
        <v>68</v>
      </c>
      <c r="AJ728" t="s">
        <v>69</v>
      </c>
      <c r="AK728" t="s">
        <v>184</v>
      </c>
      <c r="AL728" t="s">
        <v>185</v>
      </c>
      <c r="AS728">
        <v>1850</v>
      </c>
      <c r="AT728">
        <v>1850</v>
      </c>
      <c r="BN728" s="33" t="s">
        <v>2136</v>
      </c>
      <c r="BO728">
        <v>2</v>
      </c>
      <c r="BP728">
        <v>2</v>
      </c>
      <c r="BQ728">
        <v>13</v>
      </c>
      <c r="BR728" t="s">
        <v>316</v>
      </c>
      <c r="BT728" t="s">
        <v>73</v>
      </c>
      <c r="BU728" s="23">
        <v>43790</v>
      </c>
      <c r="BV728">
        <v>26768</v>
      </c>
      <c r="BX728" t="s">
        <v>64</v>
      </c>
      <c r="BY728" t="s">
        <v>64</v>
      </c>
      <c r="CB728" t="s">
        <v>64</v>
      </c>
      <c r="CC728" t="s">
        <v>64</v>
      </c>
      <c r="CE728" t="s">
        <v>64</v>
      </c>
      <c r="CG728" t="s">
        <v>63</v>
      </c>
      <c r="CH728" t="s">
        <v>405</v>
      </c>
      <c r="CI728" t="s">
        <v>64</v>
      </c>
      <c r="DJ728" t="s">
        <v>355</v>
      </c>
      <c r="DK728" t="s">
        <v>356</v>
      </c>
      <c r="DN728" t="s">
        <v>64</v>
      </c>
      <c r="DO728" t="s">
        <v>357</v>
      </c>
      <c r="DP728" t="s">
        <v>63</v>
      </c>
      <c r="DQ728" t="s">
        <v>78</v>
      </c>
      <c r="EB728">
        <v>4</v>
      </c>
      <c r="EC728">
        <v>4</v>
      </c>
      <c r="EE728" t="s">
        <v>1403</v>
      </c>
      <c r="EF728">
        <v>5</v>
      </c>
      <c r="EH728" t="s">
        <v>80</v>
      </c>
      <c r="EL728" t="s">
        <v>80</v>
      </c>
      <c r="EP728" t="s">
        <v>80</v>
      </c>
      <c r="ET728" t="s">
        <v>80</v>
      </c>
      <c r="EV728">
        <v>1750</v>
      </c>
      <c r="EW728">
        <v>446</v>
      </c>
      <c r="EX728">
        <v>371</v>
      </c>
      <c r="EY728">
        <v>404</v>
      </c>
    </row>
    <row r="729" spans="1:155" x14ac:dyDescent="0.25">
      <c r="A729">
        <v>2020</v>
      </c>
      <c r="B729" t="s">
        <v>2140</v>
      </c>
      <c r="C729" s="20" t="s">
        <v>510</v>
      </c>
      <c r="D729" t="s">
        <v>1502</v>
      </c>
      <c r="E729" t="s">
        <v>447</v>
      </c>
      <c r="F729">
        <v>595</v>
      </c>
      <c r="G729" s="1">
        <v>2.7</v>
      </c>
      <c r="H729">
        <v>4</v>
      </c>
      <c r="I729" t="s">
        <v>235</v>
      </c>
      <c r="J729">
        <v>19</v>
      </c>
      <c r="K729">
        <v>22</v>
      </c>
      <c r="L729">
        <v>20</v>
      </c>
      <c r="M729">
        <v>23.6</v>
      </c>
      <c r="N729">
        <v>33.9</v>
      </c>
      <c r="O729">
        <v>27.337800000000001</v>
      </c>
      <c r="P729">
        <v>18.780100000000001</v>
      </c>
      <c r="Q729">
        <v>21.846299999999999</v>
      </c>
      <c r="R729">
        <v>20.046199999999999</v>
      </c>
      <c r="T729" t="s">
        <v>60</v>
      </c>
      <c r="U729" t="s">
        <v>71</v>
      </c>
      <c r="V729" t="s">
        <v>86</v>
      </c>
      <c r="W729" t="s">
        <v>136</v>
      </c>
      <c r="Y729">
        <v>8</v>
      </c>
      <c r="Z729" t="s">
        <v>63</v>
      </c>
      <c r="AA729" t="s">
        <v>64</v>
      </c>
      <c r="AB729">
        <v>4</v>
      </c>
      <c r="AC729" t="s">
        <v>294</v>
      </c>
      <c r="AD729">
        <v>10</v>
      </c>
      <c r="AG729" t="s">
        <v>243</v>
      </c>
      <c r="AH729" t="s">
        <v>244</v>
      </c>
      <c r="AI729" t="s">
        <v>68</v>
      </c>
      <c r="AJ729" t="s">
        <v>69</v>
      </c>
      <c r="AK729" t="s">
        <v>184</v>
      </c>
      <c r="AL729" t="s">
        <v>185</v>
      </c>
      <c r="AS729">
        <v>2000</v>
      </c>
      <c r="AT729">
        <v>2000</v>
      </c>
      <c r="BN729" s="33" t="s">
        <v>2141</v>
      </c>
      <c r="BO729">
        <v>2</v>
      </c>
      <c r="BP729">
        <v>2</v>
      </c>
      <c r="BQ729">
        <v>13</v>
      </c>
      <c r="BR729" t="s">
        <v>316</v>
      </c>
      <c r="BT729" t="s">
        <v>285</v>
      </c>
      <c r="BU729" s="23">
        <v>43682</v>
      </c>
      <c r="BV729">
        <v>25994</v>
      </c>
      <c r="BX729" t="s">
        <v>64</v>
      </c>
      <c r="BY729" t="s">
        <v>64</v>
      </c>
      <c r="CB729" t="s">
        <v>64</v>
      </c>
      <c r="CC729" t="s">
        <v>64</v>
      </c>
      <c r="CD729" t="s">
        <v>477</v>
      </c>
      <c r="CE729" t="s">
        <v>63</v>
      </c>
      <c r="CF729" t="s">
        <v>458</v>
      </c>
      <c r="CG729" t="s">
        <v>63</v>
      </c>
      <c r="CH729" t="s">
        <v>245</v>
      </c>
      <c r="CI729" t="s">
        <v>64</v>
      </c>
      <c r="DJ729" t="s">
        <v>76</v>
      </c>
      <c r="DK729" t="s">
        <v>2124</v>
      </c>
      <c r="DN729" t="s">
        <v>64</v>
      </c>
      <c r="DO729" t="s">
        <v>77</v>
      </c>
      <c r="DP729" t="s">
        <v>63</v>
      </c>
      <c r="DQ729" t="s">
        <v>78</v>
      </c>
      <c r="EB729">
        <v>4</v>
      </c>
      <c r="EC729">
        <v>4</v>
      </c>
      <c r="EE729" t="s">
        <v>1486</v>
      </c>
      <c r="EF729">
        <v>6</v>
      </c>
      <c r="EH729" t="s">
        <v>80</v>
      </c>
      <c r="EL729" t="s">
        <v>80</v>
      </c>
      <c r="EP729" t="s">
        <v>80</v>
      </c>
      <c r="ET729" t="s">
        <v>80</v>
      </c>
      <c r="EV729">
        <v>2500</v>
      </c>
      <c r="EW729">
        <v>473</v>
      </c>
      <c r="EX729">
        <v>404</v>
      </c>
      <c r="EY729">
        <v>442</v>
      </c>
    </row>
    <row r="730" spans="1:155" x14ac:dyDescent="0.25">
      <c r="A730">
        <v>2020</v>
      </c>
      <c r="B730" t="s">
        <v>2140</v>
      </c>
      <c r="C730" s="20" t="s">
        <v>510</v>
      </c>
      <c r="D730" t="s">
        <v>1502</v>
      </c>
      <c r="E730" t="s">
        <v>447</v>
      </c>
      <c r="F730">
        <v>808</v>
      </c>
      <c r="G730" s="1">
        <v>2.7</v>
      </c>
      <c r="H730">
        <v>4</v>
      </c>
      <c r="I730" t="s">
        <v>235</v>
      </c>
      <c r="J730">
        <v>19</v>
      </c>
      <c r="K730">
        <v>22</v>
      </c>
      <c r="L730">
        <v>20</v>
      </c>
      <c r="M730">
        <v>23.592199999999998</v>
      </c>
      <c r="N730">
        <v>33.8872</v>
      </c>
      <c r="O730">
        <v>27.328299999999999</v>
      </c>
      <c r="P730">
        <v>18.7744</v>
      </c>
      <c r="Q730">
        <v>21.8367</v>
      </c>
      <c r="R730">
        <v>20.039000000000001</v>
      </c>
      <c r="T730" t="s">
        <v>60</v>
      </c>
      <c r="U730" t="s">
        <v>71</v>
      </c>
      <c r="V730" t="s">
        <v>86</v>
      </c>
      <c r="W730" t="s">
        <v>136</v>
      </c>
      <c r="Y730">
        <v>8</v>
      </c>
      <c r="Z730" t="s">
        <v>63</v>
      </c>
      <c r="AA730" t="s">
        <v>64</v>
      </c>
      <c r="AB730">
        <v>4</v>
      </c>
      <c r="AC730" t="s">
        <v>294</v>
      </c>
      <c r="AD730">
        <v>10</v>
      </c>
      <c r="AG730" t="s">
        <v>243</v>
      </c>
      <c r="AH730" t="s">
        <v>244</v>
      </c>
      <c r="AI730" t="s">
        <v>68</v>
      </c>
      <c r="AJ730" t="s">
        <v>69</v>
      </c>
      <c r="AK730" t="s">
        <v>184</v>
      </c>
      <c r="AL730" t="s">
        <v>185</v>
      </c>
      <c r="AS730">
        <v>2000</v>
      </c>
      <c r="AT730">
        <v>2000</v>
      </c>
      <c r="BN730" s="33" t="s">
        <v>2142</v>
      </c>
      <c r="BO730">
        <v>2</v>
      </c>
      <c r="BP730">
        <v>2</v>
      </c>
      <c r="BQ730">
        <v>13</v>
      </c>
      <c r="BR730" t="s">
        <v>316</v>
      </c>
      <c r="BT730" t="s">
        <v>285</v>
      </c>
      <c r="BU730" s="23">
        <v>43682</v>
      </c>
      <c r="BV730">
        <v>26015</v>
      </c>
      <c r="BX730" t="s">
        <v>64</v>
      </c>
      <c r="BY730" t="s">
        <v>64</v>
      </c>
      <c r="CB730" t="s">
        <v>64</v>
      </c>
      <c r="CC730" t="s">
        <v>64</v>
      </c>
      <c r="CD730" t="s">
        <v>477</v>
      </c>
      <c r="CE730" t="s">
        <v>63</v>
      </c>
      <c r="CF730" t="s">
        <v>458</v>
      </c>
      <c r="CG730" t="s">
        <v>63</v>
      </c>
      <c r="CH730" t="s">
        <v>245</v>
      </c>
      <c r="CI730" t="s">
        <v>64</v>
      </c>
      <c r="DJ730" t="s">
        <v>76</v>
      </c>
      <c r="DK730" t="s">
        <v>2124</v>
      </c>
      <c r="DN730" t="s">
        <v>64</v>
      </c>
      <c r="DO730" t="s">
        <v>77</v>
      </c>
      <c r="DP730" t="s">
        <v>63</v>
      </c>
      <c r="DQ730" t="s">
        <v>78</v>
      </c>
      <c r="DR730" t="s">
        <v>1487</v>
      </c>
      <c r="EB730">
        <v>4</v>
      </c>
      <c r="EC730">
        <v>4</v>
      </c>
      <c r="EE730" t="s">
        <v>1486</v>
      </c>
      <c r="EF730">
        <v>6</v>
      </c>
      <c r="EH730" t="s">
        <v>80</v>
      </c>
      <c r="EL730" t="s">
        <v>80</v>
      </c>
      <c r="EP730" t="s">
        <v>80</v>
      </c>
      <c r="ET730" t="s">
        <v>80</v>
      </c>
      <c r="EV730">
        <v>2500</v>
      </c>
      <c r="EW730">
        <v>473</v>
      </c>
      <c r="EX730">
        <v>405</v>
      </c>
      <c r="EY730">
        <v>442</v>
      </c>
    </row>
    <row r="731" spans="1:155" x14ac:dyDescent="0.25">
      <c r="A731">
        <v>2020</v>
      </c>
      <c r="B731" t="s">
        <v>2140</v>
      </c>
      <c r="C731" s="20" t="s">
        <v>510</v>
      </c>
      <c r="D731" t="s">
        <v>1502</v>
      </c>
      <c r="E731" t="s">
        <v>447</v>
      </c>
      <c r="F731">
        <v>732</v>
      </c>
      <c r="G731" s="1">
        <v>3</v>
      </c>
      <c r="H731">
        <v>6</v>
      </c>
      <c r="I731" t="s">
        <v>467</v>
      </c>
      <c r="J731">
        <v>22</v>
      </c>
      <c r="K731">
        <v>26</v>
      </c>
      <c r="L731">
        <v>24</v>
      </c>
      <c r="M731">
        <v>28.584499999999998</v>
      </c>
      <c r="N731">
        <v>40.6721</v>
      </c>
      <c r="O731">
        <v>32.997500000000002</v>
      </c>
      <c r="P731">
        <v>22.383400000000002</v>
      </c>
      <c r="Q731">
        <v>25.864999999999998</v>
      </c>
      <c r="R731">
        <v>23.826699999999999</v>
      </c>
      <c r="T731" t="s">
        <v>60</v>
      </c>
      <c r="U731" t="s">
        <v>71</v>
      </c>
      <c r="V731" t="s">
        <v>86</v>
      </c>
      <c r="W731" t="s">
        <v>136</v>
      </c>
      <c r="Y731">
        <v>10</v>
      </c>
      <c r="Z731" t="s">
        <v>63</v>
      </c>
      <c r="AA731" t="s">
        <v>64</v>
      </c>
      <c r="AB731">
        <v>4</v>
      </c>
      <c r="AC731" t="s">
        <v>294</v>
      </c>
      <c r="AE731">
        <v>20</v>
      </c>
      <c r="AG731" t="s">
        <v>301</v>
      </c>
      <c r="AH731" t="s">
        <v>302</v>
      </c>
      <c r="AI731" t="s">
        <v>68</v>
      </c>
      <c r="AJ731" t="s">
        <v>69</v>
      </c>
      <c r="AK731" t="s">
        <v>184</v>
      </c>
      <c r="AL731" t="s">
        <v>185</v>
      </c>
      <c r="AS731">
        <v>1950</v>
      </c>
      <c r="AT731">
        <v>1950</v>
      </c>
      <c r="BO731">
        <v>2</v>
      </c>
      <c r="BP731">
        <v>2</v>
      </c>
      <c r="BQ731">
        <v>13</v>
      </c>
      <c r="BR731" t="s">
        <v>316</v>
      </c>
      <c r="BT731" t="s">
        <v>285</v>
      </c>
      <c r="BU731" s="23">
        <v>43969</v>
      </c>
      <c r="BV731">
        <v>27435</v>
      </c>
      <c r="BX731" t="s">
        <v>64</v>
      </c>
      <c r="BY731" t="s">
        <v>64</v>
      </c>
      <c r="CB731" t="s">
        <v>64</v>
      </c>
      <c r="CC731" t="s">
        <v>64</v>
      </c>
      <c r="CE731" t="s">
        <v>64</v>
      </c>
      <c r="CG731" t="s">
        <v>64</v>
      </c>
      <c r="CI731" t="s">
        <v>64</v>
      </c>
      <c r="DJ731" t="s">
        <v>303</v>
      </c>
      <c r="DK731" t="s">
        <v>304</v>
      </c>
      <c r="DN731" t="s">
        <v>64</v>
      </c>
      <c r="DO731" t="s">
        <v>77</v>
      </c>
      <c r="DP731" t="s">
        <v>63</v>
      </c>
      <c r="DQ731" t="s">
        <v>78</v>
      </c>
      <c r="EB731">
        <v>5</v>
      </c>
      <c r="EC731">
        <v>4</v>
      </c>
      <c r="EE731" t="s">
        <v>1503</v>
      </c>
      <c r="EF731">
        <v>1</v>
      </c>
      <c r="EH731" t="s">
        <v>80</v>
      </c>
      <c r="EL731" t="s">
        <v>80</v>
      </c>
      <c r="EP731" t="s">
        <v>80</v>
      </c>
      <c r="ET731" t="s">
        <v>80</v>
      </c>
      <c r="EV731">
        <v>2250</v>
      </c>
      <c r="EW731">
        <v>455</v>
      </c>
      <c r="EX731">
        <v>393</v>
      </c>
      <c r="EY731">
        <v>427</v>
      </c>
    </row>
    <row r="732" spans="1:155" x14ac:dyDescent="0.25">
      <c r="A732">
        <v>2020</v>
      </c>
      <c r="B732" t="s">
        <v>2140</v>
      </c>
      <c r="C732" s="20" t="s">
        <v>510</v>
      </c>
      <c r="D732" t="s">
        <v>1502</v>
      </c>
      <c r="E732" t="s">
        <v>447</v>
      </c>
      <c r="F732">
        <v>812</v>
      </c>
      <c r="G732" s="1">
        <v>4.3</v>
      </c>
      <c r="H732">
        <v>6</v>
      </c>
      <c r="I732" t="s">
        <v>152</v>
      </c>
      <c r="J732">
        <v>15</v>
      </c>
      <c r="K732">
        <v>20</v>
      </c>
      <c r="L732">
        <v>17</v>
      </c>
      <c r="M732">
        <v>16.9754</v>
      </c>
      <c r="N732">
        <v>24.577500000000001</v>
      </c>
      <c r="O732">
        <v>19.720300000000002</v>
      </c>
      <c r="P732">
        <v>14.942</v>
      </c>
      <c r="Q732">
        <v>19.5777</v>
      </c>
      <c r="R732">
        <v>16.724</v>
      </c>
      <c r="T732" t="s">
        <v>142</v>
      </c>
      <c r="U732" t="s">
        <v>143</v>
      </c>
      <c r="V732" t="s">
        <v>86</v>
      </c>
      <c r="W732" t="s">
        <v>136</v>
      </c>
      <c r="Y732">
        <v>6</v>
      </c>
      <c r="Z732" t="s">
        <v>63</v>
      </c>
      <c r="AA732" t="s">
        <v>64</v>
      </c>
      <c r="AB732">
        <v>4</v>
      </c>
      <c r="AC732" t="s">
        <v>294</v>
      </c>
      <c r="AD732">
        <v>10</v>
      </c>
      <c r="AG732" t="s">
        <v>243</v>
      </c>
      <c r="AH732" t="s">
        <v>244</v>
      </c>
      <c r="AI732" t="s">
        <v>68</v>
      </c>
      <c r="AJ732" t="s">
        <v>69</v>
      </c>
      <c r="AK732" t="s">
        <v>184</v>
      </c>
      <c r="AL732" t="s">
        <v>185</v>
      </c>
      <c r="AS732">
        <v>2400</v>
      </c>
      <c r="AT732">
        <v>2400</v>
      </c>
      <c r="BN732" s="33" t="s">
        <v>2125</v>
      </c>
      <c r="BO732">
        <v>1</v>
      </c>
      <c r="BP732">
        <v>1</v>
      </c>
      <c r="BQ732">
        <v>13</v>
      </c>
      <c r="BR732" t="s">
        <v>316</v>
      </c>
      <c r="BT732" t="s">
        <v>285</v>
      </c>
      <c r="BU732" s="23">
        <v>43682</v>
      </c>
      <c r="BV732">
        <v>26050</v>
      </c>
      <c r="BX732" t="s">
        <v>64</v>
      </c>
      <c r="BY732" t="s">
        <v>64</v>
      </c>
      <c r="CB732" t="s">
        <v>64</v>
      </c>
      <c r="CC732" t="s">
        <v>64</v>
      </c>
      <c r="CD732" t="s">
        <v>478</v>
      </c>
      <c r="CE732" t="s">
        <v>63</v>
      </c>
      <c r="CF732" t="s">
        <v>458</v>
      </c>
      <c r="CG732" t="s">
        <v>63</v>
      </c>
      <c r="CH732" t="s">
        <v>456</v>
      </c>
      <c r="CI732" t="s">
        <v>64</v>
      </c>
      <c r="DJ732" t="s">
        <v>76</v>
      </c>
      <c r="DK732" t="s">
        <v>2124</v>
      </c>
      <c r="DN732" t="s">
        <v>64</v>
      </c>
      <c r="DO732" t="s">
        <v>77</v>
      </c>
      <c r="DP732" t="s">
        <v>64</v>
      </c>
      <c r="DQ732" t="s">
        <v>139</v>
      </c>
      <c r="EB732">
        <v>3</v>
      </c>
      <c r="EC732">
        <v>3</v>
      </c>
      <c r="EE732" t="s">
        <v>1489</v>
      </c>
      <c r="EF732">
        <v>6</v>
      </c>
      <c r="EH732" t="s">
        <v>80</v>
      </c>
      <c r="EL732" t="s">
        <v>80</v>
      </c>
      <c r="EP732" t="s">
        <v>80</v>
      </c>
      <c r="ET732" t="s">
        <v>80</v>
      </c>
      <c r="EV732">
        <v>4500</v>
      </c>
      <c r="EW732">
        <v>595</v>
      </c>
      <c r="EX732">
        <v>454</v>
      </c>
      <c r="EY732">
        <v>532</v>
      </c>
    </row>
    <row r="733" spans="1:155" x14ac:dyDescent="0.25">
      <c r="A733">
        <v>2020</v>
      </c>
      <c r="B733" t="s">
        <v>2140</v>
      </c>
      <c r="C733" s="20" t="s">
        <v>510</v>
      </c>
      <c r="D733" t="s">
        <v>1502</v>
      </c>
      <c r="E733" t="s">
        <v>447</v>
      </c>
      <c r="F733">
        <v>556</v>
      </c>
      <c r="G733" s="1">
        <v>5.3</v>
      </c>
      <c r="H733">
        <v>8</v>
      </c>
      <c r="I733" t="s">
        <v>467</v>
      </c>
      <c r="J733">
        <v>16</v>
      </c>
      <c r="K733">
        <v>22</v>
      </c>
      <c r="L733">
        <v>19</v>
      </c>
      <c r="M733">
        <v>20.382100000000001</v>
      </c>
      <c r="N733">
        <v>30.812999999999999</v>
      </c>
      <c r="O733">
        <v>24.045000000000002</v>
      </c>
      <c r="P733">
        <v>16.391100000000002</v>
      </c>
      <c r="Q733">
        <v>22.122699999999998</v>
      </c>
      <c r="R733">
        <v>18.554300000000001</v>
      </c>
      <c r="T733" t="s">
        <v>142</v>
      </c>
      <c r="U733" t="s">
        <v>143</v>
      </c>
      <c r="V733" t="s">
        <v>86</v>
      </c>
      <c r="W733" t="s">
        <v>136</v>
      </c>
      <c r="Y733">
        <v>10</v>
      </c>
      <c r="Z733" t="s">
        <v>63</v>
      </c>
      <c r="AA733" t="s">
        <v>64</v>
      </c>
      <c r="AB733">
        <v>4</v>
      </c>
      <c r="AC733" t="s">
        <v>294</v>
      </c>
      <c r="AD733">
        <v>10</v>
      </c>
      <c r="AG733" t="s">
        <v>243</v>
      </c>
      <c r="AH733" t="s">
        <v>244</v>
      </c>
      <c r="AI733" t="s">
        <v>68</v>
      </c>
      <c r="AJ733" t="s">
        <v>69</v>
      </c>
      <c r="AK733" t="s">
        <v>184</v>
      </c>
      <c r="AL733" t="s">
        <v>185</v>
      </c>
      <c r="AS733">
        <v>2150</v>
      </c>
      <c r="AT733">
        <v>2150</v>
      </c>
      <c r="BN733" s="33" t="s">
        <v>2125</v>
      </c>
      <c r="BO733">
        <v>1</v>
      </c>
      <c r="BP733">
        <v>1</v>
      </c>
      <c r="BQ733">
        <v>13</v>
      </c>
      <c r="BR733" t="s">
        <v>316</v>
      </c>
      <c r="BT733" t="s">
        <v>73</v>
      </c>
      <c r="BU733" s="23">
        <v>43682</v>
      </c>
      <c r="BV733">
        <v>26317</v>
      </c>
      <c r="BX733" t="s">
        <v>64</v>
      </c>
      <c r="BY733" t="s">
        <v>64</v>
      </c>
      <c r="CB733" t="s">
        <v>64</v>
      </c>
      <c r="CC733" t="s">
        <v>64</v>
      </c>
      <c r="CD733" t="s">
        <v>479</v>
      </c>
      <c r="CE733" t="s">
        <v>63</v>
      </c>
      <c r="CF733" t="s">
        <v>458</v>
      </c>
      <c r="CG733" t="s">
        <v>63</v>
      </c>
      <c r="CH733" t="s">
        <v>456</v>
      </c>
      <c r="CI733" t="s">
        <v>64</v>
      </c>
      <c r="DJ733" t="s">
        <v>76</v>
      </c>
      <c r="DK733" t="s">
        <v>2124</v>
      </c>
      <c r="DN733" t="s">
        <v>64</v>
      </c>
      <c r="DO733" t="s">
        <v>77</v>
      </c>
      <c r="DP733" t="s">
        <v>63</v>
      </c>
      <c r="DQ733" t="s">
        <v>78</v>
      </c>
      <c r="EB733">
        <v>3</v>
      </c>
      <c r="EC733">
        <v>3</v>
      </c>
      <c r="EE733" t="s">
        <v>1490</v>
      </c>
      <c r="EF733">
        <v>5</v>
      </c>
      <c r="EH733" t="s">
        <v>80</v>
      </c>
      <c r="EL733" t="s">
        <v>80</v>
      </c>
      <c r="EP733" t="s">
        <v>80</v>
      </c>
      <c r="ET733" t="s">
        <v>80</v>
      </c>
      <c r="EV733">
        <v>3250</v>
      </c>
      <c r="EW733">
        <v>543</v>
      </c>
      <c r="EX733">
        <v>402</v>
      </c>
      <c r="EY733">
        <v>479</v>
      </c>
    </row>
    <row r="734" spans="1:155" x14ac:dyDescent="0.25">
      <c r="A734">
        <v>2020</v>
      </c>
      <c r="B734" t="s">
        <v>2140</v>
      </c>
      <c r="C734" s="20" t="s">
        <v>510</v>
      </c>
      <c r="D734" t="s">
        <v>1502</v>
      </c>
      <c r="E734" t="s">
        <v>447</v>
      </c>
      <c r="F734">
        <v>675</v>
      </c>
      <c r="G734" s="1">
        <v>5.3</v>
      </c>
      <c r="H734">
        <v>8</v>
      </c>
      <c r="I734" t="s">
        <v>152</v>
      </c>
      <c r="J734">
        <v>15</v>
      </c>
      <c r="K734">
        <v>20</v>
      </c>
      <c r="L734">
        <v>17</v>
      </c>
      <c r="M734">
        <v>18.255099999999999</v>
      </c>
      <c r="N734">
        <v>27.844000000000001</v>
      </c>
      <c r="O734">
        <v>21.602900000000002</v>
      </c>
      <c r="P734">
        <v>14.7841</v>
      </c>
      <c r="Q734">
        <v>20.1279</v>
      </c>
      <c r="R734">
        <v>16.79</v>
      </c>
      <c r="T734" t="s">
        <v>142</v>
      </c>
      <c r="U734" t="s">
        <v>143</v>
      </c>
      <c r="V734" t="s">
        <v>86</v>
      </c>
      <c r="W734" t="s">
        <v>136</v>
      </c>
      <c r="Y734">
        <v>6</v>
      </c>
      <c r="Z734" t="s">
        <v>63</v>
      </c>
      <c r="AA734" t="s">
        <v>64</v>
      </c>
      <c r="AB734">
        <v>4</v>
      </c>
      <c r="AC734" t="s">
        <v>294</v>
      </c>
      <c r="AD734">
        <v>10</v>
      </c>
      <c r="AG734" t="s">
        <v>243</v>
      </c>
      <c r="AH734" t="s">
        <v>244</v>
      </c>
      <c r="AI734" t="s">
        <v>68</v>
      </c>
      <c r="AJ734" t="s">
        <v>69</v>
      </c>
      <c r="AK734" t="s">
        <v>184</v>
      </c>
      <c r="AL734" t="s">
        <v>185</v>
      </c>
      <c r="AS734">
        <v>2400</v>
      </c>
      <c r="AT734">
        <v>2400</v>
      </c>
      <c r="BN734" s="33" t="s">
        <v>2125</v>
      </c>
      <c r="BO734">
        <v>1</v>
      </c>
      <c r="BP734">
        <v>1</v>
      </c>
      <c r="BQ734">
        <v>13</v>
      </c>
      <c r="BR734" t="s">
        <v>316</v>
      </c>
      <c r="BT734" t="s">
        <v>73</v>
      </c>
      <c r="BU734" s="23">
        <v>43682</v>
      </c>
      <c r="BV734">
        <v>26274</v>
      </c>
      <c r="BX734" t="s">
        <v>64</v>
      </c>
      <c r="BY734" t="s">
        <v>64</v>
      </c>
      <c r="CB734" t="s">
        <v>64</v>
      </c>
      <c r="CC734" t="s">
        <v>64</v>
      </c>
      <c r="CD734" t="s">
        <v>478</v>
      </c>
      <c r="CE734" t="s">
        <v>63</v>
      </c>
      <c r="CF734" t="s">
        <v>458</v>
      </c>
      <c r="CG734" t="s">
        <v>63</v>
      </c>
      <c r="CH734" t="s">
        <v>456</v>
      </c>
      <c r="CI734" t="s">
        <v>64</v>
      </c>
      <c r="DJ734" t="s">
        <v>76</v>
      </c>
      <c r="DK734" t="s">
        <v>2124</v>
      </c>
      <c r="DN734" t="s">
        <v>64</v>
      </c>
      <c r="DO734" t="s">
        <v>77</v>
      </c>
      <c r="DP734" t="s">
        <v>64</v>
      </c>
      <c r="DQ734" t="s">
        <v>139</v>
      </c>
      <c r="EB734">
        <v>3</v>
      </c>
      <c r="EC734">
        <v>3</v>
      </c>
      <c r="EE734" t="s">
        <v>1490</v>
      </c>
      <c r="EF734">
        <v>5</v>
      </c>
      <c r="EH734" t="s">
        <v>80</v>
      </c>
      <c r="EL734" t="s">
        <v>80</v>
      </c>
      <c r="EP734" t="s">
        <v>80</v>
      </c>
      <c r="ET734" t="s">
        <v>80</v>
      </c>
      <c r="EV734">
        <v>4500</v>
      </c>
      <c r="EW734">
        <v>602</v>
      </c>
      <c r="EX734">
        <v>442</v>
      </c>
      <c r="EY734">
        <v>530</v>
      </c>
    </row>
    <row r="735" spans="1:155" x14ac:dyDescent="0.25">
      <c r="A735">
        <v>2020</v>
      </c>
      <c r="B735" t="s">
        <v>2140</v>
      </c>
      <c r="C735" s="20" t="s">
        <v>510</v>
      </c>
      <c r="D735" t="s">
        <v>1502</v>
      </c>
      <c r="E735" t="s">
        <v>447</v>
      </c>
      <c r="F735">
        <v>697</v>
      </c>
      <c r="G735" s="1">
        <v>5.3</v>
      </c>
      <c r="H735">
        <v>8</v>
      </c>
      <c r="I735" t="s">
        <v>152</v>
      </c>
      <c r="J735">
        <v>14</v>
      </c>
      <c r="K735">
        <v>19</v>
      </c>
      <c r="L735">
        <v>16</v>
      </c>
      <c r="M735">
        <v>17.8475</v>
      </c>
      <c r="N735">
        <v>26.9237</v>
      </c>
      <c r="O735">
        <v>21.039100000000001</v>
      </c>
      <c r="P735">
        <v>14.473599999999999</v>
      </c>
      <c r="Q735">
        <v>18.956800000000001</v>
      </c>
      <c r="R735">
        <v>16.197399999999998</v>
      </c>
      <c r="T735" t="s">
        <v>142</v>
      </c>
      <c r="U735" t="s">
        <v>143</v>
      </c>
      <c r="V735" t="s">
        <v>86</v>
      </c>
      <c r="W735" t="s">
        <v>136</v>
      </c>
      <c r="Y735">
        <v>6</v>
      </c>
      <c r="Z735" t="s">
        <v>63</v>
      </c>
      <c r="AA735" t="s">
        <v>64</v>
      </c>
      <c r="AB735">
        <v>4</v>
      </c>
      <c r="AC735" t="s">
        <v>294</v>
      </c>
      <c r="AD735">
        <v>85</v>
      </c>
      <c r="AF735" t="s">
        <v>498</v>
      </c>
      <c r="AG735" t="s">
        <v>243</v>
      </c>
      <c r="AH735" t="s">
        <v>244</v>
      </c>
      <c r="AI735" t="s">
        <v>68</v>
      </c>
      <c r="AJ735" t="s">
        <v>69</v>
      </c>
      <c r="AK735" t="s">
        <v>184</v>
      </c>
      <c r="AL735" t="s">
        <v>185</v>
      </c>
      <c r="AS735">
        <v>2550</v>
      </c>
      <c r="AT735">
        <v>2550</v>
      </c>
      <c r="AU735">
        <v>11</v>
      </c>
      <c r="AV735">
        <v>14</v>
      </c>
      <c r="AW735">
        <v>12</v>
      </c>
      <c r="AX735">
        <v>13.4466</v>
      </c>
      <c r="AY735">
        <v>20.645700000000001</v>
      </c>
      <c r="AZ735">
        <v>15.949299999999999</v>
      </c>
      <c r="BA735">
        <v>10.9046</v>
      </c>
      <c r="BB735">
        <v>14.5365</v>
      </c>
      <c r="BC735">
        <v>12.2859</v>
      </c>
      <c r="BD735" t="s">
        <v>497</v>
      </c>
      <c r="BE735" t="s">
        <v>247</v>
      </c>
      <c r="BF735" t="s">
        <v>248</v>
      </c>
      <c r="BG735" t="s">
        <v>68</v>
      </c>
      <c r="BH735" t="s">
        <v>69</v>
      </c>
      <c r="BI735">
        <v>2900</v>
      </c>
      <c r="BJ735">
        <v>581</v>
      </c>
      <c r="BK735">
        <v>469</v>
      </c>
      <c r="BL735">
        <v>523</v>
      </c>
      <c r="BM735">
        <v>2900</v>
      </c>
      <c r="BN735" s="33" t="s">
        <v>2139</v>
      </c>
      <c r="BO735">
        <v>1</v>
      </c>
      <c r="BP735">
        <v>1</v>
      </c>
      <c r="BQ735">
        <v>13</v>
      </c>
      <c r="BR735" t="s">
        <v>316</v>
      </c>
      <c r="BT735" t="s">
        <v>285</v>
      </c>
      <c r="BU735" s="23">
        <v>43682</v>
      </c>
      <c r="BV735">
        <v>26564</v>
      </c>
      <c r="BX735" t="s">
        <v>64</v>
      </c>
      <c r="BY735" t="s">
        <v>64</v>
      </c>
      <c r="CB735" t="s">
        <v>64</v>
      </c>
      <c r="CC735" t="s">
        <v>64</v>
      </c>
      <c r="CD735" t="s">
        <v>478</v>
      </c>
      <c r="CE735" t="s">
        <v>63</v>
      </c>
      <c r="CF735" t="s">
        <v>458</v>
      </c>
      <c r="CG735" t="s">
        <v>63</v>
      </c>
      <c r="CH735" t="s">
        <v>456</v>
      </c>
      <c r="CI735" t="s">
        <v>64</v>
      </c>
      <c r="DJ735" t="s">
        <v>76</v>
      </c>
      <c r="DK735" t="s">
        <v>2124</v>
      </c>
      <c r="DN735" t="s">
        <v>64</v>
      </c>
      <c r="DO735" t="s">
        <v>77</v>
      </c>
      <c r="DP735" t="s">
        <v>64</v>
      </c>
      <c r="DQ735" t="s">
        <v>139</v>
      </c>
      <c r="EB735">
        <v>2</v>
      </c>
      <c r="EC735">
        <v>2</v>
      </c>
      <c r="ED735">
        <v>3</v>
      </c>
      <c r="EE735" t="s">
        <v>1491</v>
      </c>
      <c r="EF735">
        <v>3</v>
      </c>
      <c r="EH735" t="s">
        <v>80</v>
      </c>
      <c r="EL735" t="s">
        <v>80</v>
      </c>
      <c r="EP735" t="s">
        <v>80</v>
      </c>
      <c r="ET735" t="s">
        <v>80</v>
      </c>
      <c r="EV735">
        <v>5250</v>
      </c>
      <c r="EW735">
        <v>615</v>
      </c>
      <c r="EX735">
        <v>468</v>
      </c>
      <c r="EY735">
        <v>549</v>
      </c>
    </row>
    <row r="736" spans="1:155" x14ac:dyDescent="0.25">
      <c r="A736">
        <v>2020</v>
      </c>
      <c r="B736" t="s">
        <v>2140</v>
      </c>
      <c r="C736" s="20" t="s">
        <v>510</v>
      </c>
      <c r="D736" t="s">
        <v>1502</v>
      </c>
      <c r="E736" t="s">
        <v>447</v>
      </c>
      <c r="F736">
        <v>552</v>
      </c>
      <c r="G736" s="1">
        <v>5.3</v>
      </c>
      <c r="H736">
        <v>8</v>
      </c>
      <c r="I736" t="s">
        <v>235</v>
      </c>
      <c r="J736">
        <v>16</v>
      </c>
      <c r="K736">
        <v>22</v>
      </c>
      <c r="L736">
        <v>18</v>
      </c>
      <c r="M736">
        <v>19.8078</v>
      </c>
      <c r="N736">
        <v>30.353200000000001</v>
      </c>
      <c r="O736">
        <v>23.478400000000001</v>
      </c>
      <c r="P736">
        <v>15.9594</v>
      </c>
      <c r="Q736">
        <v>21.8155</v>
      </c>
      <c r="R736">
        <v>18.152100000000001</v>
      </c>
      <c r="T736" t="s">
        <v>142</v>
      </c>
      <c r="U736" t="s">
        <v>143</v>
      </c>
      <c r="V736" t="s">
        <v>86</v>
      </c>
      <c r="W736" t="s">
        <v>136</v>
      </c>
      <c r="Y736">
        <v>8</v>
      </c>
      <c r="Z736" t="s">
        <v>63</v>
      </c>
      <c r="AA736" t="s">
        <v>64</v>
      </c>
      <c r="AB736">
        <v>4</v>
      </c>
      <c r="AC736" t="s">
        <v>294</v>
      </c>
      <c r="AD736">
        <v>10</v>
      </c>
      <c r="AG736" t="s">
        <v>243</v>
      </c>
      <c r="AH736" t="s">
        <v>244</v>
      </c>
      <c r="AI736" t="s">
        <v>68</v>
      </c>
      <c r="AJ736" t="s">
        <v>69</v>
      </c>
      <c r="AK736" t="s">
        <v>184</v>
      </c>
      <c r="AL736" t="s">
        <v>185</v>
      </c>
      <c r="AS736">
        <v>2250</v>
      </c>
      <c r="AT736">
        <v>2250</v>
      </c>
      <c r="BN736" s="33" t="s">
        <v>2125</v>
      </c>
      <c r="BO736">
        <v>1</v>
      </c>
      <c r="BP736">
        <v>1</v>
      </c>
      <c r="BQ736">
        <v>13</v>
      </c>
      <c r="BR736" t="s">
        <v>316</v>
      </c>
      <c r="BT736" t="s">
        <v>73</v>
      </c>
      <c r="BU736" s="23">
        <v>43682</v>
      </c>
      <c r="BV736">
        <v>26029</v>
      </c>
      <c r="BX736" t="s">
        <v>64</v>
      </c>
      <c r="BY736" t="s">
        <v>64</v>
      </c>
      <c r="CB736" t="s">
        <v>64</v>
      </c>
      <c r="CC736" t="s">
        <v>64</v>
      </c>
      <c r="CD736" t="s">
        <v>479</v>
      </c>
      <c r="CE736" t="s">
        <v>63</v>
      </c>
      <c r="CF736" t="s">
        <v>458</v>
      </c>
      <c r="CG736" t="s">
        <v>63</v>
      </c>
      <c r="CH736" t="s">
        <v>456</v>
      </c>
      <c r="CI736" t="s">
        <v>64</v>
      </c>
      <c r="DJ736" t="s">
        <v>76</v>
      </c>
      <c r="DK736" t="s">
        <v>2124</v>
      </c>
      <c r="DN736" t="s">
        <v>64</v>
      </c>
      <c r="DO736" t="s">
        <v>77</v>
      </c>
      <c r="DP736" t="s">
        <v>63</v>
      </c>
      <c r="DQ736" t="s">
        <v>78</v>
      </c>
      <c r="EB736">
        <v>3</v>
      </c>
      <c r="EC736">
        <v>3</v>
      </c>
      <c r="EE736" t="s">
        <v>1490</v>
      </c>
      <c r="EF736">
        <v>5</v>
      </c>
      <c r="EH736" t="s">
        <v>80</v>
      </c>
      <c r="EL736" t="s">
        <v>80</v>
      </c>
      <c r="EP736" t="s">
        <v>80</v>
      </c>
      <c r="ET736" t="s">
        <v>80</v>
      </c>
      <c r="EV736">
        <v>3750</v>
      </c>
      <c r="EW736">
        <v>557</v>
      </c>
      <c r="EX736">
        <v>408</v>
      </c>
      <c r="EY736">
        <v>490</v>
      </c>
    </row>
    <row r="737" spans="1:165" s="24" customFormat="1" x14ac:dyDescent="0.25">
      <c r="A737">
        <v>2020</v>
      </c>
      <c r="B737" t="s">
        <v>2140</v>
      </c>
      <c r="C737" s="20" t="s">
        <v>510</v>
      </c>
      <c r="D737" t="s">
        <v>1502</v>
      </c>
      <c r="E737" t="s">
        <v>447</v>
      </c>
      <c r="F737">
        <v>633</v>
      </c>
      <c r="G737" s="1">
        <v>6.2</v>
      </c>
      <c r="H737">
        <v>8</v>
      </c>
      <c r="I737" t="s">
        <v>467</v>
      </c>
      <c r="J737">
        <v>15</v>
      </c>
      <c r="K737">
        <v>20</v>
      </c>
      <c r="L737">
        <v>17</v>
      </c>
      <c r="M737">
        <v>18.713000000000001</v>
      </c>
      <c r="N737">
        <v>29.639099999999999</v>
      </c>
      <c r="O737">
        <v>22.4346</v>
      </c>
      <c r="P737">
        <v>15.132</v>
      </c>
      <c r="Q737">
        <v>19.807400000000001</v>
      </c>
      <c r="R737">
        <v>16.930299999999999</v>
      </c>
      <c r="S737"/>
      <c r="T737" t="s">
        <v>142</v>
      </c>
      <c r="U737" t="s">
        <v>143</v>
      </c>
      <c r="V737" t="s">
        <v>86</v>
      </c>
      <c r="W737" t="s">
        <v>136</v>
      </c>
      <c r="X737"/>
      <c r="Y737">
        <v>10</v>
      </c>
      <c r="Z737" t="s">
        <v>63</v>
      </c>
      <c r="AA737" t="s">
        <v>64</v>
      </c>
      <c r="AB737">
        <v>4</v>
      </c>
      <c r="AC737" t="s">
        <v>294</v>
      </c>
      <c r="AD737">
        <v>10</v>
      </c>
      <c r="AE737"/>
      <c r="AF737"/>
      <c r="AG737" t="s">
        <v>155</v>
      </c>
      <c r="AH737" t="s">
        <v>156</v>
      </c>
      <c r="AI737" t="s">
        <v>68</v>
      </c>
      <c r="AJ737" t="s">
        <v>69</v>
      </c>
      <c r="AK737" t="s">
        <v>184</v>
      </c>
      <c r="AL737" t="s">
        <v>185</v>
      </c>
      <c r="AM737"/>
      <c r="AN737"/>
      <c r="AO737"/>
      <c r="AP737"/>
      <c r="AQ737"/>
      <c r="AR737"/>
      <c r="AS737">
        <v>2850</v>
      </c>
      <c r="AT737">
        <v>2850</v>
      </c>
      <c r="AU737"/>
      <c r="AV737"/>
      <c r="AW737"/>
      <c r="AX737"/>
      <c r="AY737"/>
      <c r="AZ737"/>
      <c r="BA737"/>
      <c r="BB737"/>
      <c r="BC737"/>
      <c r="BD737"/>
      <c r="BE737"/>
      <c r="BF737"/>
      <c r="BG737"/>
      <c r="BH737"/>
      <c r="BI737"/>
      <c r="BJ737"/>
      <c r="BK737"/>
      <c r="BL737"/>
      <c r="BM737"/>
      <c r="BN737" s="33" t="s">
        <v>2125</v>
      </c>
      <c r="BO737">
        <v>1</v>
      </c>
      <c r="BP737">
        <v>1</v>
      </c>
      <c r="BQ737">
        <v>13</v>
      </c>
      <c r="BR737" t="s">
        <v>316</v>
      </c>
      <c r="BS737"/>
      <c r="BT737" t="s">
        <v>285</v>
      </c>
      <c r="BU737" s="23">
        <v>43682</v>
      </c>
      <c r="BV737">
        <v>26022</v>
      </c>
      <c r="BW737" s="2"/>
      <c r="BX737" t="s">
        <v>64</v>
      </c>
      <c r="BY737" t="s">
        <v>64</v>
      </c>
      <c r="BZ737"/>
      <c r="CA737"/>
      <c r="CB737" t="s">
        <v>64</v>
      </c>
      <c r="CC737" t="s">
        <v>64</v>
      </c>
      <c r="CD737" t="s">
        <v>479</v>
      </c>
      <c r="CE737" t="s">
        <v>63</v>
      </c>
      <c r="CF737" t="s">
        <v>458</v>
      </c>
      <c r="CG737" t="s">
        <v>63</v>
      </c>
      <c r="CH737" t="s">
        <v>456</v>
      </c>
      <c r="CI737" t="s">
        <v>64</v>
      </c>
      <c r="CJ737"/>
      <c r="CK737"/>
      <c r="CL737"/>
      <c r="CM737"/>
      <c r="CN737"/>
      <c r="CO737"/>
      <c r="CP737"/>
      <c r="CQ737"/>
      <c r="CR737"/>
      <c r="CS737"/>
      <c r="CT737"/>
      <c r="CU737"/>
      <c r="CV737"/>
      <c r="CW737"/>
      <c r="CX737"/>
      <c r="CY737"/>
      <c r="CZ737"/>
      <c r="DA737"/>
      <c r="DB737"/>
      <c r="DC737"/>
      <c r="DD737"/>
      <c r="DE737"/>
      <c r="DF737"/>
      <c r="DG737"/>
      <c r="DH737"/>
      <c r="DI737"/>
      <c r="DJ737" t="s">
        <v>76</v>
      </c>
      <c r="DK737" t="s">
        <v>2124</v>
      </c>
      <c r="DL737"/>
      <c r="DM737"/>
      <c r="DN737" t="s">
        <v>64</v>
      </c>
      <c r="DO737" t="s">
        <v>77</v>
      </c>
      <c r="DP737" t="s">
        <v>63</v>
      </c>
      <c r="DQ737" t="s">
        <v>78</v>
      </c>
      <c r="DR737"/>
      <c r="DS737"/>
      <c r="DT737"/>
      <c r="DU737"/>
      <c r="DV737"/>
      <c r="DW737"/>
      <c r="DX737"/>
      <c r="DY737"/>
      <c r="DZ737"/>
      <c r="EA737" s="22"/>
      <c r="EB737">
        <v>3</v>
      </c>
      <c r="EC737">
        <v>3</v>
      </c>
      <c r="ED737"/>
      <c r="EE737" t="s">
        <v>1494</v>
      </c>
      <c r="EF737">
        <v>3</v>
      </c>
      <c r="EG737"/>
      <c r="EH737" t="s">
        <v>80</v>
      </c>
      <c r="EI737"/>
      <c r="EJ737"/>
      <c r="EK737"/>
      <c r="EL737" t="s">
        <v>80</v>
      </c>
      <c r="EM737"/>
      <c r="EN737"/>
      <c r="EO737"/>
      <c r="EP737" t="s">
        <v>80</v>
      </c>
      <c r="EQ737"/>
      <c r="ER737"/>
      <c r="ES737"/>
      <c r="ET737" t="s">
        <v>80</v>
      </c>
      <c r="EU737"/>
      <c r="EV737">
        <v>6750</v>
      </c>
      <c r="EW737">
        <v>587</v>
      </c>
      <c r="EX737">
        <v>449</v>
      </c>
      <c r="EY737">
        <v>525</v>
      </c>
      <c r="EZ737"/>
      <c r="FA737"/>
      <c r="FB737"/>
      <c r="FC737"/>
      <c r="FD737"/>
      <c r="FE737"/>
      <c r="FF737"/>
      <c r="FG737"/>
      <c r="FH737"/>
      <c r="FI737"/>
    </row>
    <row r="738" spans="1:165" x14ac:dyDescent="0.25">
      <c r="A738">
        <v>2020</v>
      </c>
      <c r="B738" t="s">
        <v>2140</v>
      </c>
      <c r="C738" s="20" t="s">
        <v>510</v>
      </c>
      <c r="D738" t="s">
        <v>1504</v>
      </c>
      <c r="E738" t="s">
        <v>447</v>
      </c>
      <c r="F738">
        <v>733</v>
      </c>
      <c r="G738" s="1">
        <v>3</v>
      </c>
      <c r="H738">
        <v>6</v>
      </c>
      <c r="I738" t="s">
        <v>467</v>
      </c>
      <c r="J738">
        <v>22</v>
      </c>
      <c r="K738">
        <v>26</v>
      </c>
      <c r="L738">
        <v>24</v>
      </c>
      <c r="M738">
        <v>28.584499999999998</v>
      </c>
      <c r="N738">
        <v>40.6721</v>
      </c>
      <c r="O738">
        <v>32.997500000000002</v>
      </c>
      <c r="P738">
        <v>22.383400000000002</v>
      </c>
      <c r="Q738">
        <v>25.864999999999998</v>
      </c>
      <c r="R738">
        <v>23.826699999999999</v>
      </c>
      <c r="T738" t="s">
        <v>60</v>
      </c>
      <c r="U738" t="s">
        <v>71</v>
      </c>
      <c r="V738" t="s">
        <v>86</v>
      </c>
      <c r="W738" t="s">
        <v>136</v>
      </c>
      <c r="Y738">
        <v>10</v>
      </c>
      <c r="Z738" t="s">
        <v>63</v>
      </c>
      <c r="AA738" t="s">
        <v>64</v>
      </c>
      <c r="AB738">
        <v>4</v>
      </c>
      <c r="AC738" t="s">
        <v>294</v>
      </c>
      <c r="AE738">
        <v>20</v>
      </c>
      <c r="AG738" t="s">
        <v>301</v>
      </c>
      <c r="AH738" t="s">
        <v>302</v>
      </c>
      <c r="AI738" t="s">
        <v>68</v>
      </c>
      <c r="AJ738" t="s">
        <v>69</v>
      </c>
      <c r="AK738" t="s">
        <v>184</v>
      </c>
      <c r="AL738" t="s">
        <v>185</v>
      </c>
      <c r="AS738">
        <v>1950</v>
      </c>
      <c r="AT738">
        <v>1950</v>
      </c>
      <c r="BO738">
        <v>2</v>
      </c>
      <c r="BP738">
        <v>2</v>
      </c>
      <c r="BQ738">
        <v>13</v>
      </c>
      <c r="BR738" t="s">
        <v>316</v>
      </c>
      <c r="BT738" t="s">
        <v>285</v>
      </c>
      <c r="BU738" s="23">
        <v>43969</v>
      </c>
      <c r="BV738">
        <v>27436</v>
      </c>
      <c r="BX738" t="s">
        <v>64</v>
      </c>
      <c r="BY738" t="s">
        <v>64</v>
      </c>
      <c r="CB738" t="s">
        <v>64</v>
      </c>
      <c r="CC738" t="s">
        <v>64</v>
      </c>
      <c r="CE738" t="s">
        <v>64</v>
      </c>
      <c r="CG738" t="s">
        <v>64</v>
      </c>
      <c r="CI738" t="s">
        <v>64</v>
      </c>
      <c r="DJ738" t="s">
        <v>303</v>
      </c>
      <c r="DK738" t="s">
        <v>304</v>
      </c>
      <c r="DN738" t="s">
        <v>64</v>
      </c>
      <c r="DO738" t="s">
        <v>77</v>
      </c>
      <c r="DP738" t="s">
        <v>63</v>
      </c>
      <c r="DQ738" t="s">
        <v>78</v>
      </c>
      <c r="EB738">
        <v>5</v>
      </c>
      <c r="EC738">
        <v>4</v>
      </c>
      <c r="EE738" t="s">
        <v>1503</v>
      </c>
      <c r="EF738">
        <v>1</v>
      </c>
      <c r="EH738" t="s">
        <v>80</v>
      </c>
      <c r="EL738" t="s">
        <v>80</v>
      </c>
      <c r="EP738" t="s">
        <v>80</v>
      </c>
      <c r="ET738" t="s">
        <v>80</v>
      </c>
      <c r="EV738">
        <v>2250</v>
      </c>
      <c r="EW738">
        <v>455</v>
      </c>
      <c r="EX738">
        <v>393</v>
      </c>
      <c r="EY738">
        <v>427</v>
      </c>
    </row>
    <row r="739" spans="1:165" x14ac:dyDescent="0.25">
      <c r="A739">
        <v>2020</v>
      </c>
      <c r="B739" t="s">
        <v>2140</v>
      </c>
      <c r="C739" s="20" t="s">
        <v>510</v>
      </c>
      <c r="D739" t="s">
        <v>1504</v>
      </c>
      <c r="E739" t="s">
        <v>447</v>
      </c>
      <c r="F739">
        <v>557</v>
      </c>
      <c r="G739" s="1">
        <v>5.3</v>
      </c>
      <c r="H739">
        <v>8</v>
      </c>
      <c r="I739" t="s">
        <v>467</v>
      </c>
      <c r="J739">
        <v>16</v>
      </c>
      <c r="K739">
        <v>21</v>
      </c>
      <c r="L739">
        <v>18</v>
      </c>
      <c r="M739">
        <v>20.5</v>
      </c>
      <c r="N739">
        <v>30.9</v>
      </c>
      <c r="O739">
        <v>24.158999999999999</v>
      </c>
      <c r="P739">
        <v>16.479600000000001</v>
      </c>
      <c r="Q739">
        <v>21</v>
      </c>
      <c r="R739">
        <v>18</v>
      </c>
      <c r="T739" t="s">
        <v>142</v>
      </c>
      <c r="U739" t="s">
        <v>143</v>
      </c>
      <c r="V739" t="s">
        <v>86</v>
      </c>
      <c r="W739" t="s">
        <v>136</v>
      </c>
      <c r="Y739">
        <v>10</v>
      </c>
      <c r="Z739" t="s">
        <v>63</v>
      </c>
      <c r="AA739" t="s">
        <v>64</v>
      </c>
      <c r="AB739">
        <v>4</v>
      </c>
      <c r="AC739" t="s">
        <v>294</v>
      </c>
      <c r="AD739">
        <v>10</v>
      </c>
      <c r="AG739" t="s">
        <v>243</v>
      </c>
      <c r="AH739" t="s">
        <v>244</v>
      </c>
      <c r="AI739" t="s">
        <v>68</v>
      </c>
      <c r="AJ739" t="s">
        <v>69</v>
      </c>
      <c r="AK739" t="s">
        <v>184</v>
      </c>
      <c r="AL739" t="s">
        <v>185</v>
      </c>
      <c r="AS739">
        <v>2250</v>
      </c>
      <c r="AT739">
        <v>2250</v>
      </c>
      <c r="BN739" s="33" t="s">
        <v>2125</v>
      </c>
      <c r="BO739">
        <v>1</v>
      </c>
      <c r="BP739">
        <v>1</v>
      </c>
      <c r="BQ739">
        <v>13</v>
      </c>
      <c r="BR739" t="s">
        <v>316</v>
      </c>
      <c r="BT739" t="s">
        <v>73</v>
      </c>
      <c r="BU739" s="23">
        <v>43682</v>
      </c>
      <c r="BV739">
        <v>26318</v>
      </c>
      <c r="BX739" t="s">
        <v>64</v>
      </c>
      <c r="BY739" t="s">
        <v>64</v>
      </c>
      <c r="CB739" t="s">
        <v>64</v>
      </c>
      <c r="CC739" t="s">
        <v>64</v>
      </c>
      <c r="CD739" t="s">
        <v>479</v>
      </c>
      <c r="CE739" t="s">
        <v>63</v>
      </c>
      <c r="CF739" t="s">
        <v>458</v>
      </c>
      <c r="CG739" t="s">
        <v>63</v>
      </c>
      <c r="CH739" t="s">
        <v>456</v>
      </c>
      <c r="CI739" t="s">
        <v>64</v>
      </c>
      <c r="DJ739" t="s">
        <v>76</v>
      </c>
      <c r="DK739" t="s">
        <v>2124</v>
      </c>
      <c r="DN739" t="s">
        <v>64</v>
      </c>
      <c r="DO739" t="s">
        <v>77</v>
      </c>
      <c r="DP739" t="s">
        <v>63</v>
      </c>
      <c r="DQ739" t="s">
        <v>78</v>
      </c>
      <c r="EB739">
        <v>3</v>
      </c>
      <c r="EC739">
        <v>3</v>
      </c>
      <c r="EE739" t="s">
        <v>1490</v>
      </c>
      <c r="EF739">
        <v>5</v>
      </c>
      <c r="EH739" t="s">
        <v>80</v>
      </c>
      <c r="EL739" t="s">
        <v>80</v>
      </c>
      <c r="EP739" t="s">
        <v>80</v>
      </c>
      <c r="ET739" t="s">
        <v>80</v>
      </c>
      <c r="EV739">
        <v>3750</v>
      </c>
      <c r="EW739">
        <v>540</v>
      </c>
      <c r="EX739">
        <v>424</v>
      </c>
      <c r="EY739">
        <v>494</v>
      </c>
    </row>
    <row r="740" spans="1:165" x14ac:dyDescent="0.25">
      <c r="A740">
        <v>2020</v>
      </c>
      <c r="B740" t="s">
        <v>2140</v>
      </c>
      <c r="C740" s="20" t="s">
        <v>510</v>
      </c>
      <c r="D740" t="s">
        <v>1504</v>
      </c>
      <c r="E740" t="s">
        <v>447</v>
      </c>
      <c r="F740">
        <v>677</v>
      </c>
      <c r="G740" s="1">
        <v>5.3</v>
      </c>
      <c r="H740">
        <v>8</v>
      </c>
      <c r="I740" t="s">
        <v>152</v>
      </c>
      <c r="J740">
        <v>14</v>
      </c>
      <c r="K740">
        <v>18</v>
      </c>
      <c r="L740">
        <v>16</v>
      </c>
      <c r="M740">
        <v>18.2</v>
      </c>
      <c r="N740">
        <v>27.6</v>
      </c>
      <c r="O740">
        <v>21.494199999999999</v>
      </c>
      <c r="P740">
        <v>14</v>
      </c>
      <c r="Q740">
        <v>18</v>
      </c>
      <c r="R740">
        <v>16</v>
      </c>
      <c r="T740" t="s">
        <v>142</v>
      </c>
      <c r="U740" t="s">
        <v>143</v>
      </c>
      <c r="V740" t="s">
        <v>86</v>
      </c>
      <c r="W740" t="s">
        <v>136</v>
      </c>
      <c r="Y740">
        <v>6</v>
      </c>
      <c r="Z740" t="s">
        <v>63</v>
      </c>
      <c r="AA740" t="s">
        <v>64</v>
      </c>
      <c r="AB740">
        <v>4</v>
      </c>
      <c r="AC740" t="s">
        <v>294</v>
      </c>
      <c r="AD740">
        <v>10</v>
      </c>
      <c r="AG740" t="s">
        <v>243</v>
      </c>
      <c r="AH740" t="s">
        <v>244</v>
      </c>
      <c r="AI740" t="s">
        <v>68</v>
      </c>
      <c r="AJ740" t="s">
        <v>69</v>
      </c>
      <c r="AK740" t="s">
        <v>184</v>
      </c>
      <c r="AL740" t="s">
        <v>185</v>
      </c>
      <c r="AS740">
        <v>2550</v>
      </c>
      <c r="AT740">
        <v>2550</v>
      </c>
      <c r="BN740" s="33" t="s">
        <v>2125</v>
      </c>
      <c r="BO740">
        <v>1</v>
      </c>
      <c r="BP740">
        <v>1</v>
      </c>
      <c r="BQ740">
        <v>13</v>
      </c>
      <c r="BR740" t="s">
        <v>316</v>
      </c>
      <c r="BT740" t="s">
        <v>73</v>
      </c>
      <c r="BU740" s="23">
        <v>43682</v>
      </c>
      <c r="BV740">
        <v>26273</v>
      </c>
      <c r="BX740" t="s">
        <v>64</v>
      </c>
      <c r="BY740" t="s">
        <v>64</v>
      </c>
      <c r="CB740" t="s">
        <v>64</v>
      </c>
      <c r="CC740" t="s">
        <v>64</v>
      </c>
      <c r="CD740" t="s">
        <v>478</v>
      </c>
      <c r="CE740" t="s">
        <v>63</v>
      </c>
      <c r="CF740" t="s">
        <v>458</v>
      </c>
      <c r="CG740" t="s">
        <v>63</v>
      </c>
      <c r="CH740" t="s">
        <v>456</v>
      </c>
      <c r="CI740" t="s">
        <v>64</v>
      </c>
      <c r="DJ740" t="s">
        <v>76</v>
      </c>
      <c r="DK740" t="s">
        <v>2124</v>
      </c>
      <c r="DN740" t="s">
        <v>64</v>
      </c>
      <c r="DO740" t="s">
        <v>77</v>
      </c>
      <c r="DP740" t="s">
        <v>64</v>
      </c>
      <c r="DQ740" t="s">
        <v>139</v>
      </c>
      <c r="EB740">
        <v>2</v>
      </c>
      <c r="EC740">
        <v>2</v>
      </c>
      <c r="EE740" t="s">
        <v>1490</v>
      </c>
      <c r="EF740">
        <v>5</v>
      </c>
      <c r="EH740" t="s">
        <v>80</v>
      </c>
      <c r="EL740" t="s">
        <v>80</v>
      </c>
      <c r="EP740" t="s">
        <v>80</v>
      </c>
      <c r="ET740" t="s">
        <v>80</v>
      </c>
      <c r="EV740">
        <v>5250</v>
      </c>
      <c r="EW740">
        <v>636</v>
      </c>
      <c r="EX740">
        <v>494</v>
      </c>
      <c r="EY740">
        <v>556</v>
      </c>
    </row>
    <row r="741" spans="1:165" x14ac:dyDescent="0.25">
      <c r="A741">
        <v>2020</v>
      </c>
      <c r="B741" t="s">
        <v>2140</v>
      </c>
      <c r="C741" s="20" t="s">
        <v>510</v>
      </c>
      <c r="D741" t="s">
        <v>1504</v>
      </c>
      <c r="E741" t="s">
        <v>447</v>
      </c>
      <c r="F741">
        <v>553</v>
      </c>
      <c r="G741" s="1">
        <v>5.3</v>
      </c>
      <c r="H741">
        <v>8</v>
      </c>
      <c r="I741" t="s">
        <v>235</v>
      </c>
      <c r="J741">
        <v>16</v>
      </c>
      <c r="K741">
        <v>21</v>
      </c>
      <c r="L741">
        <v>18</v>
      </c>
      <c r="M741">
        <v>20</v>
      </c>
      <c r="N741">
        <v>30.5</v>
      </c>
      <c r="O741">
        <v>23.6663</v>
      </c>
      <c r="P741">
        <v>16.104099999999999</v>
      </c>
      <c r="Q741">
        <v>21</v>
      </c>
      <c r="R741">
        <v>18.285599999999999</v>
      </c>
      <c r="T741" t="s">
        <v>142</v>
      </c>
      <c r="U741" t="s">
        <v>143</v>
      </c>
      <c r="V741" t="s">
        <v>86</v>
      </c>
      <c r="W741" t="s">
        <v>136</v>
      </c>
      <c r="Y741">
        <v>8</v>
      </c>
      <c r="Z741" t="s">
        <v>63</v>
      </c>
      <c r="AA741" t="s">
        <v>64</v>
      </c>
      <c r="AB741">
        <v>4</v>
      </c>
      <c r="AC741" t="s">
        <v>294</v>
      </c>
      <c r="AD741">
        <v>10</v>
      </c>
      <c r="AG741" t="s">
        <v>243</v>
      </c>
      <c r="AH741" t="s">
        <v>244</v>
      </c>
      <c r="AI741" t="s">
        <v>68</v>
      </c>
      <c r="AJ741" t="s">
        <v>69</v>
      </c>
      <c r="AK741" t="s">
        <v>184</v>
      </c>
      <c r="AL741" t="s">
        <v>185</v>
      </c>
      <c r="AS741">
        <v>2250</v>
      </c>
      <c r="AT741">
        <v>2250</v>
      </c>
      <c r="BN741" s="33" t="s">
        <v>2125</v>
      </c>
      <c r="BO741">
        <v>1</v>
      </c>
      <c r="BP741">
        <v>1</v>
      </c>
      <c r="BQ741">
        <v>13</v>
      </c>
      <c r="BR741" t="s">
        <v>316</v>
      </c>
      <c r="BT741" t="s">
        <v>73</v>
      </c>
      <c r="BU741" s="23">
        <v>43682</v>
      </c>
      <c r="BV741">
        <v>26275</v>
      </c>
      <c r="BX741" t="s">
        <v>64</v>
      </c>
      <c r="BY741" t="s">
        <v>64</v>
      </c>
      <c r="CB741" t="s">
        <v>64</v>
      </c>
      <c r="CC741" t="s">
        <v>64</v>
      </c>
      <c r="CD741" t="s">
        <v>479</v>
      </c>
      <c r="CE741" t="s">
        <v>63</v>
      </c>
      <c r="CF741" t="s">
        <v>458</v>
      </c>
      <c r="CG741" t="s">
        <v>63</v>
      </c>
      <c r="CH741" t="s">
        <v>456</v>
      </c>
      <c r="CI741" t="s">
        <v>64</v>
      </c>
      <c r="DJ741" t="s">
        <v>76</v>
      </c>
      <c r="DK741" t="s">
        <v>2124</v>
      </c>
      <c r="DN741" t="s">
        <v>64</v>
      </c>
      <c r="DO741" t="s">
        <v>77</v>
      </c>
      <c r="DP741" t="s">
        <v>63</v>
      </c>
      <c r="DQ741" t="s">
        <v>78</v>
      </c>
      <c r="EB741">
        <v>3</v>
      </c>
      <c r="EC741">
        <v>3</v>
      </c>
      <c r="EE741" t="s">
        <v>1490</v>
      </c>
      <c r="EF741">
        <v>5</v>
      </c>
      <c r="EH741" t="s">
        <v>80</v>
      </c>
      <c r="EL741" t="s">
        <v>80</v>
      </c>
      <c r="EP741" t="s">
        <v>80</v>
      </c>
      <c r="ET741" t="s">
        <v>80</v>
      </c>
      <c r="EV741">
        <v>3750</v>
      </c>
      <c r="EW741">
        <v>551</v>
      </c>
      <c r="EX741">
        <v>424</v>
      </c>
      <c r="EY741">
        <v>486</v>
      </c>
    </row>
    <row r="742" spans="1:165" x14ac:dyDescent="0.25">
      <c r="A742">
        <v>2020</v>
      </c>
      <c r="B742" t="s">
        <v>2140</v>
      </c>
      <c r="C742" s="20" t="s">
        <v>510</v>
      </c>
      <c r="D742" t="s">
        <v>1504</v>
      </c>
      <c r="E742" t="s">
        <v>447</v>
      </c>
      <c r="F742">
        <v>634</v>
      </c>
      <c r="G742" s="1">
        <v>6.2</v>
      </c>
      <c r="H742">
        <v>8</v>
      </c>
      <c r="I742" t="s">
        <v>467</v>
      </c>
      <c r="J742">
        <v>15</v>
      </c>
      <c r="K742">
        <v>19</v>
      </c>
      <c r="L742">
        <v>17</v>
      </c>
      <c r="M742">
        <v>19.498100000000001</v>
      </c>
      <c r="N742">
        <v>32.093800000000002</v>
      </c>
      <c r="O742">
        <v>23.680299999999999</v>
      </c>
      <c r="P742">
        <v>15</v>
      </c>
      <c r="Q742">
        <v>19</v>
      </c>
      <c r="R742">
        <v>17.252800000000001</v>
      </c>
      <c r="T742" t="s">
        <v>142</v>
      </c>
      <c r="U742" t="s">
        <v>143</v>
      </c>
      <c r="V742" t="s">
        <v>86</v>
      </c>
      <c r="W742" t="s">
        <v>136</v>
      </c>
      <c r="Y742">
        <v>10</v>
      </c>
      <c r="Z742" t="s">
        <v>63</v>
      </c>
      <c r="AA742" t="s">
        <v>64</v>
      </c>
      <c r="AB742">
        <v>4</v>
      </c>
      <c r="AC742" t="s">
        <v>294</v>
      </c>
      <c r="AD742">
        <v>10</v>
      </c>
      <c r="AG742" t="s">
        <v>155</v>
      </c>
      <c r="AH742" t="s">
        <v>156</v>
      </c>
      <c r="AI742" t="s">
        <v>68</v>
      </c>
      <c r="AJ742" t="s">
        <v>69</v>
      </c>
      <c r="AK742" t="s">
        <v>184</v>
      </c>
      <c r="AL742" t="s">
        <v>185</v>
      </c>
      <c r="AS742">
        <v>2850</v>
      </c>
      <c r="AT742">
        <v>2850</v>
      </c>
      <c r="BN742" s="33" t="s">
        <v>2125</v>
      </c>
      <c r="BO742">
        <v>1</v>
      </c>
      <c r="BP742">
        <v>1</v>
      </c>
      <c r="BQ742">
        <v>13</v>
      </c>
      <c r="BR742" t="s">
        <v>316</v>
      </c>
      <c r="BT742" t="s">
        <v>285</v>
      </c>
      <c r="BU742" s="23">
        <v>43682</v>
      </c>
      <c r="BV742">
        <v>26277</v>
      </c>
      <c r="BX742" t="s">
        <v>64</v>
      </c>
      <c r="BY742" t="s">
        <v>64</v>
      </c>
      <c r="CB742" t="s">
        <v>64</v>
      </c>
      <c r="CC742" t="s">
        <v>64</v>
      </c>
      <c r="CD742" t="s">
        <v>479</v>
      </c>
      <c r="CE742" t="s">
        <v>63</v>
      </c>
      <c r="CF742" t="s">
        <v>458</v>
      </c>
      <c r="CG742" t="s">
        <v>63</v>
      </c>
      <c r="CH742" t="s">
        <v>456</v>
      </c>
      <c r="CI742" t="s">
        <v>64</v>
      </c>
      <c r="DJ742" t="s">
        <v>76</v>
      </c>
      <c r="DK742" t="s">
        <v>2124</v>
      </c>
      <c r="DN742" t="s">
        <v>64</v>
      </c>
      <c r="DO742" t="s">
        <v>77</v>
      </c>
      <c r="DP742" t="s">
        <v>63</v>
      </c>
      <c r="DQ742" t="s">
        <v>78</v>
      </c>
      <c r="EB742">
        <v>3</v>
      </c>
      <c r="EC742">
        <v>3</v>
      </c>
      <c r="EE742" t="s">
        <v>1494</v>
      </c>
      <c r="EF742">
        <v>3</v>
      </c>
      <c r="EH742" t="s">
        <v>80</v>
      </c>
      <c r="EL742" t="s">
        <v>80</v>
      </c>
      <c r="EP742" t="s">
        <v>80</v>
      </c>
      <c r="ET742" t="s">
        <v>80</v>
      </c>
      <c r="EV742">
        <v>6750</v>
      </c>
      <c r="EW742">
        <v>593</v>
      </c>
      <c r="EX742">
        <v>467</v>
      </c>
      <c r="EY742">
        <v>515</v>
      </c>
    </row>
    <row r="743" spans="1:165" x14ac:dyDescent="0.25">
      <c r="A743">
        <v>2020</v>
      </c>
      <c r="B743" t="s">
        <v>521</v>
      </c>
      <c r="C743" s="20" t="s">
        <v>521</v>
      </c>
      <c r="D743" t="s">
        <v>574</v>
      </c>
      <c r="E743" t="s">
        <v>524</v>
      </c>
      <c r="F743">
        <v>58</v>
      </c>
      <c r="G743" s="1">
        <v>3.5</v>
      </c>
      <c r="H743">
        <v>6</v>
      </c>
      <c r="I743" t="s">
        <v>459</v>
      </c>
      <c r="J743">
        <v>19</v>
      </c>
      <c r="K743">
        <v>24</v>
      </c>
      <c r="L743">
        <v>21</v>
      </c>
      <c r="M743">
        <v>23.4</v>
      </c>
      <c r="N743">
        <v>33</v>
      </c>
      <c r="O743">
        <v>26.924700000000001</v>
      </c>
      <c r="P743">
        <v>18.633099999999999</v>
      </c>
      <c r="Q743">
        <v>23.5747</v>
      </c>
      <c r="R743">
        <v>20.573799999999999</v>
      </c>
      <c r="T743" t="s">
        <v>142</v>
      </c>
      <c r="U743" t="s">
        <v>143</v>
      </c>
      <c r="V743" t="s">
        <v>61</v>
      </c>
      <c r="W743" t="s">
        <v>62</v>
      </c>
      <c r="Y743">
        <v>9</v>
      </c>
      <c r="Z743" t="s">
        <v>63</v>
      </c>
      <c r="AA743" t="s">
        <v>64</v>
      </c>
      <c r="AB743" t="s">
        <v>86</v>
      </c>
      <c r="AC743" t="s">
        <v>87</v>
      </c>
      <c r="AD743">
        <v>10</v>
      </c>
      <c r="AG743" t="s">
        <v>243</v>
      </c>
      <c r="AH743" t="s">
        <v>244</v>
      </c>
      <c r="AI743" t="s">
        <v>68</v>
      </c>
      <c r="AJ743" t="s">
        <v>69</v>
      </c>
      <c r="AK743" t="s">
        <v>184</v>
      </c>
      <c r="AL743" t="s">
        <v>185</v>
      </c>
      <c r="AS743">
        <v>1950</v>
      </c>
      <c r="AT743">
        <v>1950</v>
      </c>
      <c r="BN743" s="33" t="s">
        <v>2125</v>
      </c>
      <c r="BO743">
        <v>2</v>
      </c>
      <c r="BP743">
        <v>2</v>
      </c>
      <c r="BQ743">
        <v>13</v>
      </c>
      <c r="BR743" t="s">
        <v>316</v>
      </c>
      <c r="BT743" t="s">
        <v>73</v>
      </c>
      <c r="BU743" s="23">
        <v>43815</v>
      </c>
      <c r="BV743">
        <v>26723</v>
      </c>
      <c r="BX743" t="s">
        <v>64</v>
      </c>
      <c r="BY743" t="s">
        <v>64</v>
      </c>
      <c r="CB743" t="s">
        <v>64</v>
      </c>
      <c r="CC743" t="s">
        <v>64</v>
      </c>
      <c r="CE743" t="s">
        <v>63</v>
      </c>
      <c r="CF743" t="s">
        <v>531</v>
      </c>
      <c r="CG743" t="s">
        <v>63</v>
      </c>
      <c r="CH743" t="s">
        <v>529</v>
      </c>
      <c r="CI743" t="s">
        <v>63</v>
      </c>
      <c r="CJ743" t="s">
        <v>529</v>
      </c>
      <c r="DJ743" t="s">
        <v>76</v>
      </c>
      <c r="DK743" t="s">
        <v>2124</v>
      </c>
      <c r="DL743" t="s">
        <v>64</v>
      </c>
      <c r="DM743" t="s">
        <v>64</v>
      </c>
      <c r="DN743" t="s">
        <v>64</v>
      </c>
      <c r="DO743" t="s">
        <v>193</v>
      </c>
      <c r="DP743" t="s">
        <v>64</v>
      </c>
      <c r="DQ743" t="s">
        <v>139</v>
      </c>
      <c r="EB743">
        <v>4</v>
      </c>
      <c r="EC743">
        <v>4</v>
      </c>
      <c r="EE743" t="s">
        <v>1540</v>
      </c>
      <c r="EF743">
        <v>3</v>
      </c>
      <c r="EH743" t="s">
        <v>80</v>
      </c>
      <c r="EL743" t="s">
        <v>80</v>
      </c>
      <c r="EP743" t="s">
        <v>80</v>
      </c>
      <c r="ET743" t="s">
        <v>80</v>
      </c>
      <c r="EV743">
        <v>2250</v>
      </c>
      <c r="EW743">
        <v>478</v>
      </c>
      <c r="EX743">
        <v>378</v>
      </c>
      <c r="EY743">
        <v>433</v>
      </c>
    </row>
    <row r="744" spans="1:165" x14ac:dyDescent="0.25">
      <c r="A744">
        <v>2020</v>
      </c>
      <c r="B744" t="s">
        <v>221</v>
      </c>
      <c r="C744" s="20" t="s">
        <v>287</v>
      </c>
      <c r="D744" t="s">
        <v>1339</v>
      </c>
      <c r="E744" t="s">
        <v>224</v>
      </c>
      <c r="F744">
        <v>500</v>
      </c>
      <c r="G744" s="1">
        <v>3.6</v>
      </c>
      <c r="H744">
        <v>6</v>
      </c>
      <c r="I744" t="s">
        <v>235</v>
      </c>
      <c r="J744">
        <v>17</v>
      </c>
      <c r="K744">
        <v>22</v>
      </c>
      <c r="L744">
        <v>19</v>
      </c>
      <c r="M744">
        <v>21.5</v>
      </c>
      <c r="N744">
        <v>30.6</v>
      </c>
      <c r="O744">
        <v>24.8217</v>
      </c>
      <c r="P744">
        <v>17.226800000000001</v>
      </c>
      <c r="Q744">
        <v>21.980499999999999</v>
      </c>
      <c r="R744">
        <v>19.084099999999999</v>
      </c>
      <c r="T744" t="s">
        <v>142</v>
      </c>
      <c r="U744" t="s">
        <v>143</v>
      </c>
      <c r="V744" t="s">
        <v>86</v>
      </c>
      <c r="W744" t="s">
        <v>136</v>
      </c>
      <c r="Y744">
        <v>8</v>
      </c>
      <c r="Z744" t="s">
        <v>63</v>
      </c>
      <c r="AA744" t="s">
        <v>64</v>
      </c>
      <c r="AB744">
        <v>4</v>
      </c>
      <c r="AC744" t="s">
        <v>294</v>
      </c>
      <c r="AD744">
        <v>10</v>
      </c>
      <c r="AG744" t="s">
        <v>243</v>
      </c>
      <c r="AH744" t="s">
        <v>244</v>
      </c>
      <c r="AI744" t="s">
        <v>68</v>
      </c>
      <c r="AJ744" t="s">
        <v>69</v>
      </c>
      <c r="AK744" t="s">
        <v>184</v>
      </c>
      <c r="AL744" t="s">
        <v>185</v>
      </c>
      <c r="AS744">
        <v>2150</v>
      </c>
      <c r="AT744">
        <v>2150</v>
      </c>
      <c r="BO744">
        <v>2</v>
      </c>
      <c r="BP744">
        <v>2</v>
      </c>
      <c r="BQ744">
        <v>13</v>
      </c>
      <c r="BR744" t="s">
        <v>316</v>
      </c>
      <c r="BT744" t="s">
        <v>73</v>
      </c>
      <c r="BU744" s="23">
        <v>43555</v>
      </c>
      <c r="BV744">
        <v>25420</v>
      </c>
      <c r="BX744" t="s">
        <v>64</v>
      </c>
      <c r="BY744" t="s">
        <v>64</v>
      </c>
      <c r="CB744" t="s">
        <v>64</v>
      </c>
      <c r="CC744" t="s">
        <v>64</v>
      </c>
      <c r="CD744" t="s">
        <v>1340</v>
      </c>
      <c r="CE744" t="s">
        <v>64</v>
      </c>
      <c r="CG744" t="s">
        <v>63</v>
      </c>
      <c r="CH744" t="s">
        <v>245</v>
      </c>
      <c r="CI744" t="s">
        <v>64</v>
      </c>
      <c r="DJ744" t="s">
        <v>146</v>
      </c>
      <c r="DK744" t="s">
        <v>147</v>
      </c>
      <c r="DN744" t="s">
        <v>64</v>
      </c>
      <c r="DO744" t="s">
        <v>193</v>
      </c>
      <c r="DP744" t="s">
        <v>63</v>
      </c>
      <c r="DQ744" t="s">
        <v>78</v>
      </c>
      <c r="EB744">
        <v>3</v>
      </c>
      <c r="EC744">
        <v>3</v>
      </c>
      <c r="EE744" t="s">
        <v>1328</v>
      </c>
      <c r="EF744">
        <v>5</v>
      </c>
      <c r="EH744" t="s">
        <v>80</v>
      </c>
      <c r="EL744" t="s">
        <v>80</v>
      </c>
      <c r="EP744" t="s">
        <v>80</v>
      </c>
      <c r="ET744" t="s">
        <v>80</v>
      </c>
      <c r="EV744">
        <v>3250</v>
      </c>
      <c r="EW744">
        <v>517</v>
      </c>
      <c r="EX744">
        <v>405</v>
      </c>
      <c r="EY744">
        <v>466</v>
      </c>
    </row>
    <row r="745" spans="1:165" x14ac:dyDescent="0.25">
      <c r="A745">
        <v>2020</v>
      </c>
      <c r="B745" t="s">
        <v>221</v>
      </c>
      <c r="C745" s="20" t="s">
        <v>287</v>
      </c>
      <c r="D745" t="s">
        <v>1339</v>
      </c>
      <c r="E745" t="s">
        <v>224</v>
      </c>
      <c r="F745">
        <v>502</v>
      </c>
      <c r="G745" s="1">
        <v>3.6</v>
      </c>
      <c r="H745">
        <v>6</v>
      </c>
      <c r="I745" t="s">
        <v>84</v>
      </c>
      <c r="J745">
        <v>16</v>
      </c>
      <c r="K745">
        <v>23</v>
      </c>
      <c r="L745">
        <v>19</v>
      </c>
      <c r="M745">
        <v>20.399999999999999</v>
      </c>
      <c r="N745">
        <v>31.5</v>
      </c>
      <c r="O745">
        <v>24.244499999999999</v>
      </c>
      <c r="P745">
        <v>16.404599999999999</v>
      </c>
      <c r="Q745">
        <v>22.580400000000001</v>
      </c>
      <c r="R745">
        <v>18.707000000000001</v>
      </c>
      <c r="T745" t="s">
        <v>142</v>
      </c>
      <c r="U745" t="s">
        <v>143</v>
      </c>
      <c r="V745" t="s">
        <v>82</v>
      </c>
      <c r="W745" t="s">
        <v>83</v>
      </c>
      <c r="Y745">
        <v>6</v>
      </c>
      <c r="Z745" t="s">
        <v>64</v>
      </c>
      <c r="AA745" t="s">
        <v>64</v>
      </c>
      <c r="AB745">
        <v>4</v>
      </c>
      <c r="AC745" t="s">
        <v>294</v>
      </c>
      <c r="AD745">
        <v>10</v>
      </c>
      <c r="AG745" t="s">
        <v>243</v>
      </c>
      <c r="AH745" t="s">
        <v>244</v>
      </c>
      <c r="AI745" t="s">
        <v>68</v>
      </c>
      <c r="AJ745" t="s">
        <v>69</v>
      </c>
      <c r="AK745" t="s">
        <v>184</v>
      </c>
      <c r="AL745" t="s">
        <v>185</v>
      </c>
      <c r="AS745">
        <v>2150</v>
      </c>
      <c r="AT745">
        <v>2150</v>
      </c>
      <c r="BO745">
        <v>2</v>
      </c>
      <c r="BP745">
        <v>2</v>
      </c>
      <c r="BQ745">
        <v>13</v>
      </c>
      <c r="BR745" t="s">
        <v>316</v>
      </c>
      <c r="BT745" t="s">
        <v>73</v>
      </c>
      <c r="BU745" s="23">
        <v>43555</v>
      </c>
      <c r="BV745">
        <v>25421</v>
      </c>
      <c r="BX745" t="s">
        <v>64</v>
      </c>
      <c r="BY745" t="s">
        <v>64</v>
      </c>
      <c r="CB745" t="s">
        <v>64</v>
      </c>
      <c r="CC745" t="s">
        <v>64</v>
      </c>
      <c r="CD745" t="s">
        <v>1340</v>
      </c>
      <c r="CE745" t="s">
        <v>64</v>
      </c>
      <c r="CG745" t="s">
        <v>63</v>
      </c>
      <c r="CH745" t="s">
        <v>245</v>
      </c>
      <c r="CI745" t="s">
        <v>64</v>
      </c>
      <c r="DJ745" t="s">
        <v>146</v>
      </c>
      <c r="DK745" t="s">
        <v>147</v>
      </c>
      <c r="DN745" t="s">
        <v>64</v>
      </c>
      <c r="DO745" t="s">
        <v>193</v>
      </c>
      <c r="DP745" t="s">
        <v>63</v>
      </c>
      <c r="DQ745" t="s">
        <v>78</v>
      </c>
      <c r="EB745">
        <v>3</v>
      </c>
      <c r="EC745">
        <v>3</v>
      </c>
      <c r="EE745" t="s">
        <v>1328</v>
      </c>
      <c r="EF745">
        <v>5</v>
      </c>
      <c r="EH745" t="s">
        <v>80</v>
      </c>
      <c r="EL745" t="s">
        <v>80</v>
      </c>
      <c r="EP745" t="s">
        <v>80</v>
      </c>
      <c r="ET745" t="s">
        <v>80</v>
      </c>
      <c r="EV745">
        <v>3250</v>
      </c>
      <c r="EW745">
        <v>542</v>
      </c>
      <c r="EX745">
        <v>395</v>
      </c>
      <c r="EY745">
        <v>476</v>
      </c>
    </row>
    <row r="746" spans="1:165" x14ac:dyDescent="0.25">
      <c r="A746">
        <v>2020</v>
      </c>
      <c r="B746" t="s">
        <v>877</v>
      </c>
      <c r="C746" s="20" t="s">
        <v>905</v>
      </c>
      <c r="D746" t="s">
        <v>917</v>
      </c>
      <c r="E746" t="s">
        <v>534</v>
      </c>
      <c r="F746">
        <v>882</v>
      </c>
      <c r="G746" s="1">
        <v>3.8</v>
      </c>
      <c r="H746">
        <v>6</v>
      </c>
      <c r="I746" t="s">
        <v>459</v>
      </c>
      <c r="J746">
        <v>17</v>
      </c>
      <c r="K746">
        <v>23</v>
      </c>
      <c r="L746">
        <v>19</v>
      </c>
      <c r="M746">
        <v>22.212</v>
      </c>
      <c r="N746">
        <v>33.4589</v>
      </c>
      <c r="O746">
        <v>26.1706</v>
      </c>
      <c r="P746">
        <v>17</v>
      </c>
      <c r="Q746">
        <v>23</v>
      </c>
      <c r="R746">
        <v>19</v>
      </c>
      <c r="T746" t="s">
        <v>142</v>
      </c>
      <c r="U746" t="s">
        <v>143</v>
      </c>
      <c r="V746" t="s">
        <v>61</v>
      </c>
      <c r="W746" t="s">
        <v>62</v>
      </c>
      <c r="Y746">
        <v>9</v>
      </c>
      <c r="Z746" t="s">
        <v>63</v>
      </c>
      <c r="AA746" t="s">
        <v>64</v>
      </c>
      <c r="AB746" t="s">
        <v>350</v>
      </c>
      <c r="AC746" t="s">
        <v>351</v>
      </c>
      <c r="AD746">
        <v>15</v>
      </c>
      <c r="AG746" t="s">
        <v>243</v>
      </c>
      <c r="AH746" t="s">
        <v>244</v>
      </c>
      <c r="AI746" t="s">
        <v>68</v>
      </c>
      <c r="AJ746" t="s">
        <v>69</v>
      </c>
      <c r="AK746" t="s">
        <v>184</v>
      </c>
      <c r="AL746" t="s">
        <v>185</v>
      </c>
      <c r="AS746">
        <v>2150</v>
      </c>
      <c r="AT746">
        <v>2150</v>
      </c>
      <c r="BN746" s="33" t="s">
        <v>2125</v>
      </c>
      <c r="BO746">
        <v>2</v>
      </c>
      <c r="BP746">
        <v>2</v>
      </c>
      <c r="BQ746">
        <v>13</v>
      </c>
      <c r="BR746" t="s">
        <v>316</v>
      </c>
      <c r="BT746" t="s">
        <v>73</v>
      </c>
      <c r="BU746" s="23">
        <v>43945</v>
      </c>
      <c r="BV746">
        <v>27268</v>
      </c>
      <c r="BX746" t="s">
        <v>64</v>
      </c>
      <c r="CB746" t="s">
        <v>64</v>
      </c>
      <c r="CC746" t="s">
        <v>64</v>
      </c>
      <c r="CE746" t="s">
        <v>64</v>
      </c>
      <c r="CG746" t="s">
        <v>63</v>
      </c>
      <c r="CH746" t="s">
        <v>1797</v>
      </c>
      <c r="CI746" t="s">
        <v>64</v>
      </c>
      <c r="DJ746" t="s">
        <v>76</v>
      </c>
      <c r="DK746" t="s">
        <v>2124</v>
      </c>
      <c r="DN746" t="s">
        <v>64</v>
      </c>
      <c r="DO746" t="s">
        <v>885</v>
      </c>
      <c r="DP746" t="s">
        <v>64</v>
      </c>
      <c r="DQ746" t="s">
        <v>139</v>
      </c>
      <c r="EB746">
        <v>3</v>
      </c>
      <c r="EC746">
        <v>3</v>
      </c>
      <c r="EE746" t="s">
        <v>1796</v>
      </c>
      <c r="EF746">
        <v>5</v>
      </c>
      <c r="EH746" t="s">
        <v>80</v>
      </c>
      <c r="EL746" t="s">
        <v>80</v>
      </c>
      <c r="EP746" t="s">
        <v>80</v>
      </c>
      <c r="ET746" t="s">
        <v>80</v>
      </c>
      <c r="EV746">
        <v>3250</v>
      </c>
      <c r="EW746">
        <v>524</v>
      </c>
      <c r="EX746">
        <v>387</v>
      </c>
      <c r="EY746">
        <v>469</v>
      </c>
    </row>
    <row r="747" spans="1:165" x14ac:dyDescent="0.25">
      <c r="A747">
        <v>2020</v>
      </c>
      <c r="B747" t="s">
        <v>877</v>
      </c>
      <c r="C747" s="20" t="s">
        <v>905</v>
      </c>
      <c r="D747" t="s">
        <v>937</v>
      </c>
      <c r="E747" t="s">
        <v>534</v>
      </c>
      <c r="F747">
        <v>386</v>
      </c>
      <c r="G747" s="1">
        <v>5.6</v>
      </c>
      <c r="H747">
        <v>8</v>
      </c>
      <c r="I747" t="s">
        <v>459</v>
      </c>
      <c r="J747">
        <v>15</v>
      </c>
      <c r="K747">
        <v>21</v>
      </c>
      <c r="L747">
        <v>18</v>
      </c>
      <c r="M747">
        <v>19.399999999999999</v>
      </c>
      <c r="N747">
        <v>29.7</v>
      </c>
      <c r="O747">
        <v>22.987400000000001</v>
      </c>
      <c r="P747">
        <v>15</v>
      </c>
      <c r="Q747">
        <v>21.3781</v>
      </c>
      <c r="R747">
        <v>17.7971</v>
      </c>
      <c r="T747" t="s">
        <v>142</v>
      </c>
      <c r="U747" t="s">
        <v>143</v>
      </c>
      <c r="V747" t="s">
        <v>61</v>
      </c>
      <c r="W747" t="s">
        <v>62</v>
      </c>
      <c r="Y747">
        <v>9</v>
      </c>
      <c r="Z747" t="s">
        <v>63</v>
      </c>
      <c r="AA747" t="s">
        <v>64</v>
      </c>
      <c r="AB747" t="s">
        <v>350</v>
      </c>
      <c r="AC747" t="s">
        <v>351</v>
      </c>
      <c r="AD747">
        <v>10</v>
      </c>
      <c r="AG747" t="s">
        <v>59</v>
      </c>
      <c r="AH747" t="s">
        <v>67</v>
      </c>
      <c r="AI747" t="s">
        <v>68</v>
      </c>
      <c r="AJ747" t="s">
        <v>69</v>
      </c>
      <c r="AK747" t="s">
        <v>184</v>
      </c>
      <c r="AL747" t="s">
        <v>185</v>
      </c>
      <c r="AS747">
        <v>2700</v>
      </c>
      <c r="AT747">
        <v>2700</v>
      </c>
      <c r="BN747" s="33" t="s">
        <v>2125</v>
      </c>
      <c r="BO747">
        <v>2</v>
      </c>
      <c r="BP747">
        <v>2</v>
      </c>
      <c r="BQ747">
        <v>13</v>
      </c>
      <c r="BR747" t="s">
        <v>316</v>
      </c>
      <c r="BT747" t="s">
        <v>73</v>
      </c>
      <c r="BU747" s="23">
        <v>43846</v>
      </c>
      <c r="BV747">
        <v>26943</v>
      </c>
      <c r="BX747" t="s">
        <v>64</v>
      </c>
      <c r="CB747" t="s">
        <v>64</v>
      </c>
      <c r="CC747" t="s">
        <v>64</v>
      </c>
      <c r="CE747" t="s">
        <v>64</v>
      </c>
      <c r="CF747" t="s">
        <v>880</v>
      </c>
      <c r="CG747" t="s">
        <v>63</v>
      </c>
      <c r="CH747" t="s">
        <v>936</v>
      </c>
      <c r="CI747" t="s">
        <v>63</v>
      </c>
      <c r="CJ747" t="s">
        <v>894</v>
      </c>
      <c r="DJ747" t="s">
        <v>76</v>
      </c>
      <c r="DK747" t="s">
        <v>2124</v>
      </c>
      <c r="DN747" t="s">
        <v>64</v>
      </c>
      <c r="DO747" t="s">
        <v>885</v>
      </c>
      <c r="DP747" t="s">
        <v>64</v>
      </c>
      <c r="DQ747" t="s">
        <v>139</v>
      </c>
      <c r="EB747">
        <v>3</v>
      </c>
      <c r="EC747">
        <v>3</v>
      </c>
      <c r="EE747" t="s">
        <v>1811</v>
      </c>
      <c r="EF747">
        <v>5</v>
      </c>
      <c r="EH747" t="s">
        <v>80</v>
      </c>
      <c r="EL747" t="s">
        <v>80</v>
      </c>
      <c r="EP747" t="s">
        <v>80</v>
      </c>
      <c r="ET747" t="s">
        <v>80</v>
      </c>
      <c r="EV747">
        <v>6000</v>
      </c>
      <c r="EW747">
        <v>594</v>
      </c>
      <c r="EX747">
        <v>417</v>
      </c>
      <c r="EY747">
        <v>514</v>
      </c>
    </row>
    <row r="748" spans="1:165" x14ac:dyDescent="0.25">
      <c r="A748">
        <v>2020</v>
      </c>
      <c r="B748" t="s">
        <v>877</v>
      </c>
      <c r="C748" s="20" t="s">
        <v>905</v>
      </c>
      <c r="D748" t="s">
        <v>938</v>
      </c>
      <c r="E748" t="s">
        <v>534</v>
      </c>
      <c r="F748">
        <v>387</v>
      </c>
      <c r="G748" s="1">
        <v>5.6</v>
      </c>
      <c r="H748">
        <v>8</v>
      </c>
      <c r="I748" t="s">
        <v>459</v>
      </c>
      <c r="J748">
        <v>15</v>
      </c>
      <c r="K748">
        <v>21</v>
      </c>
      <c r="L748">
        <v>17</v>
      </c>
      <c r="M748">
        <v>19.2591</v>
      </c>
      <c r="N748">
        <v>29.226700000000001</v>
      </c>
      <c r="O748">
        <v>22.750599999999999</v>
      </c>
      <c r="P748">
        <v>15</v>
      </c>
      <c r="Q748">
        <v>21.060300000000002</v>
      </c>
      <c r="R748">
        <v>17</v>
      </c>
      <c r="T748" t="s">
        <v>142</v>
      </c>
      <c r="U748" t="s">
        <v>143</v>
      </c>
      <c r="V748" t="s">
        <v>61</v>
      </c>
      <c r="W748" t="s">
        <v>62</v>
      </c>
      <c r="Y748">
        <v>9</v>
      </c>
      <c r="Z748" t="s">
        <v>63</v>
      </c>
      <c r="AA748" t="s">
        <v>64</v>
      </c>
      <c r="AB748" t="s">
        <v>350</v>
      </c>
      <c r="AC748" t="s">
        <v>351</v>
      </c>
      <c r="AD748">
        <v>10</v>
      </c>
      <c r="AG748" t="s">
        <v>59</v>
      </c>
      <c r="AH748" t="s">
        <v>67</v>
      </c>
      <c r="AI748" t="s">
        <v>68</v>
      </c>
      <c r="AJ748" t="s">
        <v>69</v>
      </c>
      <c r="AK748" t="s">
        <v>184</v>
      </c>
      <c r="AL748" t="s">
        <v>185</v>
      </c>
      <c r="AS748">
        <v>2850</v>
      </c>
      <c r="AT748">
        <v>2850</v>
      </c>
      <c r="BN748" s="33" t="s">
        <v>2125</v>
      </c>
      <c r="BO748">
        <v>2</v>
      </c>
      <c r="BP748">
        <v>2</v>
      </c>
      <c r="BQ748">
        <v>13</v>
      </c>
      <c r="BR748" t="s">
        <v>316</v>
      </c>
      <c r="BT748" t="s">
        <v>73</v>
      </c>
      <c r="BU748" s="23">
        <v>43846</v>
      </c>
      <c r="BV748">
        <v>26942</v>
      </c>
      <c r="BX748" t="s">
        <v>63</v>
      </c>
      <c r="CB748" t="s">
        <v>64</v>
      </c>
      <c r="CC748" t="s">
        <v>64</v>
      </c>
      <c r="CE748" t="s">
        <v>64</v>
      </c>
      <c r="CF748" t="s">
        <v>880</v>
      </c>
      <c r="CG748" t="s">
        <v>63</v>
      </c>
      <c r="CH748" t="s">
        <v>936</v>
      </c>
      <c r="CI748" t="s">
        <v>63</v>
      </c>
      <c r="CJ748" t="s">
        <v>894</v>
      </c>
      <c r="DJ748" t="s">
        <v>76</v>
      </c>
      <c r="DK748" t="s">
        <v>2124</v>
      </c>
      <c r="DN748" t="s">
        <v>64</v>
      </c>
      <c r="DO748" t="s">
        <v>885</v>
      </c>
      <c r="DP748" t="s">
        <v>64</v>
      </c>
      <c r="DQ748" t="s">
        <v>139</v>
      </c>
      <c r="EB748">
        <v>3</v>
      </c>
      <c r="EC748">
        <v>3</v>
      </c>
      <c r="EE748" t="s">
        <v>1811</v>
      </c>
      <c r="EF748">
        <v>5</v>
      </c>
      <c r="EH748" t="s">
        <v>80</v>
      </c>
      <c r="EL748" t="s">
        <v>80</v>
      </c>
      <c r="EP748" t="s">
        <v>80</v>
      </c>
      <c r="ET748" t="s">
        <v>80</v>
      </c>
      <c r="EV748">
        <v>6750</v>
      </c>
      <c r="EW748">
        <v>594</v>
      </c>
      <c r="EX748">
        <v>423</v>
      </c>
      <c r="EY748">
        <v>524</v>
      </c>
    </row>
    <row r="749" spans="1:165" x14ac:dyDescent="0.25">
      <c r="A749">
        <v>2020</v>
      </c>
      <c r="B749" t="s">
        <v>221</v>
      </c>
      <c r="C749" s="20" t="s">
        <v>311</v>
      </c>
      <c r="D749" t="s">
        <v>315</v>
      </c>
      <c r="E749" t="s">
        <v>224</v>
      </c>
      <c r="F749">
        <v>507</v>
      </c>
      <c r="G749" s="1">
        <v>3</v>
      </c>
      <c r="H749">
        <v>6</v>
      </c>
      <c r="I749" t="s">
        <v>235</v>
      </c>
      <c r="J749">
        <v>21</v>
      </c>
      <c r="K749">
        <v>29</v>
      </c>
      <c r="L749">
        <v>24</v>
      </c>
      <c r="M749">
        <v>27</v>
      </c>
      <c r="N749">
        <v>42</v>
      </c>
      <c r="O749">
        <v>32.170200000000001</v>
      </c>
      <c r="P749">
        <v>21.250499999999999</v>
      </c>
      <c r="Q749">
        <v>29.401</v>
      </c>
      <c r="R749">
        <v>24.279299999999999</v>
      </c>
      <c r="T749" t="s">
        <v>60</v>
      </c>
      <c r="U749" t="s">
        <v>71</v>
      </c>
      <c r="V749" t="s">
        <v>86</v>
      </c>
      <c r="W749" t="s">
        <v>136</v>
      </c>
      <c r="Y749">
        <v>8</v>
      </c>
      <c r="Z749" t="s">
        <v>63</v>
      </c>
      <c r="AA749" t="s">
        <v>64</v>
      </c>
      <c r="AB749">
        <v>4</v>
      </c>
      <c r="AC749" t="s">
        <v>294</v>
      </c>
      <c r="AE749">
        <v>5</v>
      </c>
      <c r="AG749" t="s">
        <v>301</v>
      </c>
      <c r="AH749" t="s">
        <v>302</v>
      </c>
      <c r="AI749" t="s">
        <v>68</v>
      </c>
      <c r="AJ749" t="s">
        <v>69</v>
      </c>
      <c r="AK749" t="s">
        <v>184</v>
      </c>
      <c r="AL749" t="s">
        <v>185</v>
      </c>
      <c r="AS749">
        <v>1950</v>
      </c>
      <c r="AT749">
        <v>1950</v>
      </c>
      <c r="BO749">
        <v>2</v>
      </c>
      <c r="BP749">
        <v>2</v>
      </c>
      <c r="BQ749">
        <v>13</v>
      </c>
      <c r="BR749" t="s">
        <v>316</v>
      </c>
      <c r="BT749" t="s">
        <v>73</v>
      </c>
      <c r="BU749" s="23">
        <v>43742</v>
      </c>
      <c r="BV749">
        <v>26648</v>
      </c>
      <c r="BX749" t="s">
        <v>64</v>
      </c>
      <c r="BY749" t="s">
        <v>64</v>
      </c>
      <c r="CB749" t="s">
        <v>64</v>
      </c>
      <c r="CC749" t="s">
        <v>64</v>
      </c>
      <c r="CE749" t="s">
        <v>64</v>
      </c>
      <c r="CG749" t="s">
        <v>64</v>
      </c>
      <c r="CI749" t="s">
        <v>64</v>
      </c>
      <c r="DJ749" t="s">
        <v>303</v>
      </c>
      <c r="DK749" t="s">
        <v>304</v>
      </c>
      <c r="DN749" t="s">
        <v>64</v>
      </c>
      <c r="DO749" t="s">
        <v>230</v>
      </c>
      <c r="DP749" t="s">
        <v>64</v>
      </c>
      <c r="DQ749" t="s">
        <v>139</v>
      </c>
      <c r="EB749">
        <v>5</v>
      </c>
      <c r="EC749">
        <v>4</v>
      </c>
      <c r="EE749" t="s">
        <v>1346</v>
      </c>
      <c r="EF749">
        <v>1</v>
      </c>
      <c r="EH749" t="s">
        <v>80</v>
      </c>
      <c r="EL749" t="s">
        <v>80</v>
      </c>
      <c r="EP749" t="s">
        <v>80</v>
      </c>
      <c r="ET749" t="s">
        <v>80</v>
      </c>
      <c r="EV749">
        <v>2250</v>
      </c>
      <c r="EW749">
        <v>478</v>
      </c>
      <c r="EX749">
        <v>346</v>
      </c>
      <c r="EY749">
        <v>418</v>
      </c>
    </row>
    <row r="750" spans="1:165" x14ac:dyDescent="0.25">
      <c r="A750">
        <v>2020</v>
      </c>
      <c r="B750" t="s">
        <v>221</v>
      </c>
      <c r="C750" t="s">
        <v>311</v>
      </c>
      <c r="D750" t="s">
        <v>315</v>
      </c>
      <c r="E750" t="s">
        <v>224</v>
      </c>
      <c r="F750">
        <v>508</v>
      </c>
      <c r="G750" s="1">
        <v>3.6</v>
      </c>
      <c r="H750">
        <v>6</v>
      </c>
      <c r="I750" t="s">
        <v>235</v>
      </c>
      <c r="J750">
        <v>19</v>
      </c>
      <c r="K750">
        <v>24</v>
      </c>
      <c r="L750">
        <v>21</v>
      </c>
      <c r="M750">
        <v>24.3</v>
      </c>
      <c r="N750">
        <v>34</v>
      </c>
      <c r="O750">
        <v>27.879200000000001</v>
      </c>
      <c r="P750">
        <v>19.293199999999999</v>
      </c>
      <c r="Q750">
        <v>24.233899999999998</v>
      </c>
      <c r="R750">
        <v>21.242000000000001</v>
      </c>
      <c r="T750" t="s">
        <v>142</v>
      </c>
      <c r="U750" t="s">
        <v>143</v>
      </c>
      <c r="V750" t="s">
        <v>86</v>
      </c>
      <c r="W750" t="s">
        <v>136</v>
      </c>
      <c r="Y750">
        <v>8</v>
      </c>
      <c r="Z750" t="s">
        <v>63</v>
      </c>
      <c r="AA750" t="s">
        <v>64</v>
      </c>
      <c r="AB750">
        <v>4</v>
      </c>
      <c r="AC750" t="s">
        <v>294</v>
      </c>
      <c r="AD750">
        <v>10</v>
      </c>
      <c r="AG750" t="s">
        <v>243</v>
      </c>
      <c r="AH750" t="s">
        <v>244</v>
      </c>
      <c r="AI750" t="s">
        <v>68</v>
      </c>
      <c r="AJ750" t="s">
        <v>69</v>
      </c>
      <c r="AK750" t="s">
        <v>184</v>
      </c>
      <c r="AL750" t="s">
        <v>185</v>
      </c>
      <c r="AS750">
        <v>1950</v>
      </c>
      <c r="AT750">
        <v>1950</v>
      </c>
      <c r="BN750" s="33" t="s">
        <v>2130</v>
      </c>
      <c r="BO750">
        <v>2</v>
      </c>
      <c r="BP750">
        <v>2</v>
      </c>
      <c r="BQ750">
        <v>13</v>
      </c>
      <c r="BR750" t="s">
        <v>316</v>
      </c>
      <c r="BT750" t="s">
        <v>73</v>
      </c>
      <c r="BU750" s="23">
        <v>43668</v>
      </c>
      <c r="BV750">
        <v>25988</v>
      </c>
      <c r="BW750" s="214"/>
      <c r="BX750" t="s">
        <v>64</v>
      </c>
      <c r="BY750" t="s">
        <v>64</v>
      </c>
      <c r="CB750" t="s">
        <v>64</v>
      </c>
      <c r="CC750" t="s">
        <v>64</v>
      </c>
      <c r="CE750" t="s">
        <v>64</v>
      </c>
      <c r="CG750" t="s">
        <v>63</v>
      </c>
      <c r="CH750" t="s">
        <v>245</v>
      </c>
      <c r="CI750" t="s">
        <v>64</v>
      </c>
      <c r="CK750" t="s">
        <v>112</v>
      </c>
      <c r="CM750">
        <v>1</v>
      </c>
      <c r="CN750" t="s">
        <v>113</v>
      </c>
      <c r="CP750">
        <v>48</v>
      </c>
      <c r="CQ750">
        <v>9.8000000000000007</v>
      </c>
      <c r="CR750">
        <v>42</v>
      </c>
      <c r="CS750" t="s">
        <v>114</v>
      </c>
      <c r="CV750" t="s">
        <v>115</v>
      </c>
      <c r="CX750" t="s">
        <v>116</v>
      </c>
      <c r="CY750" t="s">
        <v>63</v>
      </c>
      <c r="DC750" t="s">
        <v>2521</v>
      </c>
      <c r="DD750">
        <v>1</v>
      </c>
      <c r="DE750" t="s">
        <v>138</v>
      </c>
      <c r="DG750">
        <v>13</v>
      </c>
      <c r="DJ750" t="s">
        <v>146</v>
      </c>
      <c r="DK750" t="s">
        <v>147</v>
      </c>
      <c r="DL750" t="s">
        <v>64</v>
      </c>
      <c r="DM750" t="s">
        <v>64</v>
      </c>
      <c r="DN750" t="s">
        <v>64</v>
      </c>
      <c r="DO750" t="s">
        <v>272</v>
      </c>
      <c r="DP750" t="s">
        <v>63</v>
      </c>
      <c r="DQ750" t="s">
        <v>78</v>
      </c>
      <c r="DR750" t="s">
        <v>314</v>
      </c>
      <c r="EA750" s="215"/>
      <c r="EB750">
        <v>4</v>
      </c>
      <c r="EC750">
        <v>4</v>
      </c>
      <c r="EE750" t="s">
        <v>1347</v>
      </c>
      <c r="EF750">
        <v>5</v>
      </c>
      <c r="EV750">
        <v>2250</v>
      </c>
      <c r="EW750">
        <v>460</v>
      </c>
      <c r="EX750">
        <v>366</v>
      </c>
      <c r="EY750">
        <v>418</v>
      </c>
    </row>
    <row r="751" spans="1:165" x14ac:dyDescent="0.25">
      <c r="A751">
        <v>2020</v>
      </c>
      <c r="B751" t="s">
        <v>221</v>
      </c>
      <c r="C751" s="20" t="s">
        <v>311</v>
      </c>
      <c r="D751" t="s">
        <v>315</v>
      </c>
      <c r="E751" t="s">
        <v>224</v>
      </c>
      <c r="F751">
        <v>509</v>
      </c>
      <c r="G751" s="1">
        <v>5.7</v>
      </c>
      <c r="H751">
        <v>8</v>
      </c>
      <c r="I751" t="s">
        <v>235</v>
      </c>
      <c r="J751">
        <v>17</v>
      </c>
      <c r="K751">
        <v>22</v>
      </c>
      <c r="L751">
        <v>19</v>
      </c>
      <c r="M751">
        <v>20.825800000000001</v>
      </c>
      <c r="N751">
        <v>30.564699999999998</v>
      </c>
      <c r="O751">
        <v>24.311699999999998</v>
      </c>
      <c r="P751">
        <v>16.723500000000001</v>
      </c>
      <c r="Q751">
        <v>21.956900000000001</v>
      </c>
      <c r="R751">
        <v>18.732700000000001</v>
      </c>
      <c r="T751" t="s">
        <v>142</v>
      </c>
      <c r="U751" t="s">
        <v>143</v>
      </c>
      <c r="V751" t="s">
        <v>86</v>
      </c>
      <c r="W751" t="s">
        <v>136</v>
      </c>
      <c r="Y751">
        <v>8</v>
      </c>
      <c r="Z751" t="s">
        <v>63</v>
      </c>
      <c r="AA751" t="s">
        <v>64</v>
      </c>
      <c r="AB751">
        <v>4</v>
      </c>
      <c r="AC751" t="s">
        <v>294</v>
      </c>
      <c r="AD751">
        <v>10</v>
      </c>
      <c r="AG751" t="s">
        <v>249</v>
      </c>
      <c r="AH751" t="s">
        <v>250</v>
      </c>
      <c r="AI751" t="s">
        <v>68</v>
      </c>
      <c r="AJ751" t="s">
        <v>69</v>
      </c>
      <c r="AK751" t="s">
        <v>184</v>
      </c>
      <c r="AL751" t="s">
        <v>185</v>
      </c>
      <c r="AS751">
        <v>2350</v>
      </c>
      <c r="AT751">
        <v>2350</v>
      </c>
      <c r="BN751" s="33" t="s">
        <v>2130</v>
      </c>
      <c r="BO751">
        <v>1</v>
      </c>
      <c r="BP751">
        <v>1</v>
      </c>
      <c r="BQ751">
        <v>13</v>
      </c>
      <c r="BR751" t="s">
        <v>316</v>
      </c>
      <c r="BT751" t="s">
        <v>73</v>
      </c>
      <c r="BU751" s="23">
        <v>43488</v>
      </c>
      <c r="BV751">
        <v>26995</v>
      </c>
      <c r="BX751" t="s">
        <v>64</v>
      </c>
      <c r="BY751" t="s">
        <v>64</v>
      </c>
      <c r="CB751" t="s">
        <v>64</v>
      </c>
      <c r="CC751" t="s">
        <v>64</v>
      </c>
      <c r="CE751" t="s">
        <v>63</v>
      </c>
      <c r="CF751" t="s">
        <v>251</v>
      </c>
      <c r="CG751" t="s">
        <v>63</v>
      </c>
      <c r="CH751" t="s">
        <v>237</v>
      </c>
      <c r="CI751" t="s">
        <v>64</v>
      </c>
      <c r="CK751" t="s">
        <v>112</v>
      </c>
      <c r="CM751">
        <v>1</v>
      </c>
      <c r="CN751" t="s">
        <v>113</v>
      </c>
      <c r="CP751">
        <v>48</v>
      </c>
      <c r="CQ751">
        <v>9.8000000000000007</v>
      </c>
      <c r="CR751">
        <v>42</v>
      </c>
      <c r="CS751" t="s">
        <v>114</v>
      </c>
      <c r="CV751" t="s">
        <v>115</v>
      </c>
      <c r="CX751" t="s">
        <v>116</v>
      </c>
      <c r="CY751" t="s">
        <v>63</v>
      </c>
      <c r="DD751">
        <v>1</v>
      </c>
      <c r="DE751" t="s">
        <v>138</v>
      </c>
      <c r="DG751">
        <v>13</v>
      </c>
      <c r="DJ751" t="s">
        <v>146</v>
      </c>
      <c r="DK751" t="s">
        <v>147</v>
      </c>
      <c r="DL751" t="s">
        <v>64</v>
      </c>
      <c r="DM751" t="s">
        <v>64</v>
      </c>
      <c r="DN751" t="s">
        <v>64</v>
      </c>
      <c r="DO751" t="s">
        <v>273</v>
      </c>
      <c r="DP751" t="s">
        <v>63</v>
      </c>
      <c r="DQ751" t="s">
        <v>78</v>
      </c>
      <c r="DR751" t="s">
        <v>314</v>
      </c>
      <c r="EB751">
        <v>3</v>
      </c>
      <c r="EC751">
        <v>3</v>
      </c>
      <c r="EE751" t="s">
        <v>1349</v>
      </c>
      <c r="EF751">
        <v>3</v>
      </c>
      <c r="EH751" t="s">
        <v>80</v>
      </c>
      <c r="EI751" t="s">
        <v>1348</v>
      </c>
      <c r="EJ751">
        <v>3</v>
      </c>
      <c r="EL751" t="s">
        <v>80</v>
      </c>
      <c r="EP751" t="s">
        <v>80</v>
      </c>
      <c r="ET751" t="s">
        <v>80</v>
      </c>
      <c r="EV751">
        <v>4250</v>
      </c>
      <c r="EW751">
        <v>531</v>
      </c>
      <c r="EX751">
        <v>404</v>
      </c>
      <c r="EY751">
        <v>474</v>
      </c>
    </row>
    <row r="752" spans="1:165" x14ac:dyDescent="0.25">
      <c r="A752">
        <v>2020</v>
      </c>
      <c r="B752" t="s">
        <v>221</v>
      </c>
      <c r="C752" s="20" t="s">
        <v>311</v>
      </c>
      <c r="D752" t="s">
        <v>315</v>
      </c>
      <c r="E752" t="s">
        <v>224</v>
      </c>
      <c r="F752">
        <v>510</v>
      </c>
      <c r="G752" s="1">
        <v>5.7</v>
      </c>
      <c r="H752">
        <v>8</v>
      </c>
      <c r="I752" t="s">
        <v>235</v>
      </c>
      <c r="J752">
        <v>15</v>
      </c>
      <c r="K752">
        <v>21</v>
      </c>
      <c r="L752">
        <v>17</v>
      </c>
      <c r="M752">
        <v>18</v>
      </c>
      <c r="N752">
        <v>29.7</v>
      </c>
      <c r="O752">
        <v>21.878499999999999</v>
      </c>
      <c r="P752">
        <v>14.5898</v>
      </c>
      <c r="Q752">
        <v>21.3781</v>
      </c>
      <c r="R752">
        <v>17.022099999999998</v>
      </c>
      <c r="T752" t="s">
        <v>142</v>
      </c>
      <c r="U752" t="s">
        <v>143</v>
      </c>
      <c r="V752" t="s">
        <v>86</v>
      </c>
      <c r="W752" t="s">
        <v>136</v>
      </c>
      <c r="Y752">
        <v>8</v>
      </c>
      <c r="Z752" t="s">
        <v>63</v>
      </c>
      <c r="AA752" t="s">
        <v>64</v>
      </c>
      <c r="AB752">
        <v>4</v>
      </c>
      <c r="AC752" t="s">
        <v>294</v>
      </c>
      <c r="AD752">
        <v>10</v>
      </c>
      <c r="AG752" t="s">
        <v>249</v>
      </c>
      <c r="AH752" t="s">
        <v>250</v>
      </c>
      <c r="AI752" t="s">
        <v>68</v>
      </c>
      <c r="AJ752" t="s">
        <v>69</v>
      </c>
      <c r="AK752" t="s">
        <v>184</v>
      </c>
      <c r="AL752" t="s">
        <v>185</v>
      </c>
      <c r="AS752">
        <v>2650</v>
      </c>
      <c r="AT752">
        <v>2650</v>
      </c>
      <c r="BO752">
        <v>1</v>
      </c>
      <c r="BP752">
        <v>1</v>
      </c>
      <c r="BQ752">
        <v>13</v>
      </c>
      <c r="BR752" t="s">
        <v>316</v>
      </c>
      <c r="BT752" t="s">
        <v>73</v>
      </c>
      <c r="BU752" s="23">
        <v>43486</v>
      </c>
      <c r="BV752">
        <v>26992</v>
      </c>
      <c r="BX752" t="s">
        <v>64</v>
      </c>
      <c r="BY752" t="s">
        <v>64</v>
      </c>
      <c r="CB752" t="s">
        <v>64</v>
      </c>
      <c r="CC752" t="s">
        <v>64</v>
      </c>
      <c r="CE752" t="s">
        <v>63</v>
      </c>
      <c r="CF752" t="s">
        <v>251</v>
      </c>
      <c r="CG752" t="s">
        <v>63</v>
      </c>
      <c r="CH752" t="s">
        <v>237</v>
      </c>
      <c r="CI752" t="s">
        <v>64</v>
      </c>
      <c r="DJ752" t="s">
        <v>146</v>
      </c>
      <c r="DK752" t="s">
        <v>147</v>
      </c>
      <c r="DN752" t="s">
        <v>64</v>
      </c>
      <c r="DO752" t="s">
        <v>273</v>
      </c>
      <c r="DP752" t="s">
        <v>64</v>
      </c>
      <c r="DQ752" t="s">
        <v>139</v>
      </c>
      <c r="EB752">
        <v>3</v>
      </c>
      <c r="EC752">
        <v>3</v>
      </c>
      <c r="EE752" t="s">
        <v>1350</v>
      </c>
      <c r="EF752">
        <v>3</v>
      </c>
      <c r="EH752" t="s">
        <v>80</v>
      </c>
      <c r="EI752" t="s">
        <v>1351</v>
      </c>
      <c r="EJ752">
        <v>5</v>
      </c>
      <c r="EL752" t="s">
        <v>80</v>
      </c>
      <c r="EP752" t="s">
        <v>80</v>
      </c>
      <c r="ET752" t="s">
        <v>80</v>
      </c>
      <c r="EV752">
        <v>5750</v>
      </c>
      <c r="EW752">
        <v>611</v>
      </c>
      <c r="EX752">
        <v>415</v>
      </c>
      <c r="EY752">
        <v>523</v>
      </c>
    </row>
    <row r="753" spans="1:155" x14ac:dyDescent="0.25">
      <c r="A753">
        <v>2020</v>
      </c>
      <c r="B753" t="s">
        <v>221</v>
      </c>
      <c r="C753" s="20" t="s">
        <v>311</v>
      </c>
      <c r="D753" t="s">
        <v>318</v>
      </c>
      <c r="E753" t="s">
        <v>224</v>
      </c>
      <c r="F753">
        <v>555</v>
      </c>
      <c r="G753" s="1">
        <v>3.6</v>
      </c>
      <c r="H753">
        <v>6</v>
      </c>
      <c r="I753" t="s">
        <v>235</v>
      </c>
      <c r="J753">
        <v>16</v>
      </c>
      <c r="K753">
        <v>23</v>
      </c>
      <c r="L753">
        <v>19</v>
      </c>
      <c r="M753">
        <v>20.123899999999999</v>
      </c>
      <c r="N753">
        <v>32.314599999999999</v>
      </c>
      <c r="O753">
        <v>24.238700000000001</v>
      </c>
      <c r="P753">
        <v>16.197299999999998</v>
      </c>
      <c r="Q753">
        <v>23.121200000000002</v>
      </c>
      <c r="R753">
        <v>18.72</v>
      </c>
      <c r="T753" t="s">
        <v>142</v>
      </c>
      <c r="U753" t="s">
        <v>143</v>
      </c>
      <c r="V753" t="s">
        <v>86</v>
      </c>
      <c r="W753" t="s">
        <v>136</v>
      </c>
      <c r="Y753">
        <v>8</v>
      </c>
      <c r="Z753" t="s">
        <v>63</v>
      </c>
      <c r="AA753" t="s">
        <v>64</v>
      </c>
      <c r="AB753">
        <v>4</v>
      </c>
      <c r="AC753" t="s">
        <v>294</v>
      </c>
      <c r="AD753">
        <v>10</v>
      </c>
      <c r="AG753" t="s">
        <v>243</v>
      </c>
      <c r="AH753" t="s">
        <v>244</v>
      </c>
      <c r="AI753" t="s">
        <v>68</v>
      </c>
      <c r="AJ753" t="s">
        <v>69</v>
      </c>
      <c r="AK753" t="s">
        <v>184</v>
      </c>
      <c r="AL753" t="s">
        <v>185</v>
      </c>
      <c r="AS753">
        <v>2150</v>
      </c>
      <c r="AT753">
        <v>2150</v>
      </c>
      <c r="BO753">
        <v>2</v>
      </c>
      <c r="BP753">
        <v>2</v>
      </c>
      <c r="BQ753">
        <v>13</v>
      </c>
      <c r="BR753" t="s">
        <v>316</v>
      </c>
      <c r="BT753" t="s">
        <v>73</v>
      </c>
      <c r="BU753" s="23">
        <v>43815</v>
      </c>
      <c r="BV753">
        <v>26895</v>
      </c>
      <c r="BX753" t="s">
        <v>64</v>
      </c>
      <c r="BY753" t="s">
        <v>64</v>
      </c>
      <c r="CB753" t="s">
        <v>64</v>
      </c>
      <c r="CC753" t="s">
        <v>64</v>
      </c>
      <c r="CE753" t="s">
        <v>64</v>
      </c>
      <c r="CG753" t="s">
        <v>63</v>
      </c>
      <c r="CH753" t="s">
        <v>245</v>
      </c>
      <c r="CI753" t="s">
        <v>64</v>
      </c>
      <c r="DJ753" t="s">
        <v>146</v>
      </c>
      <c r="DK753" t="s">
        <v>147</v>
      </c>
      <c r="DN753" t="s">
        <v>64</v>
      </c>
      <c r="DO753" t="s">
        <v>246</v>
      </c>
      <c r="DP753" t="s">
        <v>64</v>
      </c>
      <c r="DQ753" t="s">
        <v>139</v>
      </c>
      <c r="EB753">
        <v>3</v>
      </c>
      <c r="EC753">
        <v>3</v>
      </c>
      <c r="EE753" t="s">
        <v>1352</v>
      </c>
      <c r="EF753">
        <v>3</v>
      </c>
      <c r="EH753" t="s">
        <v>80</v>
      </c>
      <c r="EL753" t="s">
        <v>80</v>
      </c>
      <c r="EP753" t="s">
        <v>80</v>
      </c>
      <c r="ET753" t="s">
        <v>80</v>
      </c>
      <c r="EV753">
        <v>3250</v>
      </c>
      <c r="EW753">
        <v>549</v>
      </c>
      <c r="EX753">
        <v>384</v>
      </c>
      <c r="EY753">
        <v>475</v>
      </c>
    </row>
    <row r="754" spans="1:155" x14ac:dyDescent="0.25">
      <c r="A754">
        <v>2020</v>
      </c>
      <c r="B754" t="s">
        <v>221</v>
      </c>
      <c r="C754" s="20" t="s">
        <v>311</v>
      </c>
      <c r="D754" t="s">
        <v>318</v>
      </c>
      <c r="E754" t="s">
        <v>224</v>
      </c>
      <c r="F754">
        <v>556</v>
      </c>
      <c r="G754" s="1">
        <v>5.7</v>
      </c>
      <c r="H754">
        <v>8</v>
      </c>
      <c r="I754" t="s">
        <v>235</v>
      </c>
      <c r="J754">
        <v>15</v>
      </c>
      <c r="K754">
        <v>21</v>
      </c>
      <c r="L754">
        <v>17</v>
      </c>
      <c r="M754">
        <v>18.157599999999999</v>
      </c>
      <c r="N754">
        <v>28.499600000000001</v>
      </c>
      <c r="O754">
        <v>21.7014</v>
      </c>
      <c r="P754">
        <v>14.709899999999999</v>
      </c>
      <c r="Q754">
        <v>20.570799999999998</v>
      </c>
      <c r="R754">
        <v>16.873200000000001</v>
      </c>
      <c r="T754" t="s">
        <v>142</v>
      </c>
      <c r="U754" t="s">
        <v>143</v>
      </c>
      <c r="V754" t="s">
        <v>86</v>
      </c>
      <c r="W754" t="s">
        <v>136</v>
      </c>
      <c r="Y754">
        <v>8</v>
      </c>
      <c r="Z754" t="s">
        <v>63</v>
      </c>
      <c r="AA754" t="s">
        <v>64</v>
      </c>
      <c r="AB754">
        <v>4</v>
      </c>
      <c r="AC754" t="s">
        <v>294</v>
      </c>
      <c r="AD754">
        <v>10</v>
      </c>
      <c r="AG754" t="s">
        <v>249</v>
      </c>
      <c r="AH754" t="s">
        <v>250</v>
      </c>
      <c r="AI754" t="s">
        <v>68</v>
      </c>
      <c r="AJ754" t="s">
        <v>69</v>
      </c>
      <c r="AK754" t="s">
        <v>184</v>
      </c>
      <c r="AL754" t="s">
        <v>185</v>
      </c>
      <c r="AS754">
        <v>2650</v>
      </c>
      <c r="AT754">
        <v>2650</v>
      </c>
      <c r="BO754">
        <v>1</v>
      </c>
      <c r="BP754">
        <v>1</v>
      </c>
      <c r="BQ754">
        <v>13</v>
      </c>
      <c r="BR754" t="s">
        <v>316</v>
      </c>
      <c r="BT754" t="s">
        <v>73</v>
      </c>
      <c r="BU754" s="23">
        <v>43815</v>
      </c>
      <c r="BV754">
        <v>26896</v>
      </c>
      <c r="BX754" t="s">
        <v>64</v>
      </c>
      <c r="BY754" t="s">
        <v>64</v>
      </c>
      <c r="CB754" t="s">
        <v>64</v>
      </c>
      <c r="CC754" t="s">
        <v>64</v>
      </c>
      <c r="CE754" t="s">
        <v>63</v>
      </c>
      <c r="CF754" t="s">
        <v>251</v>
      </c>
      <c r="CG754" t="s">
        <v>63</v>
      </c>
      <c r="CH754" t="s">
        <v>237</v>
      </c>
      <c r="CI754" t="s">
        <v>64</v>
      </c>
      <c r="DJ754" t="s">
        <v>146</v>
      </c>
      <c r="DK754" t="s">
        <v>147</v>
      </c>
      <c r="DN754" t="s">
        <v>64</v>
      </c>
      <c r="DO754" t="s">
        <v>273</v>
      </c>
      <c r="DP754" t="s">
        <v>64</v>
      </c>
      <c r="DQ754" t="s">
        <v>139</v>
      </c>
      <c r="EB754">
        <v>3</v>
      </c>
      <c r="EC754">
        <v>3</v>
      </c>
      <c r="EE754" t="s">
        <v>1353</v>
      </c>
      <c r="EF754">
        <v>3</v>
      </c>
      <c r="EH754" t="s">
        <v>80</v>
      </c>
      <c r="EL754" t="s">
        <v>80</v>
      </c>
      <c r="EP754" t="s">
        <v>80</v>
      </c>
      <c r="ET754" t="s">
        <v>80</v>
      </c>
      <c r="EV754">
        <v>5750</v>
      </c>
      <c r="EW754">
        <v>603</v>
      </c>
      <c r="EX754">
        <v>431</v>
      </c>
      <c r="EY754">
        <v>526</v>
      </c>
    </row>
    <row r="755" spans="1:155" x14ac:dyDescent="0.25">
      <c r="A755">
        <v>2020</v>
      </c>
      <c r="B755" t="s">
        <v>1021</v>
      </c>
      <c r="C755" s="20" t="s">
        <v>1074</v>
      </c>
      <c r="D755" t="s">
        <v>1121</v>
      </c>
      <c r="E755" t="s">
        <v>1024</v>
      </c>
      <c r="F755">
        <v>59</v>
      </c>
      <c r="G755" s="1">
        <v>5.7</v>
      </c>
      <c r="H755">
        <v>8</v>
      </c>
      <c r="I755" t="s">
        <v>201</v>
      </c>
      <c r="J755">
        <v>13</v>
      </c>
      <c r="K755">
        <v>17</v>
      </c>
      <c r="L755">
        <v>14</v>
      </c>
      <c r="M755">
        <v>16.034300000000002</v>
      </c>
      <c r="N755">
        <v>22.726900000000001</v>
      </c>
      <c r="O755">
        <v>18.483699999999999</v>
      </c>
      <c r="P755">
        <v>13.081799999999999</v>
      </c>
      <c r="Q755">
        <v>16.6251</v>
      </c>
      <c r="R755">
        <v>14.4695</v>
      </c>
      <c r="T755" t="s">
        <v>142</v>
      </c>
      <c r="U755" t="s">
        <v>143</v>
      </c>
      <c r="V755" t="s">
        <v>61</v>
      </c>
      <c r="W755" t="s">
        <v>62</v>
      </c>
      <c r="Y755">
        <v>6</v>
      </c>
      <c r="Z755" t="s">
        <v>63</v>
      </c>
      <c r="AA755" t="s">
        <v>64</v>
      </c>
      <c r="AB755" t="s">
        <v>350</v>
      </c>
      <c r="AC755" t="s">
        <v>351</v>
      </c>
      <c r="AD755">
        <v>15</v>
      </c>
      <c r="AG755" t="s">
        <v>243</v>
      </c>
      <c r="AH755" t="s">
        <v>244</v>
      </c>
      <c r="AI755" t="s">
        <v>68</v>
      </c>
      <c r="AJ755" t="s">
        <v>69</v>
      </c>
      <c r="AK755" t="s">
        <v>184</v>
      </c>
      <c r="AL755" t="s">
        <v>185</v>
      </c>
      <c r="AS755">
        <v>2900</v>
      </c>
      <c r="AT755">
        <v>2900</v>
      </c>
      <c r="BO755">
        <v>2</v>
      </c>
      <c r="BP755">
        <v>2</v>
      </c>
      <c r="BQ755">
        <v>13</v>
      </c>
      <c r="BR755" t="s">
        <v>316</v>
      </c>
      <c r="BT755" t="s">
        <v>73</v>
      </c>
      <c r="BU755" s="23">
        <v>43685</v>
      </c>
      <c r="BV755">
        <v>26152</v>
      </c>
      <c r="BX755" t="s">
        <v>64</v>
      </c>
      <c r="BY755" t="s">
        <v>64</v>
      </c>
      <c r="CB755" t="s">
        <v>64</v>
      </c>
      <c r="CC755" t="s">
        <v>64</v>
      </c>
      <c r="CE755" t="s">
        <v>64</v>
      </c>
      <c r="CG755" t="s">
        <v>63</v>
      </c>
      <c r="CH755" t="s">
        <v>1025</v>
      </c>
      <c r="CI755" t="s">
        <v>64</v>
      </c>
      <c r="DJ755" t="s">
        <v>146</v>
      </c>
      <c r="DK755" t="s">
        <v>147</v>
      </c>
      <c r="DN755" t="s">
        <v>64</v>
      </c>
      <c r="DO755" t="s">
        <v>193</v>
      </c>
      <c r="DP755" t="s">
        <v>64</v>
      </c>
      <c r="DQ755" t="s">
        <v>139</v>
      </c>
      <c r="EB755">
        <v>1</v>
      </c>
      <c r="EC755">
        <v>1</v>
      </c>
      <c r="EE755" t="s">
        <v>1906</v>
      </c>
      <c r="EF755">
        <v>5</v>
      </c>
      <c r="EH755" t="s">
        <v>80</v>
      </c>
      <c r="EL755" t="s">
        <v>80</v>
      </c>
      <c r="EP755" t="s">
        <v>80</v>
      </c>
      <c r="ET755" t="s">
        <v>80</v>
      </c>
      <c r="EV755">
        <v>7000</v>
      </c>
      <c r="EW755">
        <v>679</v>
      </c>
      <c r="EX755">
        <v>534</v>
      </c>
      <c r="EY755">
        <v>614</v>
      </c>
    </row>
    <row r="756" spans="1:155" x14ac:dyDescent="0.25">
      <c r="A756">
        <v>2020</v>
      </c>
      <c r="B756" t="s">
        <v>2134</v>
      </c>
      <c r="C756" s="20" t="s">
        <v>322</v>
      </c>
      <c r="D756" t="s">
        <v>1412</v>
      </c>
      <c r="E756" t="s">
        <v>324</v>
      </c>
      <c r="F756">
        <v>461</v>
      </c>
      <c r="G756" s="1">
        <v>3.5</v>
      </c>
      <c r="H756">
        <v>6</v>
      </c>
      <c r="I756" t="s">
        <v>348</v>
      </c>
      <c r="J756">
        <v>15</v>
      </c>
      <c r="K756">
        <v>19</v>
      </c>
      <c r="L756">
        <v>17</v>
      </c>
      <c r="M756">
        <v>18.3523</v>
      </c>
      <c r="N756">
        <v>26.8383</v>
      </c>
      <c r="O756">
        <v>21.396699999999999</v>
      </c>
      <c r="P756">
        <v>14.858000000000001</v>
      </c>
      <c r="Q756">
        <v>19.446100000000001</v>
      </c>
      <c r="R756">
        <v>16.622900000000001</v>
      </c>
      <c r="T756" t="s">
        <v>142</v>
      </c>
      <c r="U756" t="s">
        <v>143</v>
      </c>
      <c r="V756" t="s">
        <v>61</v>
      </c>
      <c r="W756" t="s">
        <v>62</v>
      </c>
      <c r="Y756">
        <v>10</v>
      </c>
      <c r="Z756" t="s">
        <v>63</v>
      </c>
      <c r="AA756" t="s">
        <v>64</v>
      </c>
      <c r="AB756" t="s">
        <v>65</v>
      </c>
      <c r="AC756" t="s">
        <v>66</v>
      </c>
      <c r="AD756">
        <v>85</v>
      </c>
      <c r="AF756">
        <v>420</v>
      </c>
      <c r="AG756" t="s">
        <v>243</v>
      </c>
      <c r="AH756" t="s">
        <v>244</v>
      </c>
      <c r="AI756" t="s">
        <v>68</v>
      </c>
      <c r="AJ756" t="s">
        <v>69</v>
      </c>
      <c r="AK756" t="s">
        <v>184</v>
      </c>
      <c r="AL756" t="s">
        <v>185</v>
      </c>
      <c r="AS756">
        <v>2400</v>
      </c>
      <c r="AT756">
        <v>2400</v>
      </c>
      <c r="AU756">
        <v>11</v>
      </c>
      <c r="AV756">
        <v>15</v>
      </c>
      <c r="AW756">
        <v>12</v>
      </c>
      <c r="AX756">
        <v>13.728899999999999</v>
      </c>
      <c r="AY756">
        <v>20.230599999999999</v>
      </c>
      <c r="AZ756">
        <v>16.05</v>
      </c>
      <c r="BA756">
        <v>11.1149</v>
      </c>
      <c r="BB756">
        <v>14.6584</v>
      </c>
      <c r="BC756">
        <v>12.4716</v>
      </c>
      <c r="BD756">
        <v>296</v>
      </c>
      <c r="BE756" t="s">
        <v>247</v>
      </c>
      <c r="BF756" t="s">
        <v>248</v>
      </c>
      <c r="BG756" t="s">
        <v>68</v>
      </c>
      <c r="BH756" t="s">
        <v>69</v>
      </c>
      <c r="BI756">
        <v>2900</v>
      </c>
      <c r="BJ756">
        <v>563</v>
      </c>
      <c r="BK756">
        <v>428</v>
      </c>
      <c r="BL756">
        <v>502</v>
      </c>
      <c r="BM756">
        <v>2900</v>
      </c>
      <c r="BN756" s="33" t="s">
        <v>2137</v>
      </c>
      <c r="BO756">
        <v>2</v>
      </c>
      <c r="BP756">
        <v>2</v>
      </c>
      <c r="BQ756">
        <v>15</v>
      </c>
      <c r="BR756" t="s">
        <v>415</v>
      </c>
      <c r="BT756" t="s">
        <v>73</v>
      </c>
      <c r="BU756" s="23">
        <v>43787</v>
      </c>
      <c r="BV756">
        <v>26752</v>
      </c>
      <c r="BX756" t="s">
        <v>64</v>
      </c>
      <c r="BY756" t="s">
        <v>64</v>
      </c>
      <c r="CB756" t="s">
        <v>64</v>
      </c>
      <c r="CC756" t="s">
        <v>64</v>
      </c>
      <c r="CE756" t="s">
        <v>64</v>
      </c>
      <c r="CG756" t="s">
        <v>63</v>
      </c>
      <c r="CH756" t="s">
        <v>1414</v>
      </c>
      <c r="CI756" t="s">
        <v>64</v>
      </c>
      <c r="DJ756" t="s">
        <v>355</v>
      </c>
      <c r="DK756" t="s">
        <v>356</v>
      </c>
      <c r="DN756" t="s">
        <v>64</v>
      </c>
      <c r="DO756" t="s">
        <v>327</v>
      </c>
      <c r="DP756" t="s">
        <v>64</v>
      </c>
      <c r="DQ756" t="s">
        <v>139</v>
      </c>
      <c r="EB756">
        <v>3</v>
      </c>
      <c r="EC756">
        <v>3</v>
      </c>
      <c r="ED756">
        <v>3</v>
      </c>
      <c r="EE756" t="s">
        <v>1413</v>
      </c>
      <c r="EF756">
        <v>1</v>
      </c>
      <c r="EH756" t="s">
        <v>80</v>
      </c>
      <c r="EL756" t="s">
        <v>80</v>
      </c>
      <c r="EP756" t="s">
        <v>80</v>
      </c>
      <c r="ET756" t="s">
        <v>80</v>
      </c>
      <c r="EV756">
        <v>4500</v>
      </c>
      <c r="EW756">
        <v>601</v>
      </c>
      <c r="EX756">
        <v>458</v>
      </c>
      <c r="EY756">
        <v>537</v>
      </c>
    </row>
    <row r="757" spans="1:155" x14ac:dyDescent="0.25">
      <c r="A757">
        <v>2020</v>
      </c>
      <c r="B757" t="s">
        <v>2134</v>
      </c>
      <c r="C757" s="20" t="s">
        <v>322</v>
      </c>
      <c r="D757" t="s">
        <v>1415</v>
      </c>
      <c r="E757" t="s">
        <v>324</v>
      </c>
      <c r="F757">
        <v>471</v>
      </c>
      <c r="G757" s="1">
        <v>3.5</v>
      </c>
      <c r="H757">
        <v>6</v>
      </c>
      <c r="I757" t="s">
        <v>348</v>
      </c>
      <c r="J757">
        <v>14</v>
      </c>
      <c r="K757">
        <v>19</v>
      </c>
      <c r="L757">
        <v>16</v>
      </c>
      <c r="M757">
        <v>17.419599999999999</v>
      </c>
      <c r="N757">
        <v>25.4833</v>
      </c>
      <c r="O757">
        <v>20.311900000000001</v>
      </c>
      <c r="P757">
        <v>14.146599999999999</v>
      </c>
      <c r="Q757">
        <v>18.522300000000001</v>
      </c>
      <c r="R757">
        <v>15.8294</v>
      </c>
      <c r="T757" t="s">
        <v>142</v>
      </c>
      <c r="U757" t="s">
        <v>143</v>
      </c>
      <c r="V757" t="s">
        <v>61</v>
      </c>
      <c r="W757" t="s">
        <v>62</v>
      </c>
      <c r="Y757">
        <v>10</v>
      </c>
      <c r="Z757" t="s">
        <v>63</v>
      </c>
      <c r="AA757" t="s">
        <v>64</v>
      </c>
      <c r="AB757" t="s">
        <v>86</v>
      </c>
      <c r="AC757" t="s">
        <v>87</v>
      </c>
      <c r="AD757">
        <v>85</v>
      </c>
      <c r="AF757">
        <v>395</v>
      </c>
      <c r="AG757" t="s">
        <v>243</v>
      </c>
      <c r="AH757" t="s">
        <v>244</v>
      </c>
      <c r="AI757" t="s">
        <v>68</v>
      </c>
      <c r="AJ757" t="s">
        <v>69</v>
      </c>
      <c r="AK757" t="s">
        <v>184</v>
      </c>
      <c r="AL757" t="s">
        <v>185</v>
      </c>
      <c r="AS757">
        <v>2550</v>
      </c>
      <c r="AT757">
        <v>2550</v>
      </c>
      <c r="AU757">
        <v>11</v>
      </c>
      <c r="AV757">
        <v>14</v>
      </c>
      <c r="AW757">
        <v>12</v>
      </c>
      <c r="AX757">
        <v>13.1465</v>
      </c>
      <c r="AY757">
        <v>19.4375</v>
      </c>
      <c r="AZ757">
        <v>15.387600000000001</v>
      </c>
      <c r="BA757">
        <v>10.676399999999999</v>
      </c>
      <c r="BB757">
        <v>14.128</v>
      </c>
      <c r="BC757">
        <v>11.995100000000001</v>
      </c>
      <c r="BD757">
        <v>296</v>
      </c>
      <c r="BE757" t="s">
        <v>247</v>
      </c>
      <c r="BF757" t="s">
        <v>248</v>
      </c>
      <c r="BG757" t="s">
        <v>68</v>
      </c>
      <c r="BH757" t="s">
        <v>69</v>
      </c>
      <c r="BI757">
        <v>2900</v>
      </c>
      <c r="BJ757">
        <v>588</v>
      </c>
      <c r="BK757">
        <v>444</v>
      </c>
      <c r="BL757">
        <v>523</v>
      </c>
      <c r="BM757">
        <v>2900</v>
      </c>
      <c r="BN757" s="33" t="s">
        <v>2137</v>
      </c>
      <c r="BO757">
        <v>2</v>
      </c>
      <c r="BP757">
        <v>2</v>
      </c>
      <c r="BQ757">
        <v>15</v>
      </c>
      <c r="BR757" t="s">
        <v>415</v>
      </c>
      <c r="BT757" t="s">
        <v>73</v>
      </c>
      <c r="BU757" s="23">
        <v>43787</v>
      </c>
      <c r="BV757">
        <v>26753</v>
      </c>
      <c r="BX757" t="s">
        <v>64</v>
      </c>
      <c r="BY757" t="s">
        <v>64</v>
      </c>
      <c r="CB757" t="s">
        <v>64</v>
      </c>
      <c r="CC757" t="s">
        <v>64</v>
      </c>
      <c r="CE757" t="s">
        <v>64</v>
      </c>
      <c r="CG757" t="s">
        <v>63</v>
      </c>
      <c r="CH757" t="s">
        <v>1414</v>
      </c>
      <c r="CI757" t="s">
        <v>64</v>
      </c>
      <c r="DJ757" t="s">
        <v>355</v>
      </c>
      <c r="DK757" t="s">
        <v>356</v>
      </c>
      <c r="DN757" t="s">
        <v>64</v>
      </c>
      <c r="DO757" t="s">
        <v>327</v>
      </c>
      <c r="DP757" t="s">
        <v>64</v>
      </c>
      <c r="DQ757" t="s">
        <v>139</v>
      </c>
      <c r="EB757">
        <v>2</v>
      </c>
      <c r="EC757">
        <v>2</v>
      </c>
      <c r="ED757">
        <v>3</v>
      </c>
      <c r="EE757" t="s">
        <v>1413</v>
      </c>
      <c r="EF757">
        <v>1</v>
      </c>
      <c r="EH757" t="s">
        <v>80</v>
      </c>
      <c r="EL757" t="s">
        <v>80</v>
      </c>
      <c r="EP757" t="s">
        <v>80</v>
      </c>
      <c r="ET757" t="s">
        <v>80</v>
      </c>
      <c r="EV757">
        <v>5250</v>
      </c>
      <c r="EW757">
        <v>630</v>
      </c>
      <c r="EX757">
        <v>478</v>
      </c>
      <c r="EY757">
        <v>562</v>
      </c>
    </row>
    <row r="758" spans="1:155" x14ac:dyDescent="0.25">
      <c r="A758">
        <v>2020</v>
      </c>
      <c r="B758" t="s">
        <v>2134</v>
      </c>
      <c r="C758" s="20" t="s">
        <v>322</v>
      </c>
      <c r="D758" t="s">
        <v>406</v>
      </c>
      <c r="E758" t="s">
        <v>324</v>
      </c>
      <c r="F758">
        <v>272</v>
      </c>
      <c r="G758" s="1">
        <v>2.2999999999999998</v>
      </c>
      <c r="H758">
        <v>4</v>
      </c>
      <c r="I758" t="s">
        <v>348</v>
      </c>
      <c r="J758">
        <v>19</v>
      </c>
      <c r="K758">
        <v>18</v>
      </c>
      <c r="L758">
        <v>18</v>
      </c>
      <c r="M758">
        <v>23.4</v>
      </c>
      <c r="N758">
        <v>28.914899999999999</v>
      </c>
      <c r="O758">
        <v>25.596900000000002</v>
      </c>
      <c r="P758">
        <v>18.633099999999999</v>
      </c>
      <c r="Q758">
        <v>17.934999999999999</v>
      </c>
      <c r="R758">
        <v>18.3123</v>
      </c>
      <c r="T758" t="s">
        <v>60</v>
      </c>
      <c r="U758" t="s">
        <v>71</v>
      </c>
      <c r="V758" t="s">
        <v>61</v>
      </c>
      <c r="W758" t="s">
        <v>62</v>
      </c>
      <c r="Y758">
        <v>10</v>
      </c>
      <c r="Z758" t="s">
        <v>63</v>
      </c>
      <c r="AA758" t="s">
        <v>64</v>
      </c>
      <c r="AB758" t="s">
        <v>65</v>
      </c>
      <c r="AC758" t="s">
        <v>66</v>
      </c>
      <c r="AD758">
        <v>15</v>
      </c>
      <c r="AG758" t="s">
        <v>243</v>
      </c>
      <c r="AH758" t="s">
        <v>244</v>
      </c>
      <c r="AI758" t="s">
        <v>68</v>
      </c>
      <c r="AJ758" t="s">
        <v>69</v>
      </c>
      <c r="AK758" t="s">
        <v>184</v>
      </c>
      <c r="AL758" t="s">
        <v>185</v>
      </c>
      <c r="AS758">
        <v>2250</v>
      </c>
      <c r="AT758">
        <v>2250</v>
      </c>
      <c r="BN758" s="33" t="s">
        <v>2125</v>
      </c>
      <c r="BO758">
        <v>2</v>
      </c>
      <c r="BP758">
        <v>2</v>
      </c>
      <c r="BQ758">
        <v>17</v>
      </c>
      <c r="BR758" t="s">
        <v>321</v>
      </c>
      <c r="BS758" t="s">
        <v>2132</v>
      </c>
      <c r="BT758" t="s">
        <v>285</v>
      </c>
      <c r="BU758" s="23">
        <v>43790</v>
      </c>
      <c r="BV758">
        <v>26767</v>
      </c>
      <c r="BX758" t="s">
        <v>64</v>
      </c>
      <c r="BY758" t="s">
        <v>64</v>
      </c>
      <c r="CB758" t="s">
        <v>64</v>
      </c>
      <c r="CC758" t="s">
        <v>64</v>
      </c>
      <c r="CE758" t="s">
        <v>64</v>
      </c>
      <c r="CG758" t="s">
        <v>64</v>
      </c>
      <c r="CI758" t="s">
        <v>64</v>
      </c>
      <c r="DJ758" t="s">
        <v>76</v>
      </c>
      <c r="DK758" t="s">
        <v>2124</v>
      </c>
      <c r="DN758" t="s">
        <v>64</v>
      </c>
      <c r="DO758" t="s">
        <v>407</v>
      </c>
      <c r="DP758" t="s">
        <v>63</v>
      </c>
      <c r="DQ758" t="s">
        <v>78</v>
      </c>
      <c r="EB758">
        <v>3</v>
      </c>
      <c r="EC758">
        <v>3</v>
      </c>
      <c r="EE758" t="s">
        <v>1404</v>
      </c>
      <c r="EF758">
        <v>3</v>
      </c>
      <c r="EH758" t="s">
        <v>80</v>
      </c>
      <c r="EL758" t="s">
        <v>80</v>
      </c>
      <c r="EP758" t="s">
        <v>80</v>
      </c>
      <c r="ET758" t="s">
        <v>80</v>
      </c>
      <c r="EV758">
        <v>3750</v>
      </c>
      <c r="EW758">
        <v>477</v>
      </c>
      <c r="EX758">
        <v>496</v>
      </c>
      <c r="EY758">
        <v>485</v>
      </c>
    </row>
    <row r="759" spans="1:155" x14ac:dyDescent="0.25">
      <c r="A759">
        <v>2020</v>
      </c>
      <c r="B759" t="s">
        <v>2134</v>
      </c>
      <c r="C759" s="20" t="s">
        <v>322</v>
      </c>
      <c r="D759" t="s">
        <v>411</v>
      </c>
      <c r="E759" t="s">
        <v>324</v>
      </c>
      <c r="F759">
        <v>129</v>
      </c>
      <c r="G759" s="1">
        <v>2.5</v>
      </c>
      <c r="H759">
        <v>4</v>
      </c>
      <c r="I759" t="s">
        <v>201</v>
      </c>
      <c r="J759">
        <v>20</v>
      </c>
      <c r="K759">
        <v>27</v>
      </c>
      <c r="L759">
        <v>22</v>
      </c>
      <c r="M759">
        <v>24.8</v>
      </c>
      <c r="N759">
        <v>37.6</v>
      </c>
      <c r="O759">
        <v>29.2864</v>
      </c>
      <c r="P759">
        <v>19.658300000000001</v>
      </c>
      <c r="Q759">
        <v>26.5822</v>
      </c>
      <c r="R759">
        <v>22.2684</v>
      </c>
      <c r="T759" t="s">
        <v>142</v>
      </c>
      <c r="U759" t="s">
        <v>143</v>
      </c>
      <c r="V759" t="s">
        <v>61</v>
      </c>
      <c r="W759" t="s">
        <v>62</v>
      </c>
      <c r="Y759">
        <v>6</v>
      </c>
      <c r="Z759" t="s">
        <v>63</v>
      </c>
      <c r="AA759" t="s">
        <v>64</v>
      </c>
      <c r="AB759" t="s">
        <v>150</v>
      </c>
      <c r="AC759" t="s">
        <v>178</v>
      </c>
      <c r="AD759">
        <v>15</v>
      </c>
      <c r="AG759" t="s">
        <v>243</v>
      </c>
      <c r="AH759" t="s">
        <v>244</v>
      </c>
      <c r="AI759" t="s">
        <v>68</v>
      </c>
      <c r="AJ759" t="s">
        <v>69</v>
      </c>
      <c r="AK759" t="s">
        <v>184</v>
      </c>
      <c r="AL759" t="s">
        <v>185</v>
      </c>
      <c r="AS759">
        <v>1850</v>
      </c>
      <c r="AT759">
        <v>1850</v>
      </c>
      <c r="BO759">
        <v>2</v>
      </c>
      <c r="BP759">
        <v>2</v>
      </c>
      <c r="BQ759">
        <v>17</v>
      </c>
      <c r="BR759" t="s">
        <v>321</v>
      </c>
      <c r="BS759" t="s">
        <v>2132</v>
      </c>
      <c r="BT759" t="s">
        <v>73</v>
      </c>
      <c r="BU759" s="23">
        <v>43613</v>
      </c>
      <c r="BV759">
        <v>25565</v>
      </c>
      <c r="BX759" t="s">
        <v>64</v>
      </c>
      <c r="BY759" t="s">
        <v>64</v>
      </c>
      <c r="CB759" t="s">
        <v>64</v>
      </c>
      <c r="CC759" t="s">
        <v>64</v>
      </c>
      <c r="CE759" t="s">
        <v>64</v>
      </c>
      <c r="CG759" t="s">
        <v>63</v>
      </c>
      <c r="CH759" t="s">
        <v>340</v>
      </c>
      <c r="CI759" t="s">
        <v>64</v>
      </c>
      <c r="DJ759" t="s">
        <v>146</v>
      </c>
      <c r="DK759" t="s">
        <v>147</v>
      </c>
      <c r="DN759" t="s">
        <v>64</v>
      </c>
      <c r="DO759" t="s">
        <v>397</v>
      </c>
      <c r="DP759" t="s">
        <v>64</v>
      </c>
      <c r="DQ759" t="s">
        <v>139</v>
      </c>
      <c r="EB759">
        <v>4</v>
      </c>
      <c r="EC759">
        <v>4</v>
      </c>
      <c r="EE759" t="s">
        <v>1410</v>
      </c>
      <c r="EF759">
        <v>5</v>
      </c>
      <c r="EH759" t="s">
        <v>80</v>
      </c>
      <c r="EL759" t="s">
        <v>80</v>
      </c>
      <c r="EP759" t="s">
        <v>80</v>
      </c>
      <c r="ET759" t="s">
        <v>80</v>
      </c>
      <c r="EV759">
        <v>1750</v>
      </c>
      <c r="EW759">
        <v>449</v>
      </c>
      <c r="EX759">
        <v>333</v>
      </c>
      <c r="EY759">
        <v>397</v>
      </c>
    </row>
    <row r="760" spans="1:155" x14ac:dyDescent="0.25">
      <c r="A760">
        <v>2020</v>
      </c>
      <c r="B760" t="s">
        <v>2134</v>
      </c>
      <c r="C760" s="20" t="s">
        <v>322</v>
      </c>
      <c r="D760" t="s">
        <v>416</v>
      </c>
      <c r="E760" t="s">
        <v>324</v>
      </c>
      <c r="F760">
        <v>123</v>
      </c>
      <c r="G760" s="1">
        <v>2</v>
      </c>
      <c r="H760">
        <v>4</v>
      </c>
      <c r="I760" t="s">
        <v>79</v>
      </c>
      <c r="J760">
        <v>24</v>
      </c>
      <c r="K760">
        <v>27</v>
      </c>
      <c r="L760">
        <v>25</v>
      </c>
      <c r="M760">
        <v>30.9</v>
      </c>
      <c r="N760">
        <v>44</v>
      </c>
      <c r="O760">
        <v>35.680399999999999</v>
      </c>
      <c r="P760">
        <v>24.0184</v>
      </c>
      <c r="Q760">
        <v>26.8002</v>
      </c>
      <c r="R760">
        <v>25.1953</v>
      </c>
      <c r="T760" t="s">
        <v>142</v>
      </c>
      <c r="U760" t="s">
        <v>143</v>
      </c>
      <c r="V760" t="s">
        <v>61</v>
      </c>
      <c r="W760" t="s">
        <v>62</v>
      </c>
      <c r="Y760">
        <v>8</v>
      </c>
      <c r="Z760" t="s">
        <v>63</v>
      </c>
      <c r="AA760" t="s">
        <v>64</v>
      </c>
      <c r="AB760" t="s">
        <v>150</v>
      </c>
      <c r="AC760" t="s">
        <v>178</v>
      </c>
      <c r="AD760">
        <v>15</v>
      </c>
      <c r="AG760" t="s">
        <v>243</v>
      </c>
      <c r="AH760" t="s">
        <v>244</v>
      </c>
      <c r="AI760" t="s">
        <v>68</v>
      </c>
      <c r="AJ760" t="s">
        <v>69</v>
      </c>
      <c r="AK760" t="s">
        <v>184</v>
      </c>
      <c r="AL760" t="s">
        <v>185</v>
      </c>
      <c r="AS760">
        <v>1600</v>
      </c>
      <c r="AT760">
        <v>1600</v>
      </c>
      <c r="BN760" s="33" t="s">
        <v>2125</v>
      </c>
      <c r="BO760">
        <v>2</v>
      </c>
      <c r="BP760">
        <v>2</v>
      </c>
      <c r="BQ760">
        <v>17</v>
      </c>
      <c r="BR760" t="s">
        <v>321</v>
      </c>
      <c r="BS760" t="s">
        <v>2132</v>
      </c>
      <c r="BT760" t="s">
        <v>285</v>
      </c>
      <c r="BU760" s="23">
        <v>43613</v>
      </c>
      <c r="BV760">
        <v>25561</v>
      </c>
      <c r="BX760" t="s">
        <v>64</v>
      </c>
      <c r="BY760" t="s">
        <v>64</v>
      </c>
      <c r="CB760" t="s">
        <v>64</v>
      </c>
      <c r="CC760" t="s">
        <v>64</v>
      </c>
      <c r="CE760" t="s">
        <v>64</v>
      </c>
      <c r="CG760" t="s">
        <v>64</v>
      </c>
      <c r="CI760" t="s">
        <v>64</v>
      </c>
      <c r="DJ760" t="s">
        <v>76</v>
      </c>
      <c r="DK760" t="s">
        <v>2124</v>
      </c>
      <c r="DN760" t="s">
        <v>64</v>
      </c>
      <c r="DO760" t="s">
        <v>417</v>
      </c>
      <c r="DP760" t="s">
        <v>63</v>
      </c>
      <c r="DQ760" t="s">
        <v>78</v>
      </c>
      <c r="EB760">
        <v>5</v>
      </c>
      <c r="EC760">
        <v>5</v>
      </c>
      <c r="EE760" t="s">
        <v>1416</v>
      </c>
      <c r="EF760">
        <v>6</v>
      </c>
      <c r="EH760" t="s">
        <v>80</v>
      </c>
      <c r="EL760" t="s">
        <v>80</v>
      </c>
      <c r="EP760" t="s">
        <v>80</v>
      </c>
      <c r="ET760" t="s">
        <v>80</v>
      </c>
      <c r="EV760">
        <v>500</v>
      </c>
      <c r="EW760">
        <v>370</v>
      </c>
      <c r="EX760">
        <v>331</v>
      </c>
      <c r="EY760">
        <v>353</v>
      </c>
    </row>
    <row r="761" spans="1:155" x14ac:dyDescent="0.25">
      <c r="A761">
        <v>2020</v>
      </c>
      <c r="B761" t="s">
        <v>2134</v>
      </c>
      <c r="C761" s="20" t="s">
        <v>322</v>
      </c>
      <c r="D761" t="s">
        <v>416</v>
      </c>
      <c r="E761" t="s">
        <v>324</v>
      </c>
      <c r="F761">
        <v>127</v>
      </c>
      <c r="G761" s="1">
        <v>2.5</v>
      </c>
      <c r="H761">
        <v>4</v>
      </c>
      <c r="I761" t="s">
        <v>201</v>
      </c>
      <c r="J761">
        <v>20</v>
      </c>
      <c r="K761">
        <v>27</v>
      </c>
      <c r="L761">
        <v>22</v>
      </c>
      <c r="M761">
        <v>24.8</v>
      </c>
      <c r="N761">
        <v>37.6</v>
      </c>
      <c r="O761">
        <v>29.2864</v>
      </c>
      <c r="P761">
        <v>19.658300000000001</v>
      </c>
      <c r="Q761">
        <v>26.5822</v>
      </c>
      <c r="R761">
        <v>22.2684</v>
      </c>
      <c r="T761" t="s">
        <v>142</v>
      </c>
      <c r="U761" t="s">
        <v>143</v>
      </c>
      <c r="V761" t="s">
        <v>61</v>
      </c>
      <c r="W761" t="s">
        <v>62</v>
      </c>
      <c r="Y761">
        <v>6</v>
      </c>
      <c r="Z761" t="s">
        <v>63</v>
      </c>
      <c r="AA761" t="s">
        <v>64</v>
      </c>
      <c r="AB761" t="s">
        <v>150</v>
      </c>
      <c r="AC761" t="s">
        <v>178</v>
      </c>
      <c r="AD761">
        <v>15</v>
      </c>
      <c r="AG761" t="s">
        <v>243</v>
      </c>
      <c r="AH761" t="s">
        <v>244</v>
      </c>
      <c r="AI761" t="s">
        <v>68</v>
      </c>
      <c r="AJ761" t="s">
        <v>69</v>
      </c>
      <c r="AK761" t="s">
        <v>184</v>
      </c>
      <c r="AL761" t="s">
        <v>185</v>
      </c>
      <c r="AS761">
        <v>1850</v>
      </c>
      <c r="AT761">
        <v>1850</v>
      </c>
      <c r="BO761">
        <v>2</v>
      </c>
      <c r="BP761">
        <v>2</v>
      </c>
      <c r="BQ761">
        <v>17</v>
      </c>
      <c r="BR761" t="s">
        <v>321</v>
      </c>
      <c r="BS761" t="s">
        <v>2132</v>
      </c>
      <c r="BT761" t="s">
        <v>73</v>
      </c>
      <c r="BU761" s="23">
        <v>43613</v>
      </c>
      <c r="BV761">
        <v>25566</v>
      </c>
      <c r="BX761" t="s">
        <v>64</v>
      </c>
      <c r="BY761" t="s">
        <v>64</v>
      </c>
      <c r="CB761" t="s">
        <v>64</v>
      </c>
      <c r="CC761" t="s">
        <v>64</v>
      </c>
      <c r="CE761" t="s">
        <v>64</v>
      </c>
      <c r="CG761" t="s">
        <v>63</v>
      </c>
      <c r="CH761" t="s">
        <v>340</v>
      </c>
      <c r="CI761" t="s">
        <v>64</v>
      </c>
      <c r="DJ761" t="s">
        <v>146</v>
      </c>
      <c r="DK761" t="s">
        <v>147</v>
      </c>
      <c r="DN761" t="s">
        <v>64</v>
      </c>
      <c r="DO761" t="s">
        <v>397</v>
      </c>
      <c r="DP761" t="s">
        <v>64</v>
      </c>
      <c r="DQ761" t="s">
        <v>139</v>
      </c>
      <c r="EB761">
        <v>4</v>
      </c>
      <c r="EC761">
        <v>4</v>
      </c>
      <c r="EE761" t="s">
        <v>1410</v>
      </c>
      <c r="EF761">
        <v>5</v>
      </c>
      <c r="EH761" t="s">
        <v>80</v>
      </c>
      <c r="EL761" t="s">
        <v>80</v>
      </c>
      <c r="EP761" t="s">
        <v>80</v>
      </c>
      <c r="ET761" t="s">
        <v>80</v>
      </c>
      <c r="EV761">
        <v>1750</v>
      </c>
      <c r="EW761">
        <v>449</v>
      </c>
      <c r="EX761">
        <v>333</v>
      </c>
      <c r="EY761">
        <v>397</v>
      </c>
    </row>
    <row r="762" spans="1:155" x14ac:dyDescent="0.25">
      <c r="A762">
        <v>2020</v>
      </c>
      <c r="B762" t="s">
        <v>2134</v>
      </c>
      <c r="C762" s="20" t="s">
        <v>322</v>
      </c>
      <c r="D762" t="s">
        <v>412</v>
      </c>
      <c r="E762" t="s">
        <v>324</v>
      </c>
      <c r="F762">
        <v>124</v>
      </c>
      <c r="G762" s="1">
        <v>2</v>
      </c>
      <c r="H762">
        <v>4</v>
      </c>
      <c r="I762" t="s">
        <v>79</v>
      </c>
      <c r="J762">
        <v>24</v>
      </c>
      <c r="K762">
        <v>27</v>
      </c>
      <c r="L762">
        <v>25</v>
      </c>
      <c r="M762">
        <v>30.9</v>
      </c>
      <c r="N762">
        <v>44</v>
      </c>
      <c r="O762">
        <v>35.680399999999999</v>
      </c>
      <c r="P762">
        <v>24.0184</v>
      </c>
      <c r="Q762">
        <v>26.8002</v>
      </c>
      <c r="R762">
        <v>25.1953</v>
      </c>
      <c r="T762" t="s">
        <v>142</v>
      </c>
      <c r="U762" t="s">
        <v>143</v>
      </c>
      <c r="V762" t="s">
        <v>61</v>
      </c>
      <c r="W762" t="s">
        <v>62</v>
      </c>
      <c r="Y762">
        <v>8</v>
      </c>
      <c r="Z762" t="s">
        <v>63</v>
      </c>
      <c r="AA762" t="s">
        <v>64</v>
      </c>
      <c r="AB762" t="s">
        <v>150</v>
      </c>
      <c r="AC762" t="s">
        <v>178</v>
      </c>
      <c r="AD762">
        <v>85</v>
      </c>
      <c r="AF762">
        <v>300</v>
      </c>
      <c r="AG762" t="s">
        <v>243</v>
      </c>
      <c r="AH762" t="s">
        <v>244</v>
      </c>
      <c r="AI762" t="s">
        <v>68</v>
      </c>
      <c r="AJ762" t="s">
        <v>69</v>
      </c>
      <c r="AK762" t="s">
        <v>184</v>
      </c>
      <c r="AL762" t="s">
        <v>185</v>
      </c>
      <c r="AS762">
        <v>1600</v>
      </c>
      <c r="AT762">
        <v>1600</v>
      </c>
      <c r="AU762">
        <v>18</v>
      </c>
      <c r="AV762">
        <v>20</v>
      </c>
      <c r="AW762">
        <v>19</v>
      </c>
      <c r="AX762">
        <v>22.8</v>
      </c>
      <c r="AY762">
        <v>32.799999999999997</v>
      </c>
      <c r="AZ762">
        <v>26.4254</v>
      </c>
      <c r="BA762">
        <v>17.722300000000001</v>
      </c>
      <c r="BB762">
        <v>19.978300000000001</v>
      </c>
      <c r="BC762">
        <v>18.671099999999999</v>
      </c>
      <c r="BD762">
        <v>395</v>
      </c>
      <c r="BE762" t="s">
        <v>247</v>
      </c>
      <c r="BF762" t="s">
        <v>248</v>
      </c>
      <c r="BG762" t="s">
        <v>68</v>
      </c>
      <c r="BH762" t="s">
        <v>69</v>
      </c>
      <c r="BI762">
        <v>1800</v>
      </c>
      <c r="BJ762">
        <v>355</v>
      </c>
      <c r="BK762">
        <v>315</v>
      </c>
      <c r="BL762">
        <v>337</v>
      </c>
      <c r="BM762">
        <v>1800</v>
      </c>
      <c r="BN762" s="33" t="s">
        <v>2139</v>
      </c>
      <c r="BO762">
        <v>2</v>
      </c>
      <c r="BP762">
        <v>2</v>
      </c>
      <c r="BQ762">
        <v>17</v>
      </c>
      <c r="BR762" t="s">
        <v>321</v>
      </c>
      <c r="BS762" t="s">
        <v>2132</v>
      </c>
      <c r="BT762" t="s">
        <v>285</v>
      </c>
      <c r="BU762" s="23">
        <v>43613</v>
      </c>
      <c r="BV762">
        <v>25559</v>
      </c>
      <c r="BX762" t="s">
        <v>64</v>
      </c>
      <c r="BY762" t="s">
        <v>64</v>
      </c>
      <c r="CB762" t="s">
        <v>64</v>
      </c>
      <c r="CC762" t="s">
        <v>64</v>
      </c>
      <c r="CE762" t="s">
        <v>64</v>
      </c>
      <c r="CG762" t="s">
        <v>64</v>
      </c>
      <c r="CI762" t="s">
        <v>64</v>
      </c>
      <c r="DJ762" t="s">
        <v>76</v>
      </c>
      <c r="DK762" t="s">
        <v>2124</v>
      </c>
      <c r="DN762" t="s">
        <v>64</v>
      </c>
      <c r="DO762" t="s">
        <v>413</v>
      </c>
      <c r="DP762" t="s">
        <v>63</v>
      </c>
      <c r="DQ762" t="s">
        <v>78</v>
      </c>
      <c r="EB762">
        <v>5</v>
      </c>
      <c r="EC762">
        <v>5</v>
      </c>
      <c r="ED762">
        <v>5</v>
      </c>
      <c r="EE762" t="s">
        <v>1411</v>
      </c>
      <c r="EF762">
        <v>5</v>
      </c>
      <c r="EH762" t="s">
        <v>80</v>
      </c>
      <c r="EL762" t="s">
        <v>80</v>
      </c>
      <c r="EP762" t="s">
        <v>80</v>
      </c>
      <c r="ET762" t="s">
        <v>80</v>
      </c>
      <c r="EV762">
        <v>500</v>
      </c>
      <c r="EW762">
        <v>370</v>
      </c>
      <c r="EX762">
        <v>331</v>
      </c>
      <c r="EY762">
        <v>353</v>
      </c>
    </row>
    <row r="763" spans="1:155" x14ac:dyDescent="0.25">
      <c r="A763">
        <v>2020</v>
      </c>
      <c r="B763" t="s">
        <v>2134</v>
      </c>
      <c r="C763" s="20" t="s">
        <v>322</v>
      </c>
      <c r="D763" t="s">
        <v>414</v>
      </c>
      <c r="E763" t="s">
        <v>324</v>
      </c>
      <c r="F763">
        <v>126</v>
      </c>
      <c r="G763" s="1">
        <v>2</v>
      </c>
      <c r="H763">
        <v>4</v>
      </c>
      <c r="I763" t="s">
        <v>79</v>
      </c>
      <c r="J763">
        <v>24</v>
      </c>
      <c r="K763">
        <v>29</v>
      </c>
      <c r="L763">
        <v>26</v>
      </c>
      <c r="M763">
        <v>30.4</v>
      </c>
      <c r="N763">
        <v>43.3</v>
      </c>
      <c r="O763">
        <v>35.106499999999997</v>
      </c>
      <c r="P763">
        <v>23.667400000000001</v>
      </c>
      <c r="Q763">
        <v>28.635000000000002</v>
      </c>
      <c r="R763">
        <v>25.671500000000002</v>
      </c>
      <c r="T763" t="s">
        <v>142</v>
      </c>
      <c r="U763" t="s">
        <v>143</v>
      </c>
      <c r="V763" t="s">
        <v>61</v>
      </c>
      <c r="W763" t="s">
        <v>62</v>
      </c>
      <c r="Y763">
        <v>8</v>
      </c>
      <c r="Z763" t="s">
        <v>63</v>
      </c>
      <c r="AA763" t="s">
        <v>64</v>
      </c>
      <c r="AB763" t="s">
        <v>150</v>
      </c>
      <c r="AC763" t="s">
        <v>178</v>
      </c>
      <c r="AD763">
        <v>85</v>
      </c>
      <c r="AF763">
        <v>411</v>
      </c>
      <c r="AG763" t="s">
        <v>243</v>
      </c>
      <c r="AH763" t="s">
        <v>244</v>
      </c>
      <c r="AI763" t="s">
        <v>68</v>
      </c>
      <c r="AJ763" t="s">
        <v>69</v>
      </c>
      <c r="AK763" t="s">
        <v>184</v>
      </c>
      <c r="AL763" t="s">
        <v>185</v>
      </c>
      <c r="AS763">
        <v>1550</v>
      </c>
      <c r="AT763">
        <v>1550</v>
      </c>
      <c r="AU763">
        <v>17</v>
      </c>
      <c r="AV763">
        <v>21</v>
      </c>
      <c r="AW763">
        <v>19</v>
      </c>
      <c r="AX763">
        <v>22</v>
      </c>
      <c r="AY763">
        <v>32.1</v>
      </c>
      <c r="AZ763">
        <v>25.628699999999998</v>
      </c>
      <c r="BA763">
        <v>17.127700000000001</v>
      </c>
      <c r="BB763">
        <v>21.228300000000001</v>
      </c>
      <c r="BC763">
        <v>18.758299999999998</v>
      </c>
      <c r="BD763">
        <v>300</v>
      </c>
      <c r="BE763" t="s">
        <v>247</v>
      </c>
      <c r="BF763" t="s">
        <v>248</v>
      </c>
      <c r="BG763" t="s">
        <v>68</v>
      </c>
      <c r="BH763" t="s">
        <v>69</v>
      </c>
      <c r="BI763">
        <v>1800</v>
      </c>
      <c r="BJ763">
        <v>368</v>
      </c>
      <c r="BK763">
        <v>295</v>
      </c>
      <c r="BL763">
        <v>335</v>
      </c>
      <c r="BM763">
        <v>1800</v>
      </c>
      <c r="BN763" s="33" t="s">
        <v>2139</v>
      </c>
      <c r="BO763">
        <v>2</v>
      </c>
      <c r="BP763">
        <v>2</v>
      </c>
      <c r="BQ763">
        <v>17</v>
      </c>
      <c r="BR763" t="s">
        <v>321</v>
      </c>
      <c r="BS763" t="s">
        <v>2132</v>
      </c>
      <c r="BT763" t="s">
        <v>285</v>
      </c>
      <c r="BU763" s="23">
        <v>43613</v>
      </c>
      <c r="BV763">
        <v>25564</v>
      </c>
      <c r="BX763" t="s">
        <v>63</v>
      </c>
      <c r="BY763" t="s">
        <v>64</v>
      </c>
      <c r="CB763" t="s">
        <v>64</v>
      </c>
      <c r="CC763" t="s">
        <v>64</v>
      </c>
      <c r="CE763" t="s">
        <v>64</v>
      </c>
      <c r="CG763" t="s">
        <v>64</v>
      </c>
      <c r="CI763" t="s">
        <v>64</v>
      </c>
      <c r="DJ763" t="s">
        <v>76</v>
      </c>
      <c r="DK763" t="s">
        <v>2124</v>
      </c>
      <c r="DN763" t="s">
        <v>64</v>
      </c>
      <c r="DO763" t="s">
        <v>413</v>
      </c>
      <c r="DP763" t="s">
        <v>63</v>
      </c>
      <c r="DQ763" t="s">
        <v>78</v>
      </c>
      <c r="EB763">
        <v>5</v>
      </c>
      <c r="EC763">
        <v>5</v>
      </c>
      <c r="ED763">
        <v>6</v>
      </c>
      <c r="EE763" t="s">
        <v>1411</v>
      </c>
      <c r="EF763">
        <v>5</v>
      </c>
      <c r="EH763" t="s">
        <v>80</v>
      </c>
      <c r="EL763" t="s">
        <v>80</v>
      </c>
      <c r="EP763" t="s">
        <v>80</v>
      </c>
      <c r="ET763" t="s">
        <v>80</v>
      </c>
      <c r="EV763">
        <v>250</v>
      </c>
      <c r="EW763">
        <v>374</v>
      </c>
      <c r="EX763">
        <v>307</v>
      </c>
      <c r="EY763">
        <v>344</v>
      </c>
    </row>
    <row r="764" spans="1:155" x14ac:dyDescent="0.25">
      <c r="A764">
        <v>2020</v>
      </c>
      <c r="B764" t="s">
        <v>2134</v>
      </c>
      <c r="C764" s="20" t="s">
        <v>322</v>
      </c>
      <c r="D764" t="s">
        <v>418</v>
      </c>
      <c r="E764" t="s">
        <v>324</v>
      </c>
      <c r="F764">
        <v>125</v>
      </c>
      <c r="G764" s="1">
        <v>2</v>
      </c>
      <c r="H764">
        <v>4</v>
      </c>
      <c r="I764" t="s">
        <v>79</v>
      </c>
      <c r="J764">
        <v>24</v>
      </c>
      <c r="K764">
        <v>29</v>
      </c>
      <c r="L764">
        <v>26</v>
      </c>
      <c r="M764">
        <v>30.4</v>
      </c>
      <c r="N764">
        <v>43.3</v>
      </c>
      <c r="O764">
        <v>35.106499999999997</v>
      </c>
      <c r="P764">
        <v>23.667400000000001</v>
      </c>
      <c r="Q764">
        <v>28.635000000000002</v>
      </c>
      <c r="R764">
        <v>25.671500000000002</v>
      </c>
      <c r="T764" t="s">
        <v>142</v>
      </c>
      <c r="U764" t="s">
        <v>143</v>
      </c>
      <c r="V764" t="s">
        <v>61</v>
      </c>
      <c r="W764" t="s">
        <v>62</v>
      </c>
      <c r="Y764">
        <v>8</v>
      </c>
      <c r="Z764" t="s">
        <v>63</v>
      </c>
      <c r="AA764" t="s">
        <v>64</v>
      </c>
      <c r="AB764" t="s">
        <v>150</v>
      </c>
      <c r="AC764" t="s">
        <v>178</v>
      </c>
      <c r="AD764">
        <v>15</v>
      </c>
      <c r="AG764" t="s">
        <v>243</v>
      </c>
      <c r="AH764" t="s">
        <v>244</v>
      </c>
      <c r="AI764" t="s">
        <v>68</v>
      </c>
      <c r="AJ764" t="s">
        <v>69</v>
      </c>
      <c r="AK764" t="s">
        <v>184</v>
      </c>
      <c r="AL764" t="s">
        <v>185</v>
      </c>
      <c r="AS764">
        <v>1550</v>
      </c>
      <c r="AT764">
        <v>1550</v>
      </c>
      <c r="BN764" s="33" t="s">
        <v>2125</v>
      </c>
      <c r="BO764">
        <v>2</v>
      </c>
      <c r="BP764">
        <v>2</v>
      </c>
      <c r="BQ764">
        <v>17</v>
      </c>
      <c r="BR764" t="s">
        <v>321</v>
      </c>
      <c r="BS764" t="s">
        <v>2132</v>
      </c>
      <c r="BT764" t="s">
        <v>285</v>
      </c>
      <c r="BU764" s="23">
        <v>43613</v>
      </c>
      <c r="BV764">
        <v>25560</v>
      </c>
      <c r="BX764" t="s">
        <v>63</v>
      </c>
      <c r="BY764" t="s">
        <v>64</v>
      </c>
      <c r="CB764" t="s">
        <v>64</v>
      </c>
      <c r="CC764" t="s">
        <v>64</v>
      </c>
      <c r="CE764" t="s">
        <v>64</v>
      </c>
      <c r="CG764" t="s">
        <v>64</v>
      </c>
      <c r="CI764" t="s">
        <v>64</v>
      </c>
      <c r="DJ764" t="s">
        <v>76</v>
      </c>
      <c r="DK764" t="s">
        <v>2124</v>
      </c>
      <c r="DN764" t="s">
        <v>64</v>
      </c>
      <c r="DO764" t="s">
        <v>417</v>
      </c>
      <c r="DP764" t="s">
        <v>63</v>
      </c>
      <c r="DQ764" t="s">
        <v>78</v>
      </c>
      <c r="EB764">
        <v>5</v>
      </c>
      <c r="EC764">
        <v>5</v>
      </c>
      <c r="EE764" t="s">
        <v>1416</v>
      </c>
      <c r="EF764">
        <v>6</v>
      </c>
      <c r="EH764" t="s">
        <v>80</v>
      </c>
      <c r="EL764" t="s">
        <v>80</v>
      </c>
      <c r="EP764" t="s">
        <v>80</v>
      </c>
      <c r="ET764" t="s">
        <v>80</v>
      </c>
      <c r="EV764">
        <v>250</v>
      </c>
      <c r="EW764">
        <v>374</v>
      </c>
      <c r="EX764">
        <v>307</v>
      </c>
      <c r="EY764">
        <v>344</v>
      </c>
    </row>
    <row r="765" spans="1:155" x14ac:dyDescent="0.25">
      <c r="A765">
        <v>2020</v>
      </c>
      <c r="B765" t="s">
        <v>2134</v>
      </c>
      <c r="C765" s="20" t="s">
        <v>322</v>
      </c>
      <c r="D765" t="s">
        <v>418</v>
      </c>
      <c r="E765" t="s">
        <v>324</v>
      </c>
      <c r="F765">
        <v>128</v>
      </c>
      <c r="G765" s="1">
        <v>2.5</v>
      </c>
      <c r="H765">
        <v>4</v>
      </c>
      <c r="I765" t="s">
        <v>201</v>
      </c>
      <c r="J765">
        <v>20</v>
      </c>
      <c r="K765">
        <v>26</v>
      </c>
      <c r="L765">
        <v>22</v>
      </c>
      <c r="M765">
        <v>24.6</v>
      </c>
      <c r="N765">
        <v>37.799999999999997</v>
      </c>
      <c r="O765">
        <v>29.186399999999999</v>
      </c>
      <c r="P765">
        <v>19.5124</v>
      </c>
      <c r="Q765">
        <v>26</v>
      </c>
      <c r="R765">
        <v>22.205500000000001</v>
      </c>
      <c r="T765" t="s">
        <v>142</v>
      </c>
      <c r="U765" t="s">
        <v>143</v>
      </c>
      <c r="V765" t="s">
        <v>61</v>
      </c>
      <c r="W765" t="s">
        <v>62</v>
      </c>
      <c r="Y765">
        <v>6</v>
      </c>
      <c r="Z765" t="s">
        <v>63</v>
      </c>
      <c r="AA765" t="s">
        <v>64</v>
      </c>
      <c r="AB765" t="s">
        <v>150</v>
      </c>
      <c r="AC765" t="s">
        <v>178</v>
      </c>
      <c r="AD765">
        <v>15</v>
      </c>
      <c r="AG765" t="s">
        <v>243</v>
      </c>
      <c r="AH765" t="s">
        <v>244</v>
      </c>
      <c r="AI765" t="s">
        <v>68</v>
      </c>
      <c r="AJ765" t="s">
        <v>69</v>
      </c>
      <c r="AK765" t="s">
        <v>184</v>
      </c>
      <c r="AL765" t="s">
        <v>185</v>
      </c>
      <c r="AS765">
        <v>1850</v>
      </c>
      <c r="AT765">
        <v>1850</v>
      </c>
      <c r="BO765">
        <v>2</v>
      </c>
      <c r="BP765">
        <v>2</v>
      </c>
      <c r="BQ765">
        <v>17</v>
      </c>
      <c r="BR765" t="s">
        <v>321</v>
      </c>
      <c r="BS765" t="s">
        <v>2132</v>
      </c>
      <c r="BT765" t="s">
        <v>73</v>
      </c>
      <c r="BU765" s="23">
        <v>43613</v>
      </c>
      <c r="BV765">
        <v>25562</v>
      </c>
      <c r="BX765" t="s">
        <v>63</v>
      </c>
      <c r="BY765" t="s">
        <v>64</v>
      </c>
      <c r="CB765" t="s">
        <v>64</v>
      </c>
      <c r="CC765" t="s">
        <v>64</v>
      </c>
      <c r="CE765" t="s">
        <v>64</v>
      </c>
      <c r="CG765" t="s">
        <v>63</v>
      </c>
      <c r="CH765" t="s">
        <v>340</v>
      </c>
      <c r="CI765" t="s">
        <v>64</v>
      </c>
      <c r="DJ765" t="s">
        <v>146</v>
      </c>
      <c r="DK765" t="s">
        <v>147</v>
      </c>
      <c r="DN765" t="s">
        <v>64</v>
      </c>
      <c r="DO765" t="s">
        <v>397</v>
      </c>
      <c r="DP765" t="s">
        <v>64</v>
      </c>
      <c r="DQ765" t="s">
        <v>139</v>
      </c>
      <c r="EB765">
        <v>4</v>
      </c>
      <c r="EC765">
        <v>4</v>
      </c>
      <c r="EE765" t="s">
        <v>1410</v>
      </c>
      <c r="EF765">
        <v>5</v>
      </c>
      <c r="EH765" t="s">
        <v>80</v>
      </c>
      <c r="EL765" t="s">
        <v>80</v>
      </c>
      <c r="EP765" t="s">
        <v>80</v>
      </c>
      <c r="ET765" t="s">
        <v>80</v>
      </c>
      <c r="EV765">
        <v>1750</v>
      </c>
      <c r="EW765">
        <v>455</v>
      </c>
      <c r="EX765">
        <v>342</v>
      </c>
      <c r="EY765">
        <v>404</v>
      </c>
    </row>
    <row r="766" spans="1:155" x14ac:dyDescent="0.25">
      <c r="A766">
        <v>2020</v>
      </c>
      <c r="B766" t="s">
        <v>757</v>
      </c>
      <c r="C766" s="20" t="s">
        <v>757</v>
      </c>
      <c r="D766" t="s">
        <v>1744</v>
      </c>
      <c r="E766" t="s">
        <v>759</v>
      </c>
      <c r="F766">
        <v>750</v>
      </c>
      <c r="G766" s="1">
        <v>2</v>
      </c>
      <c r="H766">
        <v>4</v>
      </c>
      <c r="I766" t="s">
        <v>1710</v>
      </c>
      <c r="J766">
        <v>23</v>
      </c>
      <c r="K766">
        <v>30</v>
      </c>
      <c r="L766">
        <v>26</v>
      </c>
      <c r="M766">
        <v>29.1</v>
      </c>
      <c r="N766">
        <v>45</v>
      </c>
      <c r="O766">
        <v>34.601700000000001</v>
      </c>
      <c r="P766">
        <v>22.749500000000001</v>
      </c>
      <c r="Q766">
        <v>30.192</v>
      </c>
      <c r="R766">
        <v>25.587900000000001</v>
      </c>
      <c r="T766" t="s">
        <v>60</v>
      </c>
      <c r="U766" t="s">
        <v>71</v>
      </c>
      <c r="V766" t="s">
        <v>225</v>
      </c>
      <c r="W766" t="s">
        <v>226</v>
      </c>
      <c r="Y766">
        <v>8</v>
      </c>
      <c r="Z766" t="s">
        <v>63</v>
      </c>
      <c r="AA766" t="s">
        <v>64</v>
      </c>
      <c r="AB766" t="s">
        <v>150</v>
      </c>
      <c r="AC766" t="s">
        <v>178</v>
      </c>
      <c r="AD766">
        <v>10</v>
      </c>
      <c r="AG766" t="s">
        <v>155</v>
      </c>
      <c r="AH766" t="s">
        <v>156</v>
      </c>
      <c r="AI766" t="s">
        <v>68</v>
      </c>
      <c r="AJ766" t="s">
        <v>69</v>
      </c>
      <c r="AK766" t="s">
        <v>184</v>
      </c>
      <c r="AL766" t="s">
        <v>185</v>
      </c>
      <c r="AS766">
        <v>1900</v>
      </c>
      <c r="AT766">
        <v>1900</v>
      </c>
      <c r="BN766" s="33" t="s">
        <v>2125</v>
      </c>
      <c r="BO766">
        <v>2</v>
      </c>
      <c r="BP766">
        <v>2</v>
      </c>
      <c r="BQ766">
        <v>17</v>
      </c>
      <c r="BR766" t="s">
        <v>321</v>
      </c>
      <c r="BS766" t="s">
        <v>2132</v>
      </c>
      <c r="BT766" t="s">
        <v>285</v>
      </c>
      <c r="BU766" s="23">
        <v>43753</v>
      </c>
      <c r="BV766">
        <v>26683</v>
      </c>
      <c r="BX766" t="s">
        <v>64</v>
      </c>
      <c r="CB766" t="s">
        <v>64</v>
      </c>
      <c r="CC766" t="s">
        <v>64</v>
      </c>
      <c r="CD766" t="s">
        <v>1735</v>
      </c>
      <c r="CE766" t="s">
        <v>64</v>
      </c>
      <c r="CG766" t="s">
        <v>63</v>
      </c>
      <c r="CH766" t="s">
        <v>761</v>
      </c>
      <c r="CI766" t="s">
        <v>64</v>
      </c>
      <c r="DJ766" t="s">
        <v>76</v>
      </c>
      <c r="DK766" t="s">
        <v>2124</v>
      </c>
      <c r="DN766" t="s">
        <v>64</v>
      </c>
      <c r="DO766" t="s">
        <v>821</v>
      </c>
      <c r="DP766" t="s">
        <v>63</v>
      </c>
      <c r="DQ766" t="s">
        <v>78</v>
      </c>
      <c r="DR766" t="s">
        <v>1744</v>
      </c>
      <c r="DY766">
        <v>34.799999999999997</v>
      </c>
      <c r="EB766">
        <v>5</v>
      </c>
      <c r="EC766">
        <v>5</v>
      </c>
      <c r="EE766" t="s">
        <v>1745</v>
      </c>
      <c r="EF766">
        <v>5</v>
      </c>
      <c r="EH766" t="s">
        <v>80</v>
      </c>
      <c r="EL766" t="s">
        <v>80</v>
      </c>
      <c r="EP766" t="s">
        <v>80</v>
      </c>
      <c r="ET766" t="s">
        <v>80</v>
      </c>
      <c r="EV766">
        <v>2000</v>
      </c>
      <c r="EW766">
        <v>388</v>
      </c>
      <c r="EX766">
        <v>291</v>
      </c>
      <c r="EY766">
        <v>344</v>
      </c>
    </row>
    <row r="767" spans="1:155" x14ac:dyDescent="0.25">
      <c r="A767">
        <v>2020</v>
      </c>
      <c r="B767" t="s">
        <v>757</v>
      </c>
      <c r="C767" s="20" t="s">
        <v>757</v>
      </c>
      <c r="D767" t="s">
        <v>837</v>
      </c>
      <c r="E767" t="s">
        <v>759</v>
      </c>
      <c r="F767">
        <v>41</v>
      </c>
      <c r="G767" s="1">
        <v>2</v>
      </c>
      <c r="H767">
        <v>4</v>
      </c>
      <c r="I767" t="s">
        <v>752</v>
      </c>
      <c r="J767">
        <v>21</v>
      </c>
      <c r="K767">
        <v>24</v>
      </c>
      <c r="L767">
        <v>22</v>
      </c>
      <c r="M767">
        <v>26.9</v>
      </c>
      <c r="N767">
        <v>35.9</v>
      </c>
      <c r="O767">
        <v>30.320599999999999</v>
      </c>
      <c r="P767">
        <v>21.178599999999999</v>
      </c>
      <c r="Q767">
        <v>23.9544</v>
      </c>
      <c r="R767">
        <v>22.343699999999998</v>
      </c>
      <c r="T767" t="s">
        <v>60</v>
      </c>
      <c r="U767" t="s">
        <v>71</v>
      </c>
      <c r="V767" t="s">
        <v>86</v>
      </c>
      <c r="W767" t="s">
        <v>136</v>
      </c>
      <c r="Y767">
        <v>7</v>
      </c>
      <c r="Z767" t="s">
        <v>63</v>
      </c>
      <c r="AA767" t="s">
        <v>64</v>
      </c>
      <c r="AB767" t="s">
        <v>65</v>
      </c>
      <c r="AC767" t="s">
        <v>66</v>
      </c>
      <c r="AD767">
        <v>10</v>
      </c>
      <c r="AG767" t="s">
        <v>155</v>
      </c>
      <c r="AH767" t="s">
        <v>156</v>
      </c>
      <c r="AI767" t="s">
        <v>68</v>
      </c>
      <c r="AJ767" t="s">
        <v>69</v>
      </c>
      <c r="AK767" t="s">
        <v>184</v>
      </c>
      <c r="AL767" t="s">
        <v>185</v>
      </c>
      <c r="AS767">
        <v>2200</v>
      </c>
      <c r="AT767">
        <v>2200</v>
      </c>
      <c r="BN767" s="33" t="s">
        <v>2133</v>
      </c>
      <c r="BO767">
        <v>2</v>
      </c>
      <c r="BP767">
        <v>2</v>
      </c>
      <c r="BQ767">
        <v>17</v>
      </c>
      <c r="BR767" t="s">
        <v>321</v>
      </c>
      <c r="BS767" t="s">
        <v>2132</v>
      </c>
      <c r="BT767" t="s">
        <v>285</v>
      </c>
      <c r="BU767" s="23">
        <v>43697</v>
      </c>
      <c r="BV767">
        <v>26384</v>
      </c>
      <c r="BX767" t="s">
        <v>64</v>
      </c>
      <c r="BY767" t="s">
        <v>64</v>
      </c>
      <c r="CB767" t="s">
        <v>64</v>
      </c>
      <c r="CC767" t="s">
        <v>64</v>
      </c>
      <c r="CE767" t="s">
        <v>64</v>
      </c>
      <c r="CG767" t="s">
        <v>63</v>
      </c>
      <c r="CH767" t="s">
        <v>1768</v>
      </c>
      <c r="CI767" t="s">
        <v>64</v>
      </c>
      <c r="DJ767" t="s">
        <v>76</v>
      </c>
      <c r="DK767" t="s">
        <v>2124</v>
      </c>
      <c r="DN767" t="s">
        <v>64</v>
      </c>
      <c r="DO767" t="s">
        <v>838</v>
      </c>
      <c r="DP767" t="s">
        <v>63</v>
      </c>
      <c r="DQ767" t="s">
        <v>78</v>
      </c>
      <c r="DR767" t="s">
        <v>1769</v>
      </c>
      <c r="DY767">
        <v>30.5</v>
      </c>
      <c r="EB767">
        <v>4</v>
      </c>
      <c r="EC767">
        <v>4</v>
      </c>
      <c r="EE767" t="s">
        <v>1767</v>
      </c>
      <c r="EF767">
        <v>5</v>
      </c>
      <c r="EH767" t="s">
        <v>80</v>
      </c>
      <c r="EL767" t="s">
        <v>80</v>
      </c>
      <c r="EP767" t="s">
        <v>80</v>
      </c>
      <c r="ET767" t="s">
        <v>80</v>
      </c>
      <c r="EV767">
        <v>3500</v>
      </c>
      <c r="EW767">
        <v>419</v>
      </c>
      <c r="EX767">
        <v>372</v>
      </c>
      <c r="EY767">
        <v>398</v>
      </c>
    </row>
    <row r="768" spans="1:155" x14ac:dyDescent="0.25">
      <c r="A768">
        <v>2020</v>
      </c>
      <c r="B768" t="s">
        <v>757</v>
      </c>
      <c r="C768" s="20" t="s">
        <v>757</v>
      </c>
      <c r="D768" t="s">
        <v>837</v>
      </c>
      <c r="E768" t="s">
        <v>759</v>
      </c>
      <c r="F768">
        <v>411</v>
      </c>
      <c r="G768" s="1">
        <v>2</v>
      </c>
      <c r="H768">
        <v>4</v>
      </c>
      <c r="I768" t="s">
        <v>752</v>
      </c>
      <c r="J768">
        <v>20</v>
      </c>
      <c r="K768">
        <v>24</v>
      </c>
      <c r="L768">
        <v>22</v>
      </c>
      <c r="M768">
        <v>25.5</v>
      </c>
      <c r="N768">
        <v>35.6</v>
      </c>
      <c r="O768">
        <v>29.231999999999999</v>
      </c>
      <c r="P768">
        <v>20.167300000000001</v>
      </c>
      <c r="Q768">
        <v>24.000399999999999</v>
      </c>
      <c r="R768">
        <v>21.728899999999999</v>
      </c>
      <c r="T768" t="s">
        <v>60</v>
      </c>
      <c r="U768" t="s">
        <v>71</v>
      </c>
      <c r="V768" t="s">
        <v>86</v>
      </c>
      <c r="W768" t="s">
        <v>136</v>
      </c>
      <c r="Y768">
        <v>7</v>
      </c>
      <c r="Z768" t="s">
        <v>63</v>
      </c>
      <c r="AA768" t="s">
        <v>64</v>
      </c>
      <c r="AB768" t="s">
        <v>65</v>
      </c>
      <c r="AC768" t="s">
        <v>66</v>
      </c>
      <c r="AD768">
        <v>10</v>
      </c>
      <c r="AG768" t="s">
        <v>155</v>
      </c>
      <c r="AH768" t="s">
        <v>156</v>
      </c>
      <c r="AI768" t="s">
        <v>68</v>
      </c>
      <c r="AJ768" t="s">
        <v>69</v>
      </c>
      <c r="AK768" t="s">
        <v>184</v>
      </c>
      <c r="AL768" t="s">
        <v>185</v>
      </c>
      <c r="AS768">
        <v>2200</v>
      </c>
      <c r="AT768">
        <v>2200</v>
      </c>
      <c r="BN768" s="33" t="s">
        <v>2125</v>
      </c>
      <c r="BO768">
        <v>2</v>
      </c>
      <c r="BP768">
        <v>2</v>
      </c>
      <c r="BQ768">
        <v>17</v>
      </c>
      <c r="BR768" t="s">
        <v>321</v>
      </c>
      <c r="BS768" t="s">
        <v>2132</v>
      </c>
      <c r="BT768" t="s">
        <v>285</v>
      </c>
      <c r="BU768" s="23">
        <v>43697</v>
      </c>
      <c r="BV768">
        <v>26387</v>
      </c>
      <c r="BX768" t="s">
        <v>64</v>
      </c>
      <c r="BY768" t="s">
        <v>64</v>
      </c>
      <c r="CB768" t="s">
        <v>64</v>
      </c>
      <c r="CC768" t="s">
        <v>64</v>
      </c>
      <c r="CE768" t="s">
        <v>64</v>
      </c>
      <c r="CG768" t="s">
        <v>63</v>
      </c>
      <c r="CH768" t="s">
        <v>1768</v>
      </c>
      <c r="CI768" t="s">
        <v>64</v>
      </c>
      <c r="DJ768" t="s">
        <v>76</v>
      </c>
      <c r="DK768" t="s">
        <v>2124</v>
      </c>
      <c r="DN768" t="s">
        <v>64</v>
      </c>
      <c r="DO768" t="s">
        <v>838</v>
      </c>
      <c r="DP768" t="s">
        <v>64</v>
      </c>
      <c r="DQ768" t="s">
        <v>139</v>
      </c>
      <c r="DR768" t="s">
        <v>1770</v>
      </c>
      <c r="DY768">
        <v>29.4</v>
      </c>
      <c r="EB768">
        <v>4</v>
      </c>
      <c r="EC768">
        <v>4</v>
      </c>
      <c r="EE768" t="s">
        <v>1767</v>
      </c>
      <c r="EF768">
        <v>5</v>
      </c>
      <c r="EH768" t="s">
        <v>80</v>
      </c>
      <c r="EL768" t="s">
        <v>80</v>
      </c>
      <c r="EP768" t="s">
        <v>80</v>
      </c>
      <c r="ET768" t="s">
        <v>80</v>
      </c>
      <c r="EV768">
        <v>3500</v>
      </c>
      <c r="EW768">
        <v>441</v>
      </c>
      <c r="EX768">
        <v>370</v>
      </c>
      <c r="EY768">
        <v>409</v>
      </c>
    </row>
    <row r="769" spans="1:155" x14ac:dyDescent="0.25">
      <c r="A769">
        <v>2020</v>
      </c>
      <c r="B769" t="s">
        <v>757</v>
      </c>
      <c r="C769" s="20" t="s">
        <v>757</v>
      </c>
      <c r="D769" t="s">
        <v>839</v>
      </c>
      <c r="E769" t="s">
        <v>759</v>
      </c>
      <c r="F769">
        <v>42</v>
      </c>
      <c r="G769" s="1">
        <v>2</v>
      </c>
      <c r="H769">
        <v>4</v>
      </c>
      <c r="I769" t="s">
        <v>752</v>
      </c>
      <c r="J769">
        <v>21</v>
      </c>
      <c r="K769">
        <v>24</v>
      </c>
      <c r="L769">
        <v>22</v>
      </c>
      <c r="M769">
        <v>26.9</v>
      </c>
      <c r="N769">
        <v>36.1</v>
      </c>
      <c r="O769">
        <v>30.384499999999999</v>
      </c>
      <c r="P769">
        <v>21.178599999999999</v>
      </c>
      <c r="Q769">
        <v>24.284600000000001</v>
      </c>
      <c r="R769">
        <v>22.472000000000001</v>
      </c>
      <c r="T769" t="s">
        <v>60</v>
      </c>
      <c r="U769" t="s">
        <v>71</v>
      </c>
      <c r="V769" t="s">
        <v>86</v>
      </c>
      <c r="W769" t="s">
        <v>136</v>
      </c>
      <c r="Y769">
        <v>7</v>
      </c>
      <c r="Z769" t="s">
        <v>63</v>
      </c>
      <c r="AA769" t="s">
        <v>64</v>
      </c>
      <c r="AB769" t="s">
        <v>65</v>
      </c>
      <c r="AC769" t="s">
        <v>66</v>
      </c>
      <c r="AD769">
        <v>10</v>
      </c>
      <c r="AG769" t="s">
        <v>155</v>
      </c>
      <c r="AH769" t="s">
        <v>156</v>
      </c>
      <c r="AI769" t="s">
        <v>68</v>
      </c>
      <c r="AJ769" t="s">
        <v>69</v>
      </c>
      <c r="AK769" t="s">
        <v>184</v>
      </c>
      <c r="AL769" t="s">
        <v>185</v>
      </c>
      <c r="AS769">
        <v>2200</v>
      </c>
      <c r="AT769">
        <v>2200</v>
      </c>
      <c r="BN769" s="33" t="s">
        <v>2133</v>
      </c>
      <c r="BO769">
        <v>2</v>
      </c>
      <c r="BP769">
        <v>2</v>
      </c>
      <c r="BQ769">
        <v>17</v>
      </c>
      <c r="BR769" t="s">
        <v>321</v>
      </c>
      <c r="BS769" t="s">
        <v>2132</v>
      </c>
      <c r="BT769" t="s">
        <v>285</v>
      </c>
      <c r="BU769" s="23">
        <v>43697</v>
      </c>
      <c r="BV769">
        <v>26385</v>
      </c>
      <c r="BX769" t="s">
        <v>64</v>
      </c>
      <c r="BY769" t="s">
        <v>64</v>
      </c>
      <c r="CB769" t="s">
        <v>64</v>
      </c>
      <c r="CC769" t="s">
        <v>64</v>
      </c>
      <c r="CE769" t="s">
        <v>64</v>
      </c>
      <c r="CG769" t="s">
        <v>63</v>
      </c>
      <c r="CH769" t="s">
        <v>1768</v>
      </c>
      <c r="CI769" t="s">
        <v>64</v>
      </c>
      <c r="DJ769" t="s">
        <v>76</v>
      </c>
      <c r="DK769" t="s">
        <v>2124</v>
      </c>
      <c r="DN769" t="s">
        <v>64</v>
      </c>
      <c r="DO769" t="s">
        <v>838</v>
      </c>
      <c r="DP769" t="s">
        <v>63</v>
      </c>
      <c r="DQ769" t="s">
        <v>78</v>
      </c>
      <c r="DR769" t="s">
        <v>1771</v>
      </c>
      <c r="DY769">
        <v>30.6</v>
      </c>
      <c r="EB769">
        <v>4</v>
      </c>
      <c r="EC769">
        <v>4</v>
      </c>
      <c r="EE769" t="s">
        <v>1767</v>
      </c>
      <c r="EF769">
        <v>5</v>
      </c>
      <c r="EH769" t="s">
        <v>80</v>
      </c>
      <c r="EL769" t="s">
        <v>80</v>
      </c>
      <c r="EP769" t="s">
        <v>80</v>
      </c>
      <c r="ET769" t="s">
        <v>80</v>
      </c>
      <c r="EV769">
        <v>3500</v>
      </c>
      <c r="EW769">
        <v>419</v>
      </c>
      <c r="EX769">
        <v>366</v>
      </c>
      <c r="EY769">
        <v>395</v>
      </c>
    </row>
    <row r="770" spans="1:155" x14ac:dyDescent="0.25">
      <c r="A770">
        <v>2020</v>
      </c>
      <c r="B770" t="s">
        <v>757</v>
      </c>
      <c r="C770" s="20" t="s">
        <v>757</v>
      </c>
      <c r="D770" t="s">
        <v>839</v>
      </c>
      <c r="E770" t="s">
        <v>759</v>
      </c>
      <c r="F770">
        <v>412</v>
      </c>
      <c r="G770" s="1">
        <v>2</v>
      </c>
      <c r="H770">
        <v>4</v>
      </c>
      <c r="I770" t="s">
        <v>752</v>
      </c>
      <c r="J770">
        <v>20</v>
      </c>
      <c r="K770">
        <v>24</v>
      </c>
      <c r="L770">
        <v>22</v>
      </c>
      <c r="M770">
        <v>25.8</v>
      </c>
      <c r="N770">
        <v>35.700000000000003</v>
      </c>
      <c r="O770">
        <v>29.4786</v>
      </c>
      <c r="P770">
        <v>20.384799999999998</v>
      </c>
      <c r="Q770">
        <v>24.172599999999999</v>
      </c>
      <c r="R770">
        <v>21.9313</v>
      </c>
      <c r="T770" t="s">
        <v>60</v>
      </c>
      <c r="U770" t="s">
        <v>71</v>
      </c>
      <c r="V770" t="s">
        <v>86</v>
      </c>
      <c r="W770" t="s">
        <v>136</v>
      </c>
      <c r="Y770">
        <v>7</v>
      </c>
      <c r="Z770" t="s">
        <v>63</v>
      </c>
      <c r="AA770" t="s">
        <v>64</v>
      </c>
      <c r="AB770" t="s">
        <v>65</v>
      </c>
      <c r="AC770" t="s">
        <v>66</v>
      </c>
      <c r="AD770">
        <v>10</v>
      </c>
      <c r="AG770" t="s">
        <v>155</v>
      </c>
      <c r="AH770" t="s">
        <v>156</v>
      </c>
      <c r="AI770" t="s">
        <v>68</v>
      </c>
      <c r="AJ770" t="s">
        <v>69</v>
      </c>
      <c r="AK770" t="s">
        <v>184</v>
      </c>
      <c r="AL770" t="s">
        <v>185</v>
      </c>
      <c r="AS770">
        <v>2200</v>
      </c>
      <c r="AT770">
        <v>2200</v>
      </c>
      <c r="BN770" s="33" t="s">
        <v>2125</v>
      </c>
      <c r="BO770">
        <v>2</v>
      </c>
      <c r="BP770">
        <v>2</v>
      </c>
      <c r="BQ770">
        <v>17</v>
      </c>
      <c r="BR770" t="s">
        <v>321</v>
      </c>
      <c r="BS770" t="s">
        <v>2132</v>
      </c>
      <c r="BT770" t="s">
        <v>285</v>
      </c>
      <c r="BU770" s="23">
        <v>43697</v>
      </c>
      <c r="BV770">
        <v>26383</v>
      </c>
      <c r="BX770" t="s">
        <v>64</v>
      </c>
      <c r="BY770" t="s">
        <v>64</v>
      </c>
      <c r="CB770" t="s">
        <v>64</v>
      </c>
      <c r="CC770" t="s">
        <v>64</v>
      </c>
      <c r="CE770" t="s">
        <v>64</v>
      </c>
      <c r="CG770" t="s">
        <v>63</v>
      </c>
      <c r="CH770" t="s">
        <v>1768</v>
      </c>
      <c r="CI770" t="s">
        <v>64</v>
      </c>
      <c r="DJ770" t="s">
        <v>76</v>
      </c>
      <c r="DK770" t="s">
        <v>2124</v>
      </c>
      <c r="DN770" t="s">
        <v>64</v>
      </c>
      <c r="DO770" t="s">
        <v>838</v>
      </c>
      <c r="DP770" t="s">
        <v>64</v>
      </c>
      <c r="DQ770" t="s">
        <v>139</v>
      </c>
      <c r="DR770" t="s">
        <v>1772</v>
      </c>
      <c r="DY770">
        <v>29.7</v>
      </c>
      <c r="EB770">
        <v>4</v>
      </c>
      <c r="EC770">
        <v>4</v>
      </c>
      <c r="EE770" t="s">
        <v>1767</v>
      </c>
      <c r="EF770">
        <v>5</v>
      </c>
      <c r="EH770" t="s">
        <v>80</v>
      </c>
      <c r="EL770" t="s">
        <v>80</v>
      </c>
      <c r="EP770" t="s">
        <v>80</v>
      </c>
      <c r="ET770" t="s">
        <v>80</v>
      </c>
      <c r="EV770">
        <v>3500</v>
      </c>
      <c r="EW770">
        <v>435</v>
      </c>
      <c r="EX770">
        <v>368</v>
      </c>
      <c r="EY770">
        <v>405</v>
      </c>
    </row>
    <row r="771" spans="1:155" x14ac:dyDescent="0.25">
      <c r="A771">
        <v>2020</v>
      </c>
      <c r="B771" t="s">
        <v>757</v>
      </c>
      <c r="C771" s="20" t="s">
        <v>757</v>
      </c>
      <c r="D771" t="s">
        <v>840</v>
      </c>
      <c r="E771" t="s">
        <v>759</v>
      </c>
      <c r="F771">
        <v>40</v>
      </c>
      <c r="G771" s="1">
        <v>2</v>
      </c>
      <c r="H771">
        <v>4</v>
      </c>
      <c r="I771" t="s">
        <v>752</v>
      </c>
      <c r="J771">
        <v>20</v>
      </c>
      <c r="K771">
        <v>24</v>
      </c>
      <c r="L771">
        <v>21</v>
      </c>
      <c r="M771">
        <v>25.2</v>
      </c>
      <c r="N771">
        <v>34.700000000000003</v>
      </c>
      <c r="O771">
        <v>28.7408</v>
      </c>
      <c r="P771">
        <v>19.949400000000001</v>
      </c>
      <c r="Q771">
        <v>23.664100000000001</v>
      </c>
      <c r="R771">
        <v>21.465699999999998</v>
      </c>
      <c r="T771" t="s">
        <v>60</v>
      </c>
      <c r="U771" t="s">
        <v>71</v>
      </c>
      <c r="V771" t="s">
        <v>86</v>
      </c>
      <c r="W771" t="s">
        <v>136</v>
      </c>
      <c r="Y771">
        <v>7</v>
      </c>
      <c r="Z771" t="s">
        <v>63</v>
      </c>
      <c r="AA771" t="s">
        <v>64</v>
      </c>
      <c r="AB771" t="s">
        <v>65</v>
      </c>
      <c r="AC771" t="s">
        <v>66</v>
      </c>
      <c r="AD771">
        <v>10</v>
      </c>
      <c r="AG771" t="s">
        <v>155</v>
      </c>
      <c r="AH771" t="s">
        <v>156</v>
      </c>
      <c r="AI771" t="s">
        <v>68</v>
      </c>
      <c r="AJ771" t="s">
        <v>69</v>
      </c>
      <c r="AK771" t="s">
        <v>184</v>
      </c>
      <c r="AL771" t="s">
        <v>185</v>
      </c>
      <c r="AS771">
        <v>2300</v>
      </c>
      <c r="AT771">
        <v>2300</v>
      </c>
      <c r="BN771" s="33" t="s">
        <v>2133</v>
      </c>
      <c r="BO771">
        <v>2</v>
      </c>
      <c r="BP771">
        <v>2</v>
      </c>
      <c r="BQ771">
        <v>17</v>
      </c>
      <c r="BR771" t="s">
        <v>321</v>
      </c>
      <c r="BS771" t="s">
        <v>2132</v>
      </c>
      <c r="BT771" t="s">
        <v>285</v>
      </c>
      <c r="BU771" s="23">
        <v>43697</v>
      </c>
      <c r="BV771">
        <v>26386</v>
      </c>
      <c r="BX771" t="s">
        <v>64</v>
      </c>
      <c r="BY771" t="s">
        <v>64</v>
      </c>
      <c r="CB771" t="s">
        <v>64</v>
      </c>
      <c r="CC771" t="s">
        <v>64</v>
      </c>
      <c r="CE771" t="s">
        <v>64</v>
      </c>
      <c r="CG771" t="s">
        <v>63</v>
      </c>
      <c r="CH771" t="s">
        <v>1768</v>
      </c>
      <c r="CI771" t="s">
        <v>64</v>
      </c>
      <c r="DJ771" t="s">
        <v>76</v>
      </c>
      <c r="DK771" t="s">
        <v>2124</v>
      </c>
      <c r="DN771" t="s">
        <v>64</v>
      </c>
      <c r="DO771" t="s">
        <v>838</v>
      </c>
      <c r="DP771" t="s">
        <v>63</v>
      </c>
      <c r="DQ771" t="s">
        <v>78</v>
      </c>
      <c r="DR771" t="s">
        <v>1773</v>
      </c>
      <c r="DY771">
        <v>28.9</v>
      </c>
      <c r="EB771">
        <v>4</v>
      </c>
      <c r="EC771">
        <v>4</v>
      </c>
      <c r="EE771" t="s">
        <v>1767</v>
      </c>
      <c r="EF771">
        <v>5</v>
      </c>
      <c r="EH771" t="s">
        <v>80</v>
      </c>
      <c r="EL771" t="s">
        <v>80</v>
      </c>
      <c r="EP771" t="s">
        <v>80</v>
      </c>
      <c r="ET771" t="s">
        <v>80</v>
      </c>
      <c r="EV771">
        <v>4000</v>
      </c>
      <c r="EW771">
        <v>445</v>
      </c>
      <c r="EX771">
        <v>374</v>
      </c>
      <c r="EY771">
        <v>413</v>
      </c>
    </row>
    <row r="772" spans="1:155" x14ac:dyDescent="0.25">
      <c r="A772">
        <v>2020</v>
      </c>
      <c r="B772" t="s">
        <v>757</v>
      </c>
      <c r="C772" s="20" t="s">
        <v>757</v>
      </c>
      <c r="D772" t="s">
        <v>840</v>
      </c>
      <c r="E772" t="s">
        <v>759</v>
      </c>
      <c r="F772">
        <v>410</v>
      </c>
      <c r="G772" s="1">
        <v>2</v>
      </c>
      <c r="H772">
        <v>4</v>
      </c>
      <c r="I772" t="s">
        <v>752</v>
      </c>
      <c r="J772">
        <v>19</v>
      </c>
      <c r="K772">
        <v>23</v>
      </c>
      <c r="L772">
        <v>21</v>
      </c>
      <c r="M772">
        <v>24.1</v>
      </c>
      <c r="N772">
        <v>34.6</v>
      </c>
      <c r="O772">
        <v>27.9116</v>
      </c>
      <c r="P772">
        <v>19.146799999999999</v>
      </c>
      <c r="Q772">
        <v>23.27</v>
      </c>
      <c r="R772">
        <v>20.805800000000001</v>
      </c>
      <c r="T772" t="s">
        <v>60</v>
      </c>
      <c r="U772" t="s">
        <v>71</v>
      </c>
      <c r="V772" t="s">
        <v>86</v>
      </c>
      <c r="W772" t="s">
        <v>136</v>
      </c>
      <c r="Y772">
        <v>7</v>
      </c>
      <c r="Z772" t="s">
        <v>63</v>
      </c>
      <c r="AA772" t="s">
        <v>64</v>
      </c>
      <c r="AB772" t="s">
        <v>65</v>
      </c>
      <c r="AC772" t="s">
        <v>66</v>
      </c>
      <c r="AD772">
        <v>10</v>
      </c>
      <c r="AG772" t="s">
        <v>155</v>
      </c>
      <c r="AH772" t="s">
        <v>156</v>
      </c>
      <c r="AI772" t="s">
        <v>68</v>
      </c>
      <c r="AJ772" t="s">
        <v>69</v>
      </c>
      <c r="AK772" t="s">
        <v>184</v>
      </c>
      <c r="AL772" t="s">
        <v>185</v>
      </c>
      <c r="AS772">
        <v>2300</v>
      </c>
      <c r="AT772">
        <v>2300</v>
      </c>
      <c r="BN772" s="33" t="s">
        <v>2125</v>
      </c>
      <c r="BO772">
        <v>2</v>
      </c>
      <c r="BP772">
        <v>2</v>
      </c>
      <c r="BQ772">
        <v>17</v>
      </c>
      <c r="BR772" t="s">
        <v>321</v>
      </c>
      <c r="BS772" t="s">
        <v>2132</v>
      </c>
      <c r="BT772" t="s">
        <v>285</v>
      </c>
      <c r="BU772" s="23">
        <v>43697</v>
      </c>
      <c r="BV772">
        <v>26382</v>
      </c>
      <c r="BX772" t="s">
        <v>64</v>
      </c>
      <c r="BY772" t="s">
        <v>64</v>
      </c>
      <c r="CB772" t="s">
        <v>64</v>
      </c>
      <c r="CC772" t="s">
        <v>64</v>
      </c>
      <c r="CE772" t="s">
        <v>64</v>
      </c>
      <c r="CG772" t="s">
        <v>63</v>
      </c>
      <c r="CH772" t="s">
        <v>1768</v>
      </c>
      <c r="CI772" t="s">
        <v>64</v>
      </c>
      <c r="DJ772" t="s">
        <v>76</v>
      </c>
      <c r="DK772" t="s">
        <v>2124</v>
      </c>
      <c r="DN772" t="s">
        <v>64</v>
      </c>
      <c r="DO772" t="s">
        <v>838</v>
      </c>
      <c r="DP772" t="s">
        <v>64</v>
      </c>
      <c r="DQ772" t="s">
        <v>139</v>
      </c>
      <c r="DR772" t="s">
        <v>1774</v>
      </c>
      <c r="DY772">
        <v>28.1</v>
      </c>
      <c r="EB772">
        <v>4</v>
      </c>
      <c r="EC772">
        <v>4</v>
      </c>
      <c r="EE772" t="s">
        <v>1767</v>
      </c>
      <c r="EF772">
        <v>5</v>
      </c>
      <c r="EH772" t="s">
        <v>80</v>
      </c>
      <c r="EL772" t="s">
        <v>80</v>
      </c>
      <c r="EP772" t="s">
        <v>80</v>
      </c>
      <c r="ET772" t="s">
        <v>80</v>
      </c>
      <c r="EV772">
        <v>4000</v>
      </c>
      <c r="EW772">
        <v>463</v>
      </c>
      <c r="EX772">
        <v>382</v>
      </c>
      <c r="EY772">
        <v>427</v>
      </c>
    </row>
    <row r="773" spans="1:155" x14ac:dyDescent="0.25">
      <c r="A773">
        <v>2020</v>
      </c>
      <c r="B773" t="s">
        <v>877</v>
      </c>
      <c r="C773" s="20" t="s">
        <v>905</v>
      </c>
      <c r="D773" t="s">
        <v>924</v>
      </c>
      <c r="E773" t="s">
        <v>534</v>
      </c>
      <c r="F773">
        <v>681</v>
      </c>
      <c r="G773" s="1">
        <v>2</v>
      </c>
      <c r="H773">
        <v>4</v>
      </c>
      <c r="I773" t="s">
        <v>260</v>
      </c>
      <c r="J773">
        <v>24</v>
      </c>
      <c r="K773">
        <v>26</v>
      </c>
      <c r="L773">
        <v>25</v>
      </c>
      <c r="M773">
        <v>30.9</v>
      </c>
      <c r="N773">
        <v>41.2</v>
      </c>
      <c r="O773">
        <v>34.816899999999997</v>
      </c>
      <c r="P773">
        <v>24.0184</v>
      </c>
      <c r="Q773">
        <v>26</v>
      </c>
      <c r="R773">
        <v>25.1814</v>
      </c>
      <c r="T773" t="s">
        <v>142</v>
      </c>
      <c r="U773" t="s">
        <v>143</v>
      </c>
      <c r="V773" t="s">
        <v>258</v>
      </c>
      <c r="W773" t="s">
        <v>259</v>
      </c>
      <c r="Y773">
        <v>1</v>
      </c>
      <c r="Z773" t="s">
        <v>63</v>
      </c>
      <c r="AA773" t="s">
        <v>64</v>
      </c>
      <c r="AB773" t="s">
        <v>150</v>
      </c>
      <c r="AC773" t="s">
        <v>178</v>
      </c>
      <c r="AD773">
        <v>10</v>
      </c>
      <c r="AG773" t="s">
        <v>243</v>
      </c>
      <c r="AH773" t="s">
        <v>244</v>
      </c>
      <c r="AI773" t="s">
        <v>68</v>
      </c>
      <c r="AJ773" t="s">
        <v>69</v>
      </c>
      <c r="AK773" t="s">
        <v>184</v>
      </c>
      <c r="AL773" t="s">
        <v>185</v>
      </c>
      <c r="AS773">
        <v>1600</v>
      </c>
      <c r="AT773">
        <v>1600</v>
      </c>
      <c r="BO773">
        <v>2</v>
      </c>
      <c r="BP773">
        <v>2</v>
      </c>
      <c r="BQ773">
        <v>17</v>
      </c>
      <c r="BR773" t="s">
        <v>321</v>
      </c>
      <c r="BS773" t="s">
        <v>2132</v>
      </c>
      <c r="BT773" t="s">
        <v>285</v>
      </c>
      <c r="BU773" s="23">
        <v>43747</v>
      </c>
      <c r="BV773">
        <v>26531</v>
      </c>
      <c r="BX773" t="s">
        <v>64</v>
      </c>
      <c r="CB773" t="s">
        <v>64</v>
      </c>
      <c r="CC773" t="s">
        <v>64</v>
      </c>
      <c r="CE773" t="s">
        <v>64</v>
      </c>
      <c r="CF773" t="s">
        <v>880</v>
      </c>
      <c r="CG773" t="s">
        <v>63</v>
      </c>
      <c r="CH773" t="s">
        <v>896</v>
      </c>
      <c r="CI773" t="s">
        <v>64</v>
      </c>
      <c r="CJ773" t="s">
        <v>880</v>
      </c>
      <c r="DJ773" t="s">
        <v>146</v>
      </c>
      <c r="DK773" t="s">
        <v>147</v>
      </c>
      <c r="DN773" t="s">
        <v>64</v>
      </c>
      <c r="DO773" t="s">
        <v>895</v>
      </c>
      <c r="DP773" t="s">
        <v>64</v>
      </c>
      <c r="DQ773" t="s">
        <v>139</v>
      </c>
      <c r="EB773">
        <v>5</v>
      </c>
      <c r="EC773">
        <v>5</v>
      </c>
      <c r="EE773" t="s">
        <v>1803</v>
      </c>
      <c r="EF773">
        <v>3</v>
      </c>
      <c r="EH773" t="s">
        <v>80</v>
      </c>
      <c r="EL773" t="s">
        <v>80</v>
      </c>
      <c r="EP773" t="s">
        <v>80</v>
      </c>
      <c r="ET773" t="s">
        <v>80</v>
      </c>
      <c r="EV773">
        <v>500</v>
      </c>
      <c r="EW773">
        <v>370</v>
      </c>
      <c r="EX773">
        <v>339</v>
      </c>
      <c r="EY773">
        <v>356</v>
      </c>
    </row>
    <row r="774" spans="1:155" x14ac:dyDescent="0.25">
      <c r="A774">
        <v>2020</v>
      </c>
      <c r="B774" t="s">
        <v>221</v>
      </c>
      <c r="C774" s="20" t="s">
        <v>311</v>
      </c>
      <c r="D774" t="s">
        <v>320</v>
      </c>
      <c r="E774" t="s">
        <v>224</v>
      </c>
      <c r="F774">
        <v>406</v>
      </c>
      <c r="G774" s="1">
        <v>2.4</v>
      </c>
      <c r="H774">
        <v>4</v>
      </c>
      <c r="I774" t="s">
        <v>256</v>
      </c>
      <c r="J774">
        <v>21</v>
      </c>
      <c r="K774">
        <v>28</v>
      </c>
      <c r="L774">
        <v>24</v>
      </c>
      <c r="M774">
        <v>26.6</v>
      </c>
      <c r="N774">
        <v>40.5</v>
      </c>
      <c r="O774">
        <v>31.458600000000001</v>
      </c>
      <c r="P774">
        <v>20.962700000000002</v>
      </c>
      <c r="Q774">
        <v>28.446300000000001</v>
      </c>
      <c r="R774">
        <v>23.7776</v>
      </c>
      <c r="T774" t="s">
        <v>142</v>
      </c>
      <c r="U774" t="s">
        <v>143</v>
      </c>
      <c r="V774" t="s">
        <v>86</v>
      </c>
      <c r="W774" t="s">
        <v>136</v>
      </c>
      <c r="Y774">
        <v>9</v>
      </c>
      <c r="Z774" t="s">
        <v>63</v>
      </c>
      <c r="AA774" t="s">
        <v>64</v>
      </c>
      <c r="AB774" t="s">
        <v>150</v>
      </c>
      <c r="AC774" t="s">
        <v>178</v>
      </c>
      <c r="AD774">
        <v>10</v>
      </c>
      <c r="AG774" t="s">
        <v>243</v>
      </c>
      <c r="AH774" t="s">
        <v>244</v>
      </c>
      <c r="AI774" t="s">
        <v>68</v>
      </c>
      <c r="AJ774" t="s">
        <v>69</v>
      </c>
      <c r="AK774" t="s">
        <v>184</v>
      </c>
      <c r="AL774" t="s">
        <v>185</v>
      </c>
      <c r="AS774">
        <v>1700</v>
      </c>
      <c r="AT774">
        <v>1700</v>
      </c>
      <c r="BO774">
        <v>2</v>
      </c>
      <c r="BP774">
        <v>2</v>
      </c>
      <c r="BQ774">
        <v>17</v>
      </c>
      <c r="BR774" t="s">
        <v>321</v>
      </c>
      <c r="BS774" t="s">
        <v>2132</v>
      </c>
      <c r="BT774" t="s">
        <v>73</v>
      </c>
      <c r="BU774" s="23">
        <v>43696</v>
      </c>
      <c r="BV774">
        <v>26041</v>
      </c>
      <c r="BX774" t="s">
        <v>64</v>
      </c>
      <c r="BY774" t="s">
        <v>64</v>
      </c>
      <c r="CB774" t="s">
        <v>64</v>
      </c>
      <c r="CC774" t="s">
        <v>64</v>
      </c>
      <c r="CE774" t="s">
        <v>64</v>
      </c>
      <c r="CG774" t="s">
        <v>63</v>
      </c>
      <c r="CH774" t="s">
        <v>290</v>
      </c>
      <c r="CI774" t="s">
        <v>63</v>
      </c>
      <c r="CJ774" t="s">
        <v>291</v>
      </c>
      <c r="DJ774" t="s">
        <v>146</v>
      </c>
      <c r="DK774" t="s">
        <v>147</v>
      </c>
      <c r="DN774" t="s">
        <v>64</v>
      </c>
      <c r="DO774" t="s">
        <v>292</v>
      </c>
      <c r="DP774" t="s">
        <v>64</v>
      </c>
      <c r="DQ774" t="s">
        <v>139</v>
      </c>
      <c r="EB774">
        <v>5</v>
      </c>
      <c r="EC774">
        <v>5</v>
      </c>
      <c r="EE774" t="s">
        <v>1335</v>
      </c>
      <c r="EF774">
        <v>6</v>
      </c>
      <c r="EH774" t="s">
        <v>80</v>
      </c>
      <c r="EL774" t="s">
        <v>80</v>
      </c>
      <c r="EP774" t="s">
        <v>80</v>
      </c>
      <c r="ET774" t="s">
        <v>80</v>
      </c>
      <c r="EV774">
        <v>1000</v>
      </c>
      <c r="EW774">
        <v>424</v>
      </c>
      <c r="EX774">
        <v>313</v>
      </c>
      <c r="EY774">
        <v>374</v>
      </c>
    </row>
    <row r="775" spans="1:155" x14ac:dyDescent="0.25">
      <c r="A775">
        <v>2020</v>
      </c>
      <c r="B775" t="s">
        <v>2140</v>
      </c>
      <c r="C775" s="20" t="s">
        <v>472</v>
      </c>
      <c r="D775" t="s">
        <v>1492</v>
      </c>
      <c r="E775" t="s">
        <v>447</v>
      </c>
      <c r="F775">
        <v>530</v>
      </c>
      <c r="G775" s="1">
        <v>4.3</v>
      </c>
      <c r="H775">
        <v>6</v>
      </c>
      <c r="I775" t="s">
        <v>152</v>
      </c>
      <c r="J775">
        <v>15</v>
      </c>
      <c r="K775">
        <v>19</v>
      </c>
      <c r="L775">
        <v>17</v>
      </c>
      <c r="M775">
        <v>19.399999999999999</v>
      </c>
      <c r="N775">
        <v>30.8</v>
      </c>
      <c r="O775">
        <v>23.277000000000001</v>
      </c>
      <c r="P775">
        <v>15</v>
      </c>
      <c r="Q775">
        <v>19</v>
      </c>
      <c r="R775">
        <v>17</v>
      </c>
      <c r="T775" t="s">
        <v>142</v>
      </c>
      <c r="U775" t="s">
        <v>143</v>
      </c>
      <c r="V775" t="s">
        <v>86</v>
      </c>
      <c r="W775" t="s">
        <v>136</v>
      </c>
      <c r="Y775">
        <v>6</v>
      </c>
      <c r="Z775" t="s">
        <v>63</v>
      </c>
      <c r="AA775" t="s">
        <v>64</v>
      </c>
      <c r="AB775" t="s">
        <v>65</v>
      </c>
      <c r="AC775" t="s">
        <v>66</v>
      </c>
      <c r="AD775">
        <v>10</v>
      </c>
      <c r="AG775" t="s">
        <v>243</v>
      </c>
      <c r="AH775" t="s">
        <v>244</v>
      </c>
      <c r="AI775" t="s">
        <v>68</v>
      </c>
      <c r="AJ775" t="s">
        <v>69</v>
      </c>
      <c r="AK775" t="s">
        <v>184</v>
      </c>
      <c r="AL775" t="s">
        <v>185</v>
      </c>
      <c r="AS775">
        <v>2400</v>
      </c>
      <c r="AT775">
        <v>2400</v>
      </c>
      <c r="BN775" s="33" t="s">
        <v>2125</v>
      </c>
      <c r="BO775">
        <v>1</v>
      </c>
      <c r="BP775">
        <v>1</v>
      </c>
      <c r="BQ775">
        <v>19</v>
      </c>
      <c r="BR775" t="s">
        <v>481</v>
      </c>
      <c r="BS775" t="s">
        <v>2132</v>
      </c>
      <c r="BT775" t="s">
        <v>285</v>
      </c>
      <c r="BU775" s="23">
        <v>43682</v>
      </c>
      <c r="BV775">
        <v>26007</v>
      </c>
      <c r="BX775" t="s">
        <v>64</v>
      </c>
      <c r="BY775" t="s">
        <v>64</v>
      </c>
      <c r="CB775" t="s">
        <v>64</v>
      </c>
      <c r="CC775" t="s">
        <v>64</v>
      </c>
      <c r="CD775" t="s">
        <v>478</v>
      </c>
      <c r="CE775" t="s">
        <v>63</v>
      </c>
      <c r="CF775" t="s">
        <v>458</v>
      </c>
      <c r="CG775" t="s">
        <v>63</v>
      </c>
      <c r="CH775" t="s">
        <v>456</v>
      </c>
      <c r="CI775" t="s">
        <v>64</v>
      </c>
      <c r="DJ775" t="s">
        <v>76</v>
      </c>
      <c r="DK775" t="s">
        <v>2124</v>
      </c>
      <c r="DN775" t="s">
        <v>64</v>
      </c>
      <c r="DO775" t="s">
        <v>77</v>
      </c>
      <c r="DP775" t="s">
        <v>64</v>
      </c>
      <c r="DQ775" t="s">
        <v>139</v>
      </c>
      <c r="EB775">
        <v>3</v>
      </c>
      <c r="EC775">
        <v>3</v>
      </c>
      <c r="EE775" t="s">
        <v>1489</v>
      </c>
      <c r="EF775">
        <v>6</v>
      </c>
      <c r="EH775" t="s">
        <v>80</v>
      </c>
      <c r="EL775" t="s">
        <v>80</v>
      </c>
      <c r="EP775" t="s">
        <v>80</v>
      </c>
      <c r="ET775" t="s">
        <v>80</v>
      </c>
      <c r="EV775">
        <v>4500</v>
      </c>
      <c r="EW775">
        <v>594</v>
      </c>
      <c r="EX775">
        <v>468</v>
      </c>
      <c r="EY775">
        <v>523</v>
      </c>
    </row>
    <row r="776" spans="1:155" x14ac:dyDescent="0.25">
      <c r="A776">
        <v>2020</v>
      </c>
      <c r="B776" t="s">
        <v>2140</v>
      </c>
      <c r="C776" s="20" t="s">
        <v>472</v>
      </c>
      <c r="D776" t="s">
        <v>1492</v>
      </c>
      <c r="E776" t="s">
        <v>447</v>
      </c>
      <c r="F776">
        <v>681</v>
      </c>
      <c r="G776" s="1">
        <v>5.3</v>
      </c>
      <c r="H776">
        <v>8</v>
      </c>
      <c r="I776" t="s">
        <v>152</v>
      </c>
      <c r="J776">
        <v>14</v>
      </c>
      <c r="K776">
        <v>18</v>
      </c>
      <c r="L776">
        <v>15</v>
      </c>
      <c r="M776">
        <v>16.899999999999999</v>
      </c>
      <c r="N776">
        <v>24.2</v>
      </c>
      <c r="O776">
        <v>19.554400000000001</v>
      </c>
      <c r="P776">
        <v>13.7484</v>
      </c>
      <c r="Q776">
        <v>17.642099999999999</v>
      </c>
      <c r="R776">
        <v>15.2644</v>
      </c>
      <c r="T776" t="s">
        <v>142</v>
      </c>
      <c r="U776" t="s">
        <v>143</v>
      </c>
      <c r="V776" t="s">
        <v>86</v>
      </c>
      <c r="W776" t="s">
        <v>136</v>
      </c>
      <c r="Y776">
        <v>6</v>
      </c>
      <c r="Z776" t="s">
        <v>63</v>
      </c>
      <c r="AA776" t="s">
        <v>64</v>
      </c>
      <c r="AB776" t="s">
        <v>65</v>
      </c>
      <c r="AC776" t="s">
        <v>66</v>
      </c>
      <c r="AD776">
        <v>10</v>
      </c>
      <c r="AG776" t="s">
        <v>243</v>
      </c>
      <c r="AH776" t="s">
        <v>244</v>
      </c>
      <c r="AI776" t="s">
        <v>68</v>
      </c>
      <c r="AJ776" t="s">
        <v>69</v>
      </c>
      <c r="AK776" t="s">
        <v>184</v>
      </c>
      <c r="AL776" t="s">
        <v>185</v>
      </c>
      <c r="AS776">
        <v>2700</v>
      </c>
      <c r="AT776">
        <v>2700</v>
      </c>
      <c r="BN776" s="33" t="s">
        <v>2125</v>
      </c>
      <c r="BO776">
        <v>1</v>
      </c>
      <c r="BP776">
        <v>1</v>
      </c>
      <c r="BQ776">
        <v>19</v>
      </c>
      <c r="BR776" t="s">
        <v>481</v>
      </c>
      <c r="BS776" t="s">
        <v>2132</v>
      </c>
      <c r="BT776" t="s">
        <v>73</v>
      </c>
      <c r="BU776" s="23">
        <v>43682</v>
      </c>
      <c r="BV776">
        <v>26120</v>
      </c>
      <c r="BX776" t="s">
        <v>64</v>
      </c>
      <c r="BY776" t="s">
        <v>64</v>
      </c>
      <c r="CB776" t="s">
        <v>64</v>
      </c>
      <c r="CC776" t="s">
        <v>64</v>
      </c>
      <c r="CD776" t="s">
        <v>478</v>
      </c>
      <c r="CE776" t="s">
        <v>63</v>
      </c>
      <c r="CF776" t="s">
        <v>458</v>
      </c>
      <c r="CG776" t="s">
        <v>63</v>
      </c>
      <c r="CH776" t="s">
        <v>456</v>
      </c>
      <c r="CI776" t="s">
        <v>64</v>
      </c>
      <c r="DJ776" t="s">
        <v>76</v>
      </c>
      <c r="DK776" t="s">
        <v>2124</v>
      </c>
      <c r="DN776" t="s">
        <v>64</v>
      </c>
      <c r="DO776" t="s">
        <v>77</v>
      </c>
      <c r="DP776" t="s">
        <v>64</v>
      </c>
      <c r="DQ776" t="s">
        <v>139</v>
      </c>
      <c r="EB776">
        <v>2</v>
      </c>
      <c r="EC776">
        <v>2</v>
      </c>
      <c r="EE776" t="s">
        <v>1490</v>
      </c>
      <c r="EF776">
        <v>5</v>
      </c>
      <c r="EH776" t="s">
        <v>80</v>
      </c>
      <c r="EL776" t="s">
        <v>80</v>
      </c>
      <c r="EP776" t="s">
        <v>80</v>
      </c>
      <c r="ET776" t="s">
        <v>80</v>
      </c>
      <c r="EV776">
        <v>6000</v>
      </c>
      <c r="EW776">
        <v>646</v>
      </c>
      <c r="EX776">
        <v>504</v>
      </c>
      <c r="EY776">
        <v>582</v>
      </c>
    </row>
    <row r="777" spans="1:155" x14ac:dyDescent="0.25">
      <c r="A777">
        <v>2020</v>
      </c>
      <c r="B777" t="s">
        <v>2140</v>
      </c>
      <c r="C777" s="20" t="s">
        <v>472</v>
      </c>
      <c r="D777" t="s">
        <v>1495</v>
      </c>
      <c r="E777" t="s">
        <v>447</v>
      </c>
      <c r="F777">
        <v>810</v>
      </c>
      <c r="G777" s="1">
        <v>4.3</v>
      </c>
      <c r="H777">
        <v>6</v>
      </c>
      <c r="I777" t="s">
        <v>152</v>
      </c>
      <c r="J777">
        <v>14</v>
      </c>
      <c r="K777">
        <v>16</v>
      </c>
      <c r="L777">
        <v>15</v>
      </c>
      <c r="M777">
        <v>17.2</v>
      </c>
      <c r="N777">
        <v>24.4</v>
      </c>
      <c r="O777">
        <v>19.833600000000001</v>
      </c>
      <c r="P777">
        <v>13.9785</v>
      </c>
      <c r="Q777">
        <v>16.3704</v>
      </c>
      <c r="R777">
        <v>14.962300000000001</v>
      </c>
      <c r="T777" t="s">
        <v>142</v>
      </c>
      <c r="U777" t="s">
        <v>143</v>
      </c>
      <c r="V777" t="s">
        <v>86</v>
      </c>
      <c r="W777" t="s">
        <v>136</v>
      </c>
      <c r="Y777">
        <v>6</v>
      </c>
      <c r="Z777" t="s">
        <v>63</v>
      </c>
      <c r="AA777" t="s">
        <v>64</v>
      </c>
      <c r="AB777">
        <v>4</v>
      </c>
      <c r="AC777" t="s">
        <v>294</v>
      </c>
      <c r="AD777">
        <v>10</v>
      </c>
      <c r="AG777" t="s">
        <v>243</v>
      </c>
      <c r="AH777" t="s">
        <v>244</v>
      </c>
      <c r="AI777" t="s">
        <v>68</v>
      </c>
      <c r="AJ777" t="s">
        <v>69</v>
      </c>
      <c r="AK777" t="s">
        <v>184</v>
      </c>
      <c r="AL777" t="s">
        <v>185</v>
      </c>
      <c r="AS777">
        <v>2700</v>
      </c>
      <c r="AT777">
        <v>2700</v>
      </c>
      <c r="BN777" s="33" t="s">
        <v>2125</v>
      </c>
      <c r="BO777">
        <v>1</v>
      </c>
      <c r="BP777">
        <v>1</v>
      </c>
      <c r="BQ777">
        <v>19</v>
      </c>
      <c r="BR777" t="s">
        <v>481</v>
      </c>
      <c r="BS777" t="s">
        <v>2132</v>
      </c>
      <c r="BT777" t="s">
        <v>285</v>
      </c>
      <c r="BU777" s="23">
        <v>43682</v>
      </c>
      <c r="BV777">
        <v>26012</v>
      </c>
      <c r="BX777" t="s">
        <v>64</v>
      </c>
      <c r="BY777" t="s">
        <v>64</v>
      </c>
      <c r="CB777" t="s">
        <v>64</v>
      </c>
      <c r="CC777" t="s">
        <v>64</v>
      </c>
      <c r="CD777" t="s">
        <v>478</v>
      </c>
      <c r="CE777" t="s">
        <v>63</v>
      </c>
      <c r="CF777" t="s">
        <v>458</v>
      </c>
      <c r="CG777" t="s">
        <v>63</v>
      </c>
      <c r="CH777" t="s">
        <v>456</v>
      </c>
      <c r="CI777" t="s">
        <v>64</v>
      </c>
      <c r="DJ777" t="s">
        <v>76</v>
      </c>
      <c r="DK777" t="s">
        <v>2124</v>
      </c>
      <c r="DN777" t="s">
        <v>64</v>
      </c>
      <c r="DO777" t="s">
        <v>77</v>
      </c>
      <c r="DP777" t="s">
        <v>64</v>
      </c>
      <c r="DQ777" t="s">
        <v>139</v>
      </c>
      <c r="EB777">
        <v>2</v>
      </c>
      <c r="EC777">
        <v>2</v>
      </c>
      <c r="EE777" t="s">
        <v>1489</v>
      </c>
      <c r="EF777">
        <v>6</v>
      </c>
      <c r="EH777" t="s">
        <v>80</v>
      </c>
      <c r="EL777" t="s">
        <v>80</v>
      </c>
      <c r="EP777" t="s">
        <v>80</v>
      </c>
      <c r="ET777" t="s">
        <v>80</v>
      </c>
      <c r="EV777">
        <v>6000</v>
      </c>
      <c r="EW777">
        <v>635</v>
      </c>
      <c r="EX777">
        <v>543</v>
      </c>
      <c r="EY777">
        <v>594</v>
      </c>
    </row>
    <row r="778" spans="1:155" x14ac:dyDescent="0.25">
      <c r="A778">
        <v>2020</v>
      </c>
      <c r="B778" t="s">
        <v>2140</v>
      </c>
      <c r="C778" s="20" t="s">
        <v>472</v>
      </c>
      <c r="D778" t="s">
        <v>1495</v>
      </c>
      <c r="E778" t="s">
        <v>447</v>
      </c>
      <c r="F778">
        <v>671</v>
      </c>
      <c r="G778" s="1">
        <v>5.3</v>
      </c>
      <c r="H778">
        <v>8</v>
      </c>
      <c r="I778" t="s">
        <v>152</v>
      </c>
      <c r="J778">
        <v>14</v>
      </c>
      <c r="K778">
        <v>17</v>
      </c>
      <c r="L778">
        <v>15</v>
      </c>
      <c r="M778">
        <v>18.399999999999999</v>
      </c>
      <c r="N778">
        <v>28.5</v>
      </c>
      <c r="O778">
        <v>21.890999999999998</v>
      </c>
      <c r="P778">
        <v>14</v>
      </c>
      <c r="Q778">
        <v>17</v>
      </c>
      <c r="R778">
        <v>15</v>
      </c>
      <c r="T778" t="s">
        <v>142</v>
      </c>
      <c r="U778" t="s">
        <v>143</v>
      </c>
      <c r="V778" t="s">
        <v>86</v>
      </c>
      <c r="W778" t="s">
        <v>136</v>
      </c>
      <c r="Y778">
        <v>6</v>
      </c>
      <c r="Z778" t="s">
        <v>63</v>
      </c>
      <c r="AA778" t="s">
        <v>64</v>
      </c>
      <c r="AB778">
        <v>4</v>
      </c>
      <c r="AC778" t="s">
        <v>294</v>
      </c>
      <c r="AD778">
        <v>10</v>
      </c>
      <c r="AG778" t="s">
        <v>243</v>
      </c>
      <c r="AH778" t="s">
        <v>244</v>
      </c>
      <c r="AI778" t="s">
        <v>68</v>
      </c>
      <c r="AJ778" t="s">
        <v>69</v>
      </c>
      <c r="AK778" t="s">
        <v>184</v>
      </c>
      <c r="AL778" t="s">
        <v>185</v>
      </c>
      <c r="AS778">
        <v>2700</v>
      </c>
      <c r="AT778">
        <v>2700</v>
      </c>
      <c r="BN778" s="33" t="s">
        <v>2125</v>
      </c>
      <c r="BO778">
        <v>1</v>
      </c>
      <c r="BP778">
        <v>1</v>
      </c>
      <c r="BQ778">
        <v>19</v>
      </c>
      <c r="BR778" t="s">
        <v>481</v>
      </c>
      <c r="BS778" t="s">
        <v>2132</v>
      </c>
      <c r="BT778" t="s">
        <v>73</v>
      </c>
      <c r="BU778" s="23">
        <v>43682</v>
      </c>
      <c r="BV778">
        <v>26123</v>
      </c>
      <c r="BX778" t="s">
        <v>64</v>
      </c>
      <c r="BY778" t="s">
        <v>64</v>
      </c>
      <c r="CB778" t="s">
        <v>64</v>
      </c>
      <c r="CC778" t="s">
        <v>64</v>
      </c>
      <c r="CD778" t="s">
        <v>478</v>
      </c>
      <c r="CE778" t="s">
        <v>63</v>
      </c>
      <c r="CF778" t="s">
        <v>458</v>
      </c>
      <c r="CG778" t="s">
        <v>63</v>
      </c>
      <c r="CH778" t="s">
        <v>456</v>
      </c>
      <c r="CI778" t="s">
        <v>64</v>
      </c>
      <c r="DJ778" t="s">
        <v>76</v>
      </c>
      <c r="DK778" t="s">
        <v>2124</v>
      </c>
      <c r="DN778" t="s">
        <v>64</v>
      </c>
      <c r="DO778" t="s">
        <v>77</v>
      </c>
      <c r="DP778" t="s">
        <v>64</v>
      </c>
      <c r="DQ778" t="s">
        <v>139</v>
      </c>
      <c r="EB778">
        <v>2</v>
      </c>
      <c r="EC778">
        <v>2</v>
      </c>
      <c r="EE778" t="s">
        <v>1490</v>
      </c>
      <c r="EF778">
        <v>5</v>
      </c>
      <c r="EH778" t="s">
        <v>80</v>
      </c>
      <c r="EL778" t="s">
        <v>80</v>
      </c>
      <c r="EP778" t="s">
        <v>80</v>
      </c>
      <c r="ET778" t="s">
        <v>80</v>
      </c>
      <c r="EV778">
        <v>6000</v>
      </c>
      <c r="EW778">
        <v>635</v>
      </c>
      <c r="EX778">
        <v>525</v>
      </c>
      <c r="EY778">
        <v>593</v>
      </c>
    </row>
    <row r="779" spans="1:155" x14ac:dyDescent="0.25">
      <c r="A779">
        <v>2020</v>
      </c>
      <c r="B779" t="s">
        <v>2140</v>
      </c>
      <c r="C779" s="20" t="s">
        <v>510</v>
      </c>
      <c r="D779" t="s">
        <v>1501</v>
      </c>
      <c r="E779" t="s">
        <v>447</v>
      </c>
      <c r="F779">
        <v>532</v>
      </c>
      <c r="G779" s="1">
        <v>4.3</v>
      </c>
      <c r="H779">
        <v>6</v>
      </c>
      <c r="I779" t="s">
        <v>152</v>
      </c>
      <c r="J779">
        <v>15</v>
      </c>
      <c r="K779">
        <v>19</v>
      </c>
      <c r="L779">
        <v>17</v>
      </c>
      <c r="M779">
        <v>19.399999999999999</v>
      </c>
      <c r="N779">
        <v>30.8</v>
      </c>
      <c r="O779">
        <v>23.277000000000001</v>
      </c>
      <c r="P779">
        <v>15</v>
      </c>
      <c r="Q779">
        <v>19</v>
      </c>
      <c r="R779">
        <v>17</v>
      </c>
      <c r="T779" t="s">
        <v>142</v>
      </c>
      <c r="U779" t="s">
        <v>143</v>
      </c>
      <c r="V779" t="s">
        <v>86</v>
      </c>
      <c r="W779" t="s">
        <v>136</v>
      </c>
      <c r="Y779">
        <v>6</v>
      </c>
      <c r="Z779" t="s">
        <v>63</v>
      </c>
      <c r="AA779" t="s">
        <v>64</v>
      </c>
      <c r="AB779" t="s">
        <v>65</v>
      </c>
      <c r="AC779" t="s">
        <v>66</v>
      </c>
      <c r="AD779">
        <v>10</v>
      </c>
      <c r="AG779" t="s">
        <v>243</v>
      </c>
      <c r="AH779" t="s">
        <v>244</v>
      </c>
      <c r="AI779" t="s">
        <v>68</v>
      </c>
      <c r="AJ779" t="s">
        <v>69</v>
      </c>
      <c r="AK779" t="s">
        <v>184</v>
      </c>
      <c r="AL779" t="s">
        <v>185</v>
      </c>
      <c r="AS779">
        <v>2400</v>
      </c>
      <c r="AT779">
        <v>2400</v>
      </c>
      <c r="BN779" s="33" t="s">
        <v>2125</v>
      </c>
      <c r="BO779">
        <v>1</v>
      </c>
      <c r="BP779">
        <v>1</v>
      </c>
      <c r="BQ779">
        <v>19</v>
      </c>
      <c r="BR779" t="s">
        <v>481</v>
      </c>
      <c r="BS779" t="s">
        <v>2132</v>
      </c>
      <c r="BT779" t="s">
        <v>285</v>
      </c>
      <c r="BU779" s="23">
        <v>43682</v>
      </c>
      <c r="BV779">
        <v>26271</v>
      </c>
      <c r="BX779" t="s">
        <v>64</v>
      </c>
      <c r="BY779" t="s">
        <v>64</v>
      </c>
      <c r="CB779" t="s">
        <v>64</v>
      </c>
      <c r="CC779" t="s">
        <v>64</v>
      </c>
      <c r="CD779" t="s">
        <v>478</v>
      </c>
      <c r="CE779" t="s">
        <v>63</v>
      </c>
      <c r="CF779" t="s">
        <v>458</v>
      </c>
      <c r="CG779" t="s">
        <v>63</v>
      </c>
      <c r="CH779" t="s">
        <v>456</v>
      </c>
      <c r="CI779" t="s">
        <v>64</v>
      </c>
      <c r="DJ779" t="s">
        <v>76</v>
      </c>
      <c r="DK779" t="s">
        <v>2124</v>
      </c>
      <c r="DN779" t="s">
        <v>64</v>
      </c>
      <c r="DO779" t="s">
        <v>77</v>
      </c>
      <c r="DP779" t="s">
        <v>64</v>
      </c>
      <c r="DQ779" t="s">
        <v>139</v>
      </c>
      <c r="EB779">
        <v>3</v>
      </c>
      <c r="EC779">
        <v>3</v>
      </c>
      <c r="EE779" t="s">
        <v>1489</v>
      </c>
      <c r="EF779">
        <v>6</v>
      </c>
      <c r="EH779" t="s">
        <v>80</v>
      </c>
      <c r="EL779" t="s">
        <v>80</v>
      </c>
      <c r="EP779" t="s">
        <v>80</v>
      </c>
      <c r="ET779" t="s">
        <v>80</v>
      </c>
      <c r="EV779">
        <v>4500</v>
      </c>
      <c r="EW779">
        <v>594</v>
      </c>
      <c r="EX779">
        <v>468</v>
      </c>
      <c r="EY779">
        <v>523</v>
      </c>
    </row>
    <row r="780" spans="1:155" x14ac:dyDescent="0.25">
      <c r="A780">
        <v>2020</v>
      </c>
      <c r="B780" t="s">
        <v>2140</v>
      </c>
      <c r="C780" s="20" t="s">
        <v>510</v>
      </c>
      <c r="D780" t="s">
        <v>1501</v>
      </c>
      <c r="E780" t="s">
        <v>447</v>
      </c>
      <c r="F780">
        <v>685</v>
      </c>
      <c r="G780" s="1">
        <v>5.3</v>
      </c>
      <c r="H780">
        <v>8</v>
      </c>
      <c r="I780" t="s">
        <v>152</v>
      </c>
      <c r="J780">
        <v>14</v>
      </c>
      <c r="K780">
        <v>18</v>
      </c>
      <c r="L780">
        <v>15</v>
      </c>
      <c r="M780">
        <v>16.899999999999999</v>
      </c>
      <c r="N780">
        <v>24.2</v>
      </c>
      <c r="O780">
        <v>19.554400000000001</v>
      </c>
      <c r="P780">
        <v>13.7484</v>
      </c>
      <c r="Q780">
        <v>17.642099999999999</v>
      </c>
      <c r="R780">
        <v>15.2644</v>
      </c>
      <c r="T780" t="s">
        <v>142</v>
      </c>
      <c r="U780" t="s">
        <v>143</v>
      </c>
      <c r="V780" t="s">
        <v>86</v>
      </c>
      <c r="W780" t="s">
        <v>136</v>
      </c>
      <c r="Y780">
        <v>6</v>
      </c>
      <c r="Z780" t="s">
        <v>63</v>
      </c>
      <c r="AA780" t="s">
        <v>64</v>
      </c>
      <c r="AB780" t="s">
        <v>65</v>
      </c>
      <c r="AC780" t="s">
        <v>66</v>
      </c>
      <c r="AD780">
        <v>10</v>
      </c>
      <c r="AG780" t="s">
        <v>243</v>
      </c>
      <c r="AH780" t="s">
        <v>244</v>
      </c>
      <c r="AI780" t="s">
        <v>68</v>
      </c>
      <c r="AJ780" t="s">
        <v>69</v>
      </c>
      <c r="AK780" t="s">
        <v>184</v>
      </c>
      <c r="AL780" t="s">
        <v>185</v>
      </c>
      <c r="AS780">
        <v>2700</v>
      </c>
      <c r="AT780">
        <v>2700</v>
      </c>
      <c r="BN780" s="33" t="s">
        <v>2125</v>
      </c>
      <c r="BO780">
        <v>1</v>
      </c>
      <c r="BP780">
        <v>1</v>
      </c>
      <c r="BQ780">
        <v>19</v>
      </c>
      <c r="BR780" t="s">
        <v>481</v>
      </c>
      <c r="BS780" t="s">
        <v>2132</v>
      </c>
      <c r="BT780" t="s">
        <v>73</v>
      </c>
      <c r="BU780" s="23">
        <v>43682</v>
      </c>
      <c r="BV780">
        <v>26262</v>
      </c>
      <c r="BX780" t="s">
        <v>64</v>
      </c>
      <c r="BY780" t="s">
        <v>64</v>
      </c>
      <c r="CB780" t="s">
        <v>64</v>
      </c>
      <c r="CC780" t="s">
        <v>64</v>
      </c>
      <c r="CD780" t="s">
        <v>478</v>
      </c>
      <c r="CE780" t="s">
        <v>63</v>
      </c>
      <c r="CF780" t="s">
        <v>458</v>
      </c>
      <c r="CG780" t="s">
        <v>63</v>
      </c>
      <c r="CH780" t="s">
        <v>456</v>
      </c>
      <c r="CI780" t="s">
        <v>64</v>
      </c>
      <c r="DJ780" t="s">
        <v>76</v>
      </c>
      <c r="DK780" t="s">
        <v>2124</v>
      </c>
      <c r="DN780" t="s">
        <v>64</v>
      </c>
      <c r="DO780" t="s">
        <v>77</v>
      </c>
      <c r="DP780" t="s">
        <v>64</v>
      </c>
      <c r="DQ780" t="s">
        <v>139</v>
      </c>
      <c r="EB780">
        <v>2</v>
      </c>
      <c r="EC780">
        <v>2</v>
      </c>
      <c r="EE780" t="s">
        <v>1490</v>
      </c>
      <c r="EF780">
        <v>5</v>
      </c>
      <c r="EH780" t="s">
        <v>80</v>
      </c>
      <c r="EL780" t="s">
        <v>80</v>
      </c>
      <c r="EP780" t="s">
        <v>80</v>
      </c>
      <c r="ET780" t="s">
        <v>80</v>
      </c>
      <c r="EV780">
        <v>6000</v>
      </c>
      <c r="EW780">
        <v>646</v>
      </c>
      <c r="EX780">
        <v>504</v>
      </c>
      <c r="EY780">
        <v>582</v>
      </c>
    </row>
    <row r="781" spans="1:155" x14ac:dyDescent="0.25">
      <c r="A781">
        <v>2020</v>
      </c>
      <c r="B781" t="s">
        <v>2140</v>
      </c>
      <c r="C781" s="20" t="s">
        <v>510</v>
      </c>
      <c r="D781" t="s">
        <v>1505</v>
      </c>
      <c r="E781" t="s">
        <v>447</v>
      </c>
      <c r="F781">
        <v>533</v>
      </c>
      <c r="G781" s="1">
        <v>4.3</v>
      </c>
      <c r="H781">
        <v>6</v>
      </c>
      <c r="I781" t="s">
        <v>152</v>
      </c>
      <c r="J781">
        <v>14</v>
      </c>
      <c r="K781">
        <v>16</v>
      </c>
      <c r="L781">
        <v>15</v>
      </c>
      <c r="M781">
        <v>17.2</v>
      </c>
      <c r="N781">
        <v>24.4</v>
      </c>
      <c r="O781">
        <v>19.833600000000001</v>
      </c>
      <c r="P781">
        <v>13.9785</v>
      </c>
      <c r="Q781">
        <v>16.3704</v>
      </c>
      <c r="R781">
        <v>14.962300000000001</v>
      </c>
      <c r="T781" t="s">
        <v>142</v>
      </c>
      <c r="U781" t="s">
        <v>143</v>
      </c>
      <c r="V781" t="s">
        <v>86</v>
      </c>
      <c r="W781" t="s">
        <v>136</v>
      </c>
      <c r="Y781">
        <v>6</v>
      </c>
      <c r="Z781" t="s">
        <v>63</v>
      </c>
      <c r="AA781" t="s">
        <v>64</v>
      </c>
      <c r="AB781">
        <v>4</v>
      </c>
      <c r="AC781" t="s">
        <v>294</v>
      </c>
      <c r="AD781">
        <v>10</v>
      </c>
      <c r="AG781" t="s">
        <v>243</v>
      </c>
      <c r="AH781" t="s">
        <v>244</v>
      </c>
      <c r="AI781" t="s">
        <v>68</v>
      </c>
      <c r="AJ781" t="s">
        <v>69</v>
      </c>
      <c r="AK781" t="s">
        <v>184</v>
      </c>
      <c r="AL781" t="s">
        <v>185</v>
      </c>
      <c r="AS781">
        <v>2700</v>
      </c>
      <c r="AT781">
        <v>2700</v>
      </c>
      <c r="BN781" s="33" t="s">
        <v>2125</v>
      </c>
      <c r="BO781">
        <v>1</v>
      </c>
      <c r="BP781">
        <v>1</v>
      </c>
      <c r="BQ781">
        <v>19</v>
      </c>
      <c r="BR781" t="s">
        <v>481</v>
      </c>
      <c r="BS781" t="s">
        <v>2132</v>
      </c>
      <c r="BT781" t="s">
        <v>285</v>
      </c>
      <c r="BU781" s="23">
        <v>43682</v>
      </c>
      <c r="BV781">
        <v>26009</v>
      </c>
      <c r="BX781" t="s">
        <v>64</v>
      </c>
      <c r="BY781" t="s">
        <v>64</v>
      </c>
      <c r="CB781" t="s">
        <v>64</v>
      </c>
      <c r="CC781" t="s">
        <v>64</v>
      </c>
      <c r="CD781" t="s">
        <v>478</v>
      </c>
      <c r="CE781" t="s">
        <v>63</v>
      </c>
      <c r="CF781" t="s">
        <v>458</v>
      </c>
      <c r="CG781" t="s">
        <v>63</v>
      </c>
      <c r="CH781" t="s">
        <v>456</v>
      </c>
      <c r="CI781" t="s">
        <v>64</v>
      </c>
      <c r="DJ781" t="s">
        <v>76</v>
      </c>
      <c r="DK781" t="s">
        <v>2124</v>
      </c>
      <c r="DN781" t="s">
        <v>64</v>
      </c>
      <c r="DO781" t="s">
        <v>77</v>
      </c>
      <c r="DP781" t="s">
        <v>64</v>
      </c>
      <c r="DQ781" t="s">
        <v>139</v>
      </c>
      <c r="EB781">
        <v>2</v>
      </c>
      <c r="EC781">
        <v>2</v>
      </c>
      <c r="EE781" t="s">
        <v>1489</v>
      </c>
      <c r="EF781">
        <v>6</v>
      </c>
      <c r="EH781" t="s">
        <v>80</v>
      </c>
      <c r="EL781" t="s">
        <v>80</v>
      </c>
      <c r="EP781" t="s">
        <v>80</v>
      </c>
      <c r="ET781" t="s">
        <v>80</v>
      </c>
      <c r="EV781">
        <v>6000</v>
      </c>
      <c r="EW781">
        <v>635</v>
      </c>
      <c r="EX781">
        <v>543</v>
      </c>
      <c r="EY781">
        <v>594</v>
      </c>
    </row>
    <row r="782" spans="1:155" x14ac:dyDescent="0.25">
      <c r="A782">
        <v>2020</v>
      </c>
      <c r="B782" t="s">
        <v>2140</v>
      </c>
      <c r="C782" s="20" t="s">
        <v>510</v>
      </c>
      <c r="D782" t="s">
        <v>1505</v>
      </c>
      <c r="E782" t="s">
        <v>447</v>
      </c>
      <c r="F782">
        <v>676</v>
      </c>
      <c r="G782" s="1">
        <v>5.3</v>
      </c>
      <c r="H782">
        <v>8</v>
      </c>
      <c r="I782" t="s">
        <v>152</v>
      </c>
      <c r="J782">
        <v>14</v>
      </c>
      <c r="K782">
        <v>17</v>
      </c>
      <c r="L782">
        <v>15</v>
      </c>
      <c r="M782">
        <v>18.399999999999999</v>
      </c>
      <c r="N782">
        <v>28.5</v>
      </c>
      <c r="O782">
        <v>21.890999999999998</v>
      </c>
      <c r="P782">
        <v>14</v>
      </c>
      <c r="Q782">
        <v>17</v>
      </c>
      <c r="R782">
        <v>15</v>
      </c>
      <c r="T782" t="s">
        <v>142</v>
      </c>
      <c r="U782" t="s">
        <v>143</v>
      </c>
      <c r="V782" t="s">
        <v>86</v>
      </c>
      <c r="W782" t="s">
        <v>136</v>
      </c>
      <c r="Y782">
        <v>6</v>
      </c>
      <c r="Z782" t="s">
        <v>63</v>
      </c>
      <c r="AA782" t="s">
        <v>64</v>
      </c>
      <c r="AB782">
        <v>4</v>
      </c>
      <c r="AC782" t="s">
        <v>294</v>
      </c>
      <c r="AD782">
        <v>10</v>
      </c>
      <c r="AG782" t="s">
        <v>243</v>
      </c>
      <c r="AH782" t="s">
        <v>244</v>
      </c>
      <c r="AI782" t="s">
        <v>68</v>
      </c>
      <c r="AJ782" t="s">
        <v>69</v>
      </c>
      <c r="AK782" t="s">
        <v>184</v>
      </c>
      <c r="AL782" t="s">
        <v>185</v>
      </c>
      <c r="AS782">
        <v>2700</v>
      </c>
      <c r="AT782">
        <v>2700</v>
      </c>
      <c r="BN782" s="33" t="s">
        <v>2125</v>
      </c>
      <c r="BO782">
        <v>1</v>
      </c>
      <c r="BP782">
        <v>1</v>
      </c>
      <c r="BQ782">
        <v>19</v>
      </c>
      <c r="BR782" t="s">
        <v>481</v>
      </c>
      <c r="BS782" t="s">
        <v>2132</v>
      </c>
      <c r="BT782" t="s">
        <v>73</v>
      </c>
      <c r="BU782" s="23">
        <v>43682</v>
      </c>
      <c r="BV782">
        <v>26272</v>
      </c>
      <c r="BX782" t="s">
        <v>64</v>
      </c>
      <c r="BY782" t="s">
        <v>64</v>
      </c>
      <c r="CB782" t="s">
        <v>64</v>
      </c>
      <c r="CC782" t="s">
        <v>64</v>
      </c>
      <c r="CD782" t="s">
        <v>478</v>
      </c>
      <c r="CE782" t="s">
        <v>63</v>
      </c>
      <c r="CF782" t="s">
        <v>458</v>
      </c>
      <c r="CG782" t="s">
        <v>63</v>
      </c>
      <c r="CH782" t="s">
        <v>456</v>
      </c>
      <c r="CI782" t="s">
        <v>64</v>
      </c>
      <c r="DJ782" t="s">
        <v>76</v>
      </c>
      <c r="DK782" t="s">
        <v>2124</v>
      </c>
      <c r="DN782" t="s">
        <v>64</v>
      </c>
      <c r="DO782" t="s">
        <v>77</v>
      </c>
      <c r="DP782" t="s">
        <v>64</v>
      </c>
      <c r="DQ782" t="s">
        <v>139</v>
      </c>
      <c r="EB782">
        <v>2</v>
      </c>
      <c r="EC782">
        <v>2</v>
      </c>
      <c r="EE782" t="s">
        <v>1490</v>
      </c>
      <c r="EF782">
        <v>5</v>
      </c>
      <c r="EH782" t="s">
        <v>80</v>
      </c>
      <c r="EL782" t="s">
        <v>80</v>
      </c>
      <c r="EP782" t="s">
        <v>80</v>
      </c>
      <c r="ET782" t="s">
        <v>80</v>
      </c>
      <c r="EV782">
        <v>6000</v>
      </c>
      <c r="EW782">
        <v>635</v>
      </c>
      <c r="EX782">
        <v>525</v>
      </c>
      <c r="EY782">
        <v>593</v>
      </c>
    </row>
    <row r="783" spans="1:155" x14ac:dyDescent="0.25">
      <c r="A783">
        <v>2020</v>
      </c>
      <c r="B783" t="s">
        <v>221</v>
      </c>
      <c r="C783" s="20" t="s">
        <v>242</v>
      </c>
      <c r="D783" t="s">
        <v>253</v>
      </c>
      <c r="E783" t="s">
        <v>224</v>
      </c>
      <c r="F783">
        <v>543</v>
      </c>
      <c r="G783" s="1">
        <v>3.6</v>
      </c>
      <c r="H783">
        <v>6</v>
      </c>
      <c r="I783" t="s">
        <v>256</v>
      </c>
      <c r="J783">
        <v>19</v>
      </c>
      <c r="K783">
        <v>28</v>
      </c>
      <c r="L783">
        <v>22</v>
      </c>
      <c r="M783">
        <v>23.8933</v>
      </c>
      <c r="N783">
        <v>40</v>
      </c>
      <c r="O783">
        <v>29.180900000000001</v>
      </c>
      <c r="P783">
        <v>18.9954</v>
      </c>
      <c r="Q783">
        <v>28.1266</v>
      </c>
      <c r="R783">
        <v>22.245200000000001</v>
      </c>
      <c r="T783" t="s">
        <v>142</v>
      </c>
      <c r="U783" t="s">
        <v>143</v>
      </c>
      <c r="V783" t="s">
        <v>86</v>
      </c>
      <c r="W783" t="s">
        <v>136</v>
      </c>
      <c r="Y783">
        <v>9</v>
      </c>
      <c r="Z783" t="s">
        <v>63</v>
      </c>
      <c r="AA783" t="s">
        <v>64</v>
      </c>
      <c r="AB783" t="s">
        <v>150</v>
      </c>
      <c r="AC783" t="s">
        <v>178</v>
      </c>
      <c r="AD783">
        <v>10</v>
      </c>
      <c r="AG783" t="s">
        <v>243</v>
      </c>
      <c r="AH783" t="s">
        <v>244</v>
      </c>
      <c r="AI783" t="s">
        <v>68</v>
      </c>
      <c r="AJ783" t="s">
        <v>69</v>
      </c>
      <c r="AK783" t="s">
        <v>184</v>
      </c>
      <c r="AL783" t="s">
        <v>185</v>
      </c>
      <c r="AS783">
        <v>1850</v>
      </c>
      <c r="AT783">
        <v>1850</v>
      </c>
      <c r="BO783">
        <v>2</v>
      </c>
      <c r="BP783">
        <v>2</v>
      </c>
      <c r="BQ783">
        <v>20</v>
      </c>
      <c r="BR783" t="s">
        <v>254</v>
      </c>
      <c r="BS783">
        <v>1</v>
      </c>
      <c r="BT783" t="s">
        <v>73</v>
      </c>
      <c r="BU783" s="23">
        <v>43689</v>
      </c>
      <c r="BV783">
        <v>25904</v>
      </c>
      <c r="BX783" t="s">
        <v>64</v>
      </c>
      <c r="BY783" t="s">
        <v>64</v>
      </c>
      <c r="CB783" t="s">
        <v>64</v>
      </c>
      <c r="CC783" t="s">
        <v>64</v>
      </c>
      <c r="CD783" t="s">
        <v>1312</v>
      </c>
      <c r="CE783" t="s">
        <v>64</v>
      </c>
      <c r="CG783" t="s">
        <v>63</v>
      </c>
      <c r="CH783" t="s">
        <v>245</v>
      </c>
      <c r="CI783" t="s">
        <v>64</v>
      </c>
      <c r="DJ783" t="s">
        <v>146</v>
      </c>
      <c r="DK783" t="s">
        <v>147</v>
      </c>
      <c r="DN783" t="s">
        <v>64</v>
      </c>
      <c r="DO783" t="s">
        <v>193</v>
      </c>
      <c r="DP783" t="s">
        <v>63</v>
      </c>
      <c r="DQ783" t="s">
        <v>78</v>
      </c>
      <c r="EB783">
        <v>4</v>
      </c>
      <c r="EC783">
        <v>4</v>
      </c>
      <c r="EE783" t="s">
        <v>1311</v>
      </c>
      <c r="EF783">
        <v>7</v>
      </c>
      <c r="EH783" t="s">
        <v>80</v>
      </c>
      <c r="EL783" t="s">
        <v>80</v>
      </c>
      <c r="EP783" t="s">
        <v>80</v>
      </c>
      <c r="ET783" t="s">
        <v>80</v>
      </c>
      <c r="EV783">
        <v>1750</v>
      </c>
      <c r="EW783">
        <v>469</v>
      </c>
      <c r="EX783">
        <v>317</v>
      </c>
      <c r="EY783">
        <v>401</v>
      </c>
    </row>
    <row r="784" spans="1:155" x14ac:dyDescent="0.25">
      <c r="A784">
        <v>2020</v>
      </c>
      <c r="B784" t="s">
        <v>221</v>
      </c>
      <c r="C784" s="20" t="s">
        <v>242</v>
      </c>
      <c r="D784" t="s">
        <v>1317</v>
      </c>
      <c r="E784" t="s">
        <v>224</v>
      </c>
      <c r="F784">
        <v>547</v>
      </c>
      <c r="G784" s="1">
        <v>3.6</v>
      </c>
      <c r="H784">
        <v>6</v>
      </c>
      <c r="I784" t="s">
        <v>256</v>
      </c>
      <c r="J784">
        <v>19</v>
      </c>
      <c r="K784">
        <v>28</v>
      </c>
      <c r="L784">
        <v>22</v>
      </c>
      <c r="M784">
        <v>23.8933</v>
      </c>
      <c r="N784">
        <v>40</v>
      </c>
      <c r="O784">
        <v>29.180900000000001</v>
      </c>
      <c r="P784">
        <v>18.9954</v>
      </c>
      <c r="Q784">
        <v>28.1266</v>
      </c>
      <c r="R784">
        <v>22.245200000000001</v>
      </c>
      <c r="T784" t="s">
        <v>142</v>
      </c>
      <c r="U784" t="s">
        <v>143</v>
      </c>
      <c r="V784" t="s">
        <v>86</v>
      </c>
      <c r="W784" t="s">
        <v>136</v>
      </c>
      <c r="Y784">
        <v>9</v>
      </c>
      <c r="Z784" t="s">
        <v>63</v>
      </c>
      <c r="AA784" t="s">
        <v>64</v>
      </c>
      <c r="AB784" t="s">
        <v>150</v>
      </c>
      <c r="AC784" t="s">
        <v>178</v>
      </c>
      <c r="AD784">
        <v>10</v>
      </c>
      <c r="AG784" t="s">
        <v>243</v>
      </c>
      <c r="AH784" t="s">
        <v>244</v>
      </c>
      <c r="AI784" t="s">
        <v>68</v>
      </c>
      <c r="AJ784" t="s">
        <v>69</v>
      </c>
      <c r="AK784" t="s">
        <v>184</v>
      </c>
      <c r="AL784" t="s">
        <v>185</v>
      </c>
      <c r="AS784">
        <v>1850</v>
      </c>
      <c r="AT784">
        <v>1850</v>
      </c>
      <c r="BO784">
        <v>2</v>
      </c>
      <c r="BP784">
        <v>2</v>
      </c>
      <c r="BQ784">
        <v>20</v>
      </c>
      <c r="BR784" t="s">
        <v>254</v>
      </c>
      <c r="BS784">
        <v>1</v>
      </c>
      <c r="BT784" t="s">
        <v>73</v>
      </c>
      <c r="BU784" s="23">
        <v>43689</v>
      </c>
      <c r="BV784">
        <v>26207</v>
      </c>
      <c r="BX784" t="s">
        <v>64</v>
      </c>
      <c r="BY784" t="s">
        <v>64</v>
      </c>
      <c r="CB784" t="s">
        <v>64</v>
      </c>
      <c r="CC784" t="s">
        <v>64</v>
      </c>
      <c r="CD784" t="s">
        <v>1312</v>
      </c>
      <c r="CE784" t="s">
        <v>64</v>
      </c>
      <c r="CG784" t="s">
        <v>63</v>
      </c>
      <c r="CH784" t="s">
        <v>245</v>
      </c>
      <c r="CI784" t="s">
        <v>64</v>
      </c>
      <c r="DJ784" t="s">
        <v>146</v>
      </c>
      <c r="DK784" t="s">
        <v>147</v>
      </c>
      <c r="DN784" t="s">
        <v>64</v>
      </c>
      <c r="DO784" t="s">
        <v>193</v>
      </c>
      <c r="DP784" t="s">
        <v>63</v>
      </c>
      <c r="DQ784" t="s">
        <v>78</v>
      </c>
      <c r="EB784">
        <v>4</v>
      </c>
      <c r="EC784">
        <v>4</v>
      </c>
      <c r="EE784" t="s">
        <v>1311</v>
      </c>
      <c r="EF784">
        <v>7</v>
      </c>
      <c r="EH784" t="s">
        <v>80</v>
      </c>
      <c r="EL784" t="s">
        <v>80</v>
      </c>
      <c r="EP784" t="s">
        <v>80</v>
      </c>
      <c r="ET784" t="s">
        <v>80</v>
      </c>
      <c r="EV784">
        <v>1750</v>
      </c>
      <c r="EW784">
        <v>469</v>
      </c>
      <c r="EX784">
        <v>317</v>
      </c>
      <c r="EY784">
        <v>401</v>
      </c>
    </row>
    <row r="785" spans="1:155" x14ac:dyDescent="0.25">
      <c r="A785">
        <v>2020</v>
      </c>
      <c r="B785" t="s">
        <v>221</v>
      </c>
      <c r="C785" s="20" t="s">
        <v>261</v>
      </c>
      <c r="D785" t="s">
        <v>276</v>
      </c>
      <c r="E785" t="s">
        <v>224</v>
      </c>
      <c r="F785">
        <v>552</v>
      </c>
      <c r="G785" s="1">
        <v>3.6</v>
      </c>
      <c r="H785">
        <v>6</v>
      </c>
      <c r="I785" t="s">
        <v>152</v>
      </c>
      <c r="J785">
        <v>17</v>
      </c>
      <c r="K785">
        <v>25</v>
      </c>
      <c r="L785">
        <v>20</v>
      </c>
      <c r="M785">
        <v>21.4</v>
      </c>
      <c r="N785">
        <v>35</v>
      </c>
      <c r="O785">
        <v>25.934899999999999</v>
      </c>
      <c r="P785">
        <v>17.1523</v>
      </c>
      <c r="Q785">
        <v>24.89</v>
      </c>
      <c r="R785">
        <v>19.9421</v>
      </c>
      <c r="T785" t="s">
        <v>142</v>
      </c>
      <c r="U785" t="s">
        <v>143</v>
      </c>
      <c r="V785" t="s">
        <v>86</v>
      </c>
      <c r="W785" t="s">
        <v>136</v>
      </c>
      <c r="Y785">
        <v>6</v>
      </c>
      <c r="Z785" t="s">
        <v>63</v>
      </c>
      <c r="AA785" t="s">
        <v>64</v>
      </c>
      <c r="AB785" t="s">
        <v>150</v>
      </c>
      <c r="AC785" t="s">
        <v>178</v>
      </c>
      <c r="AD785">
        <v>10</v>
      </c>
      <c r="AG785" t="s">
        <v>243</v>
      </c>
      <c r="AH785" t="s">
        <v>244</v>
      </c>
      <c r="AI785" t="s">
        <v>68</v>
      </c>
      <c r="AJ785" t="s">
        <v>69</v>
      </c>
      <c r="AK785" t="s">
        <v>184</v>
      </c>
      <c r="AL785" t="s">
        <v>185</v>
      </c>
      <c r="AS785">
        <v>2000</v>
      </c>
      <c r="AT785">
        <v>2000</v>
      </c>
      <c r="BO785">
        <v>2</v>
      </c>
      <c r="BP785">
        <v>2</v>
      </c>
      <c r="BQ785">
        <v>20</v>
      </c>
      <c r="BR785" t="s">
        <v>254</v>
      </c>
      <c r="BS785">
        <v>1</v>
      </c>
      <c r="BT785" t="s">
        <v>73</v>
      </c>
      <c r="BU785" s="23">
        <v>43829</v>
      </c>
      <c r="BV785">
        <v>26844</v>
      </c>
      <c r="BX785" t="s">
        <v>64</v>
      </c>
      <c r="BY785" t="s">
        <v>64</v>
      </c>
      <c r="CB785" t="s">
        <v>64</v>
      </c>
      <c r="CC785" t="s">
        <v>64</v>
      </c>
      <c r="CD785" t="s">
        <v>1329</v>
      </c>
      <c r="CE785" t="s">
        <v>64</v>
      </c>
      <c r="CG785" t="s">
        <v>63</v>
      </c>
      <c r="CH785" t="s">
        <v>245</v>
      </c>
      <c r="CI785" t="s">
        <v>64</v>
      </c>
      <c r="DJ785" t="s">
        <v>146</v>
      </c>
      <c r="DK785" t="s">
        <v>147</v>
      </c>
      <c r="DN785" t="s">
        <v>64</v>
      </c>
      <c r="DO785" t="s">
        <v>193</v>
      </c>
      <c r="DP785" t="s">
        <v>64</v>
      </c>
      <c r="DQ785" t="s">
        <v>139</v>
      </c>
      <c r="EB785">
        <v>4</v>
      </c>
      <c r="EC785">
        <v>4</v>
      </c>
      <c r="EE785" t="s">
        <v>1328</v>
      </c>
      <c r="EF785">
        <v>5</v>
      </c>
      <c r="EH785" t="s">
        <v>80</v>
      </c>
      <c r="EL785" t="s">
        <v>80</v>
      </c>
      <c r="EP785" t="s">
        <v>80</v>
      </c>
      <c r="ET785" t="s">
        <v>80</v>
      </c>
      <c r="EV785">
        <v>2500</v>
      </c>
      <c r="EW785">
        <v>517</v>
      </c>
      <c r="EX785">
        <v>357</v>
      </c>
      <c r="EY785">
        <v>445</v>
      </c>
    </row>
    <row r="786" spans="1:155" x14ac:dyDescent="0.25">
      <c r="A786">
        <v>2020</v>
      </c>
      <c r="B786" t="s">
        <v>521</v>
      </c>
      <c r="C786" s="20" t="s">
        <v>521</v>
      </c>
      <c r="D786" t="s">
        <v>568</v>
      </c>
      <c r="E786" t="s">
        <v>524</v>
      </c>
      <c r="F786">
        <v>26</v>
      </c>
      <c r="G786" s="1">
        <v>3.5</v>
      </c>
      <c r="H786">
        <v>6</v>
      </c>
      <c r="I786" t="s">
        <v>348</v>
      </c>
      <c r="J786">
        <v>19</v>
      </c>
      <c r="K786">
        <v>28</v>
      </c>
      <c r="L786">
        <v>22</v>
      </c>
      <c r="M786">
        <v>24.456199999999999</v>
      </c>
      <c r="N786">
        <v>39.447800000000001</v>
      </c>
      <c r="O786">
        <v>29.5014</v>
      </c>
      <c r="P786">
        <v>19.407399999999999</v>
      </c>
      <c r="Q786">
        <v>27.7727</v>
      </c>
      <c r="R786">
        <v>22.450399999999998</v>
      </c>
      <c r="T786" t="s">
        <v>142</v>
      </c>
      <c r="U786" t="s">
        <v>143</v>
      </c>
      <c r="V786" t="s">
        <v>61</v>
      </c>
      <c r="W786" t="s">
        <v>62</v>
      </c>
      <c r="Y786">
        <v>10</v>
      </c>
      <c r="Z786" t="s">
        <v>63</v>
      </c>
      <c r="AA786" t="s">
        <v>64</v>
      </c>
      <c r="AB786" t="s">
        <v>150</v>
      </c>
      <c r="AC786" t="s">
        <v>178</v>
      </c>
      <c r="AD786">
        <v>10</v>
      </c>
      <c r="AG786" t="s">
        <v>243</v>
      </c>
      <c r="AH786" t="s">
        <v>244</v>
      </c>
      <c r="AI786" t="s">
        <v>68</v>
      </c>
      <c r="AJ786" t="s">
        <v>69</v>
      </c>
      <c r="AK786" t="s">
        <v>184</v>
      </c>
      <c r="AL786" t="s">
        <v>185</v>
      </c>
      <c r="AS786">
        <v>1850</v>
      </c>
      <c r="AT786">
        <v>1850</v>
      </c>
      <c r="BN786" s="33" t="s">
        <v>2125</v>
      </c>
      <c r="BO786">
        <v>2</v>
      </c>
      <c r="BP786">
        <v>2</v>
      </c>
      <c r="BQ786">
        <v>20</v>
      </c>
      <c r="BR786" t="s">
        <v>254</v>
      </c>
      <c r="BS786">
        <v>1</v>
      </c>
      <c r="BT786" t="s">
        <v>73</v>
      </c>
      <c r="BU786" s="23">
        <v>43690</v>
      </c>
      <c r="BV786">
        <v>25909</v>
      </c>
      <c r="BX786" t="s">
        <v>64</v>
      </c>
      <c r="BY786" t="s">
        <v>64</v>
      </c>
      <c r="CB786" t="s">
        <v>64</v>
      </c>
      <c r="CC786" t="s">
        <v>64</v>
      </c>
      <c r="CE786" t="s">
        <v>63</v>
      </c>
      <c r="CF786" t="s">
        <v>528</v>
      </c>
      <c r="CG786" t="s">
        <v>63</v>
      </c>
      <c r="CH786" t="s">
        <v>529</v>
      </c>
      <c r="CI786" t="s">
        <v>63</v>
      </c>
      <c r="CJ786" t="s">
        <v>529</v>
      </c>
      <c r="DJ786" t="s">
        <v>76</v>
      </c>
      <c r="DK786" t="s">
        <v>2124</v>
      </c>
      <c r="DL786" t="s">
        <v>64</v>
      </c>
      <c r="DM786" t="s">
        <v>64</v>
      </c>
      <c r="DN786" t="s">
        <v>64</v>
      </c>
      <c r="DO786" t="s">
        <v>193</v>
      </c>
      <c r="DP786" t="s">
        <v>63</v>
      </c>
      <c r="DQ786" t="s">
        <v>78</v>
      </c>
      <c r="EB786">
        <v>4</v>
      </c>
      <c r="EC786">
        <v>4</v>
      </c>
      <c r="EE786" t="s">
        <v>1538</v>
      </c>
      <c r="EF786">
        <v>5</v>
      </c>
      <c r="EH786" t="s">
        <v>80</v>
      </c>
      <c r="EL786" t="s">
        <v>80</v>
      </c>
      <c r="EP786" t="s">
        <v>80</v>
      </c>
      <c r="ET786" t="s">
        <v>80</v>
      </c>
      <c r="EV786">
        <v>1750</v>
      </c>
      <c r="EW786">
        <v>456</v>
      </c>
      <c r="EX786">
        <v>319</v>
      </c>
      <c r="EY786">
        <v>394</v>
      </c>
    </row>
    <row r="787" spans="1:155" x14ac:dyDescent="0.25">
      <c r="A787">
        <v>2020</v>
      </c>
      <c r="B787" t="s">
        <v>698</v>
      </c>
      <c r="C787" s="20" t="s">
        <v>699</v>
      </c>
      <c r="D787" t="s">
        <v>715</v>
      </c>
      <c r="E787" t="s">
        <v>701</v>
      </c>
      <c r="F787">
        <v>13</v>
      </c>
      <c r="G787" s="1">
        <v>3.3</v>
      </c>
      <c r="H787">
        <v>6</v>
      </c>
      <c r="I787" t="s">
        <v>79</v>
      </c>
      <c r="J787">
        <v>18</v>
      </c>
      <c r="K787">
        <v>24</v>
      </c>
      <c r="L787">
        <v>21</v>
      </c>
      <c r="M787">
        <v>23.2</v>
      </c>
      <c r="N787">
        <v>35.158999999999999</v>
      </c>
      <c r="O787">
        <v>27.392800000000001</v>
      </c>
      <c r="P787">
        <v>18.485900000000001</v>
      </c>
      <c r="Q787">
        <v>23.755099999999999</v>
      </c>
      <c r="R787">
        <v>20.535699999999999</v>
      </c>
      <c r="T787" t="s">
        <v>142</v>
      </c>
      <c r="U787" t="s">
        <v>143</v>
      </c>
      <c r="V787" t="s">
        <v>61</v>
      </c>
      <c r="W787" t="s">
        <v>62</v>
      </c>
      <c r="Y787">
        <v>8</v>
      </c>
      <c r="Z787" t="s">
        <v>63</v>
      </c>
      <c r="AA787" t="s">
        <v>64</v>
      </c>
      <c r="AB787" t="s">
        <v>150</v>
      </c>
      <c r="AC787" t="s">
        <v>178</v>
      </c>
      <c r="AD787">
        <v>15</v>
      </c>
      <c r="AG787" t="s">
        <v>243</v>
      </c>
      <c r="AH787" t="s">
        <v>244</v>
      </c>
      <c r="AI787" t="s">
        <v>68</v>
      </c>
      <c r="AJ787" t="s">
        <v>69</v>
      </c>
      <c r="AK787" t="s">
        <v>184</v>
      </c>
      <c r="AL787" t="s">
        <v>185</v>
      </c>
      <c r="AS787">
        <v>1950</v>
      </c>
      <c r="AT787">
        <v>1950</v>
      </c>
      <c r="BN787" s="33" t="s">
        <v>2125</v>
      </c>
      <c r="BO787">
        <v>2</v>
      </c>
      <c r="BP787">
        <v>2</v>
      </c>
      <c r="BQ787">
        <v>20</v>
      </c>
      <c r="BR787" t="s">
        <v>254</v>
      </c>
      <c r="BS787">
        <v>1</v>
      </c>
      <c r="BT787" t="s">
        <v>285</v>
      </c>
      <c r="BU787" s="23">
        <v>43586</v>
      </c>
      <c r="BV787">
        <v>25546</v>
      </c>
      <c r="BX787" t="s">
        <v>64</v>
      </c>
      <c r="BY787" t="s">
        <v>64</v>
      </c>
      <c r="CB787" t="s">
        <v>64</v>
      </c>
      <c r="CC787" t="s">
        <v>64</v>
      </c>
      <c r="CE787" t="s">
        <v>64</v>
      </c>
      <c r="CG787" t="s">
        <v>63</v>
      </c>
      <c r="CH787" t="s">
        <v>591</v>
      </c>
      <c r="CI787" t="s">
        <v>64</v>
      </c>
      <c r="DJ787" t="s">
        <v>76</v>
      </c>
      <c r="DK787" t="s">
        <v>2124</v>
      </c>
      <c r="DN787" t="s">
        <v>64</v>
      </c>
      <c r="DO787" t="s">
        <v>585</v>
      </c>
      <c r="DP787" t="s">
        <v>64</v>
      </c>
      <c r="DQ787" t="s">
        <v>139</v>
      </c>
      <c r="EB787">
        <v>4</v>
      </c>
      <c r="EC787">
        <v>4</v>
      </c>
      <c r="EE787" t="s">
        <v>1636</v>
      </c>
      <c r="EF787">
        <v>5</v>
      </c>
      <c r="EH787" t="s">
        <v>80</v>
      </c>
      <c r="EL787" t="s">
        <v>80</v>
      </c>
      <c r="EP787" t="s">
        <v>80</v>
      </c>
      <c r="ET787" t="s">
        <v>80</v>
      </c>
      <c r="EV787">
        <v>2250</v>
      </c>
      <c r="EW787">
        <v>485</v>
      </c>
      <c r="EX787">
        <v>376</v>
      </c>
      <c r="EY787">
        <v>436</v>
      </c>
    </row>
    <row r="788" spans="1:155" x14ac:dyDescent="0.25">
      <c r="A788">
        <v>2020</v>
      </c>
      <c r="B788" t="s">
        <v>1021</v>
      </c>
      <c r="C788" s="20" t="s">
        <v>1074</v>
      </c>
      <c r="D788" t="s">
        <v>1115</v>
      </c>
      <c r="E788" t="s">
        <v>1024</v>
      </c>
      <c r="F788">
        <v>37</v>
      </c>
      <c r="G788" s="1">
        <v>3.5</v>
      </c>
      <c r="H788">
        <v>6</v>
      </c>
      <c r="I788" t="s">
        <v>79</v>
      </c>
      <c r="J788">
        <v>19</v>
      </c>
      <c r="K788">
        <v>26</v>
      </c>
      <c r="L788">
        <v>21</v>
      </c>
      <c r="M788">
        <v>23.3902</v>
      </c>
      <c r="N788">
        <v>36.656799999999997</v>
      </c>
      <c r="O788">
        <v>27.9406</v>
      </c>
      <c r="P788">
        <v>18.625900000000001</v>
      </c>
      <c r="Q788">
        <v>25.970600000000001</v>
      </c>
      <c r="R788">
        <v>21.341999999999999</v>
      </c>
      <c r="T788" t="s">
        <v>142</v>
      </c>
      <c r="U788" t="s">
        <v>143</v>
      </c>
      <c r="V788" t="s">
        <v>61</v>
      </c>
      <c r="W788" t="s">
        <v>62</v>
      </c>
      <c r="Y788">
        <v>8</v>
      </c>
      <c r="Z788" t="s">
        <v>63</v>
      </c>
      <c r="AA788" t="s">
        <v>64</v>
      </c>
      <c r="AB788" t="s">
        <v>150</v>
      </c>
      <c r="AC788" t="s">
        <v>178</v>
      </c>
      <c r="AD788">
        <v>15</v>
      </c>
      <c r="AG788" t="s">
        <v>243</v>
      </c>
      <c r="AH788" t="s">
        <v>244</v>
      </c>
      <c r="AI788" t="s">
        <v>68</v>
      </c>
      <c r="AJ788" t="s">
        <v>69</v>
      </c>
      <c r="AK788" t="s">
        <v>184</v>
      </c>
      <c r="AL788" t="s">
        <v>185</v>
      </c>
      <c r="AS788">
        <v>1950</v>
      </c>
      <c r="AT788">
        <v>1950</v>
      </c>
      <c r="BN788" s="33" t="s">
        <v>2136</v>
      </c>
      <c r="BO788">
        <v>2</v>
      </c>
      <c r="BP788">
        <v>2</v>
      </c>
      <c r="BQ788">
        <v>20</v>
      </c>
      <c r="BR788" t="s">
        <v>254</v>
      </c>
      <c r="BS788">
        <v>1</v>
      </c>
      <c r="BT788" t="s">
        <v>73</v>
      </c>
      <c r="BU788" s="23">
        <v>43570</v>
      </c>
      <c r="BV788">
        <v>25203</v>
      </c>
      <c r="BX788" t="s">
        <v>64</v>
      </c>
      <c r="BY788" t="s">
        <v>64</v>
      </c>
      <c r="CB788" t="s">
        <v>64</v>
      </c>
      <c r="CC788" t="s">
        <v>64</v>
      </c>
      <c r="CD788" t="s">
        <v>1907</v>
      </c>
      <c r="CE788" t="s">
        <v>64</v>
      </c>
      <c r="CG788" t="s">
        <v>63</v>
      </c>
      <c r="CH788" t="s">
        <v>1025</v>
      </c>
      <c r="CI788" t="s">
        <v>64</v>
      </c>
      <c r="DJ788" t="s">
        <v>355</v>
      </c>
      <c r="DK788" t="s">
        <v>356</v>
      </c>
      <c r="DL788" t="s">
        <v>64</v>
      </c>
      <c r="DN788" t="s">
        <v>64</v>
      </c>
      <c r="DO788" t="s">
        <v>193</v>
      </c>
      <c r="DP788" t="s">
        <v>64</v>
      </c>
      <c r="DQ788" t="s">
        <v>139</v>
      </c>
      <c r="EB788">
        <v>4</v>
      </c>
      <c r="EC788">
        <v>4</v>
      </c>
      <c r="EE788" t="s">
        <v>1875</v>
      </c>
      <c r="EF788">
        <v>5</v>
      </c>
      <c r="EH788" t="s">
        <v>80</v>
      </c>
      <c r="EL788" t="s">
        <v>80</v>
      </c>
      <c r="EP788" t="s">
        <v>80</v>
      </c>
      <c r="ET788" t="s">
        <v>80</v>
      </c>
      <c r="EV788">
        <v>2250</v>
      </c>
      <c r="EW788">
        <v>477</v>
      </c>
      <c r="EX788">
        <v>343</v>
      </c>
      <c r="EY788">
        <v>417</v>
      </c>
    </row>
    <row r="789" spans="1:155" x14ac:dyDescent="0.25">
      <c r="A789">
        <v>2020</v>
      </c>
      <c r="B789" t="s">
        <v>221</v>
      </c>
      <c r="C789" s="20" t="s">
        <v>242</v>
      </c>
      <c r="D789" t="s">
        <v>1313</v>
      </c>
      <c r="E789" t="s">
        <v>224</v>
      </c>
      <c r="F789">
        <v>557</v>
      </c>
      <c r="G789" s="1">
        <v>3.6</v>
      </c>
      <c r="H789">
        <v>6</v>
      </c>
      <c r="I789" t="s">
        <v>256</v>
      </c>
      <c r="J789">
        <v>17</v>
      </c>
      <c r="K789">
        <v>25</v>
      </c>
      <c r="L789">
        <v>20</v>
      </c>
      <c r="M789">
        <v>21.1</v>
      </c>
      <c r="N789">
        <v>36</v>
      </c>
      <c r="O789">
        <v>25.929300000000001</v>
      </c>
      <c r="P789">
        <v>16.9285</v>
      </c>
      <c r="Q789">
        <v>25</v>
      </c>
      <c r="R789">
        <v>19.9574</v>
      </c>
      <c r="T789" t="s">
        <v>142</v>
      </c>
      <c r="U789" t="s">
        <v>143</v>
      </c>
      <c r="V789" t="s">
        <v>86</v>
      </c>
      <c r="W789" t="s">
        <v>136</v>
      </c>
      <c r="Y789">
        <v>9</v>
      </c>
      <c r="Z789" t="s">
        <v>63</v>
      </c>
      <c r="AA789" t="s">
        <v>64</v>
      </c>
      <c r="AB789" t="s">
        <v>86</v>
      </c>
      <c r="AC789" t="s">
        <v>87</v>
      </c>
      <c r="AD789">
        <v>10</v>
      </c>
      <c r="AG789" t="s">
        <v>243</v>
      </c>
      <c r="AH789" t="s">
        <v>244</v>
      </c>
      <c r="AI789" t="s">
        <v>68</v>
      </c>
      <c r="AJ789" t="s">
        <v>69</v>
      </c>
      <c r="AK789" t="s">
        <v>184</v>
      </c>
      <c r="AL789" t="s">
        <v>185</v>
      </c>
      <c r="AS789">
        <v>2000</v>
      </c>
      <c r="AT789">
        <v>2000</v>
      </c>
      <c r="BO789">
        <v>2</v>
      </c>
      <c r="BP789">
        <v>2</v>
      </c>
      <c r="BQ789">
        <v>21</v>
      </c>
      <c r="BR789" t="s">
        <v>1117</v>
      </c>
      <c r="BS789">
        <v>1</v>
      </c>
      <c r="BT789" t="s">
        <v>73</v>
      </c>
      <c r="BU789" s="23">
        <v>44053</v>
      </c>
      <c r="BV789">
        <v>27635</v>
      </c>
      <c r="BX789" t="s">
        <v>64</v>
      </c>
      <c r="BY789" t="s">
        <v>64</v>
      </c>
      <c r="CB789" t="s">
        <v>64</v>
      </c>
      <c r="CC789" t="s">
        <v>64</v>
      </c>
      <c r="CD789" t="s">
        <v>1312</v>
      </c>
      <c r="CE789" t="s">
        <v>64</v>
      </c>
      <c r="CG789" t="s">
        <v>63</v>
      </c>
      <c r="CH789" t="s">
        <v>245</v>
      </c>
      <c r="CI789" t="s">
        <v>64</v>
      </c>
      <c r="DJ789" t="s">
        <v>146</v>
      </c>
      <c r="DK789" t="s">
        <v>147</v>
      </c>
      <c r="DN789" t="s">
        <v>64</v>
      </c>
      <c r="DO789" t="s">
        <v>1315</v>
      </c>
      <c r="DP789" t="s">
        <v>64</v>
      </c>
      <c r="DQ789" t="s">
        <v>139</v>
      </c>
      <c r="EB789">
        <v>4</v>
      </c>
      <c r="EC789">
        <v>4</v>
      </c>
      <c r="EE789" t="s">
        <v>1314</v>
      </c>
      <c r="EF789">
        <v>7</v>
      </c>
      <c r="EH789" t="s">
        <v>80</v>
      </c>
      <c r="EL789" t="s">
        <v>80</v>
      </c>
      <c r="EP789" t="s">
        <v>80</v>
      </c>
      <c r="ET789" t="s">
        <v>80</v>
      </c>
      <c r="EV789">
        <v>2500</v>
      </c>
      <c r="EW789">
        <v>520</v>
      </c>
      <c r="EX789">
        <v>353</v>
      </c>
      <c r="EY789">
        <v>445</v>
      </c>
    </row>
    <row r="790" spans="1:155" x14ac:dyDescent="0.25">
      <c r="A790">
        <v>2020</v>
      </c>
      <c r="B790" t="s">
        <v>1021</v>
      </c>
      <c r="C790" s="20" t="s">
        <v>1074</v>
      </c>
      <c r="D790" t="s">
        <v>1116</v>
      </c>
      <c r="E790" t="s">
        <v>1024</v>
      </c>
      <c r="F790">
        <v>38</v>
      </c>
      <c r="G790" s="1">
        <v>3.5</v>
      </c>
      <c r="H790">
        <v>6</v>
      </c>
      <c r="I790" t="s">
        <v>79</v>
      </c>
      <c r="J790">
        <v>18</v>
      </c>
      <c r="K790">
        <v>24</v>
      </c>
      <c r="L790">
        <v>20</v>
      </c>
      <c r="M790">
        <v>22</v>
      </c>
      <c r="N790">
        <v>34.299999999999997</v>
      </c>
      <c r="O790">
        <v>26.2333</v>
      </c>
      <c r="P790">
        <v>17.598600000000001</v>
      </c>
      <c r="Q790">
        <v>24.431000000000001</v>
      </c>
      <c r="R790">
        <v>20.132200000000001</v>
      </c>
      <c r="T790" t="s">
        <v>142</v>
      </c>
      <c r="U790" t="s">
        <v>143</v>
      </c>
      <c r="V790" t="s">
        <v>61</v>
      </c>
      <c r="W790" t="s">
        <v>62</v>
      </c>
      <c r="Y790">
        <v>8</v>
      </c>
      <c r="Z790" t="s">
        <v>63</v>
      </c>
      <c r="AA790" t="s">
        <v>64</v>
      </c>
      <c r="AB790" t="s">
        <v>86</v>
      </c>
      <c r="AC790" t="s">
        <v>87</v>
      </c>
      <c r="AD790">
        <v>15</v>
      </c>
      <c r="AG790" t="s">
        <v>243</v>
      </c>
      <c r="AH790" t="s">
        <v>244</v>
      </c>
      <c r="AI790" t="s">
        <v>68</v>
      </c>
      <c r="AJ790" t="s">
        <v>69</v>
      </c>
      <c r="AK790" t="s">
        <v>184</v>
      </c>
      <c r="AL790" t="s">
        <v>185</v>
      </c>
      <c r="AS790">
        <v>2000</v>
      </c>
      <c r="AT790">
        <v>2000</v>
      </c>
      <c r="BN790" s="33" t="s">
        <v>2136</v>
      </c>
      <c r="BO790">
        <v>2</v>
      </c>
      <c r="BP790">
        <v>2</v>
      </c>
      <c r="BQ790">
        <v>21</v>
      </c>
      <c r="BR790" t="s">
        <v>1117</v>
      </c>
      <c r="BS790">
        <v>1</v>
      </c>
      <c r="BT790" t="s">
        <v>73</v>
      </c>
      <c r="BU790" s="23">
        <v>43570</v>
      </c>
      <c r="BV790">
        <v>25202</v>
      </c>
      <c r="BX790" t="s">
        <v>64</v>
      </c>
      <c r="BY790" t="s">
        <v>64</v>
      </c>
      <c r="CB790" t="s">
        <v>64</v>
      </c>
      <c r="CC790" t="s">
        <v>64</v>
      </c>
      <c r="CD790" t="s">
        <v>1907</v>
      </c>
      <c r="CE790" t="s">
        <v>64</v>
      </c>
      <c r="CG790" t="s">
        <v>63</v>
      </c>
      <c r="CH790" t="s">
        <v>1025</v>
      </c>
      <c r="CI790" t="s">
        <v>64</v>
      </c>
      <c r="DJ790" t="s">
        <v>355</v>
      </c>
      <c r="DK790" t="s">
        <v>356</v>
      </c>
      <c r="DL790" t="s">
        <v>64</v>
      </c>
      <c r="DN790" t="s">
        <v>64</v>
      </c>
      <c r="DO790" t="s">
        <v>193</v>
      </c>
      <c r="DP790" t="s">
        <v>64</v>
      </c>
      <c r="DQ790" t="s">
        <v>139</v>
      </c>
      <c r="EB790">
        <v>4</v>
      </c>
      <c r="EC790">
        <v>4</v>
      </c>
      <c r="EE790" t="s">
        <v>1875</v>
      </c>
      <c r="EF790">
        <v>5</v>
      </c>
      <c r="EH790" t="s">
        <v>80</v>
      </c>
      <c r="EL790" t="s">
        <v>80</v>
      </c>
      <c r="EP790" t="s">
        <v>80</v>
      </c>
      <c r="ET790" t="s">
        <v>80</v>
      </c>
      <c r="EV790">
        <v>2500</v>
      </c>
      <c r="EW790">
        <v>504</v>
      </c>
      <c r="EX790">
        <v>364</v>
      </c>
      <c r="EY790">
        <v>441</v>
      </c>
    </row>
    <row r="791" spans="1:155" x14ac:dyDescent="0.25">
      <c r="A791">
        <v>2020</v>
      </c>
      <c r="B791" t="s">
        <v>521</v>
      </c>
      <c r="C791" s="20" t="s">
        <v>522</v>
      </c>
      <c r="D791" t="s">
        <v>533</v>
      </c>
      <c r="E791" t="s">
        <v>524</v>
      </c>
      <c r="F791">
        <v>22</v>
      </c>
      <c r="G791" s="1">
        <v>3.5</v>
      </c>
      <c r="H791">
        <v>6</v>
      </c>
      <c r="I791" t="s">
        <v>459</v>
      </c>
      <c r="J791">
        <v>20</v>
      </c>
      <c r="K791">
        <v>27</v>
      </c>
      <c r="L791">
        <v>23</v>
      </c>
      <c r="M791">
        <v>26</v>
      </c>
      <c r="N791">
        <v>41</v>
      </c>
      <c r="O791">
        <v>31.124099999999999</v>
      </c>
      <c r="P791">
        <v>20</v>
      </c>
      <c r="Q791">
        <v>27</v>
      </c>
      <c r="R791">
        <v>23</v>
      </c>
      <c r="T791" t="s">
        <v>142</v>
      </c>
      <c r="U791" t="s">
        <v>143</v>
      </c>
      <c r="V791" t="s">
        <v>61</v>
      </c>
      <c r="W791" t="s">
        <v>62</v>
      </c>
      <c r="Y791">
        <v>9</v>
      </c>
      <c r="Z791" t="s">
        <v>63</v>
      </c>
      <c r="AA791" t="s">
        <v>64</v>
      </c>
      <c r="AB791" t="s">
        <v>150</v>
      </c>
      <c r="AC791" t="s">
        <v>178</v>
      </c>
      <c r="AD791">
        <v>10</v>
      </c>
      <c r="AG791" t="s">
        <v>59</v>
      </c>
      <c r="AH791" t="s">
        <v>67</v>
      </c>
      <c r="AI791" t="s">
        <v>68</v>
      </c>
      <c r="AJ791" t="s">
        <v>69</v>
      </c>
      <c r="AK791" t="s">
        <v>184</v>
      </c>
      <c r="AL791" t="s">
        <v>185</v>
      </c>
      <c r="AS791">
        <v>2100</v>
      </c>
      <c r="AT791">
        <v>2100</v>
      </c>
      <c r="BN791" s="33" t="s">
        <v>2125</v>
      </c>
      <c r="BO791">
        <v>2</v>
      </c>
      <c r="BP791">
        <v>2</v>
      </c>
      <c r="BQ791">
        <v>30</v>
      </c>
      <c r="BR791" t="s">
        <v>220</v>
      </c>
      <c r="BT791" t="s">
        <v>73</v>
      </c>
      <c r="BU791" s="23">
        <v>43662</v>
      </c>
      <c r="BV791">
        <v>25761</v>
      </c>
      <c r="BX791" t="s">
        <v>64</v>
      </c>
      <c r="CB791" t="s">
        <v>64</v>
      </c>
      <c r="CC791" t="s">
        <v>64</v>
      </c>
      <c r="CD791" t="s">
        <v>530</v>
      </c>
      <c r="CE791" t="s">
        <v>63</v>
      </c>
      <c r="CF791" t="s">
        <v>531</v>
      </c>
      <c r="CG791" t="s">
        <v>63</v>
      </c>
      <c r="CH791" t="s">
        <v>529</v>
      </c>
      <c r="CI791" t="s">
        <v>63</v>
      </c>
      <c r="CJ791" t="s">
        <v>529</v>
      </c>
      <c r="DJ791" t="s">
        <v>76</v>
      </c>
      <c r="DK791" t="s">
        <v>2124</v>
      </c>
      <c r="DL791" t="s">
        <v>64</v>
      </c>
      <c r="DM791" t="s">
        <v>64</v>
      </c>
      <c r="DN791" t="s">
        <v>64</v>
      </c>
      <c r="DO791" t="s">
        <v>193</v>
      </c>
      <c r="DP791" t="s">
        <v>64</v>
      </c>
      <c r="DQ791" t="s">
        <v>139</v>
      </c>
      <c r="EB791">
        <v>5</v>
      </c>
      <c r="EC791">
        <v>5</v>
      </c>
      <c r="EE791" t="s">
        <v>1509</v>
      </c>
      <c r="EF791">
        <v>3</v>
      </c>
      <c r="EH791" t="s">
        <v>80</v>
      </c>
      <c r="EL791" t="s">
        <v>80</v>
      </c>
      <c r="EP791" t="s">
        <v>80</v>
      </c>
      <c r="ET791" t="s">
        <v>80</v>
      </c>
      <c r="EV791">
        <v>3000</v>
      </c>
      <c r="EW791">
        <v>446</v>
      </c>
      <c r="EX791">
        <v>330</v>
      </c>
      <c r="EY791">
        <v>387</v>
      </c>
    </row>
    <row r="792" spans="1:155" x14ac:dyDescent="0.25">
      <c r="A792">
        <v>2020</v>
      </c>
      <c r="B792" t="s">
        <v>521</v>
      </c>
      <c r="C792" s="20" t="s">
        <v>522</v>
      </c>
      <c r="D792" t="s">
        <v>540</v>
      </c>
      <c r="E792" t="s">
        <v>524</v>
      </c>
      <c r="F792">
        <v>8</v>
      </c>
      <c r="G792" s="1">
        <v>2</v>
      </c>
      <c r="H792">
        <v>4</v>
      </c>
      <c r="I792" t="s">
        <v>348</v>
      </c>
      <c r="J792">
        <v>22</v>
      </c>
      <c r="K792">
        <v>28</v>
      </c>
      <c r="L792">
        <v>24</v>
      </c>
      <c r="M792">
        <v>28.4</v>
      </c>
      <c r="N792">
        <v>40.200000000000003</v>
      </c>
      <c r="O792">
        <v>32.722299999999997</v>
      </c>
      <c r="P792">
        <v>22.252099999999999</v>
      </c>
      <c r="Q792">
        <v>28.2546</v>
      </c>
      <c r="R792">
        <v>24</v>
      </c>
      <c r="T792" t="s">
        <v>60</v>
      </c>
      <c r="U792" t="s">
        <v>71</v>
      </c>
      <c r="V792" t="s">
        <v>61</v>
      </c>
      <c r="W792" t="s">
        <v>62</v>
      </c>
      <c r="Y792">
        <v>10</v>
      </c>
      <c r="Z792" t="s">
        <v>63</v>
      </c>
      <c r="AA792" t="s">
        <v>64</v>
      </c>
      <c r="AB792" t="s">
        <v>150</v>
      </c>
      <c r="AC792" t="s">
        <v>178</v>
      </c>
      <c r="AD792">
        <v>10</v>
      </c>
      <c r="AG792" t="s">
        <v>59</v>
      </c>
      <c r="AH792" t="s">
        <v>67</v>
      </c>
      <c r="AI792" t="s">
        <v>68</v>
      </c>
      <c r="AJ792" t="s">
        <v>69</v>
      </c>
      <c r="AK792" t="s">
        <v>184</v>
      </c>
      <c r="AL792" t="s">
        <v>185</v>
      </c>
      <c r="AS792">
        <v>2050</v>
      </c>
      <c r="AT792">
        <v>2050</v>
      </c>
      <c r="BN792" s="33" t="s">
        <v>2125</v>
      </c>
      <c r="BO792">
        <v>2</v>
      </c>
      <c r="BP792">
        <v>2</v>
      </c>
      <c r="BQ792">
        <v>30</v>
      </c>
      <c r="BR792" t="s">
        <v>220</v>
      </c>
      <c r="BT792" t="s">
        <v>73</v>
      </c>
      <c r="BU792" s="23">
        <v>43587</v>
      </c>
      <c r="BV792">
        <v>25474</v>
      </c>
      <c r="BX792" t="s">
        <v>64</v>
      </c>
      <c r="BY792" t="s">
        <v>64</v>
      </c>
      <c r="CB792" t="s">
        <v>64</v>
      </c>
      <c r="CC792" t="s">
        <v>64</v>
      </c>
      <c r="CE792" t="s">
        <v>64</v>
      </c>
      <c r="CG792" t="s">
        <v>63</v>
      </c>
      <c r="CH792" t="s">
        <v>525</v>
      </c>
      <c r="CI792" t="s">
        <v>63</v>
      </c>
      <c r="CJ792" t="s">
        <v>525</v>
      </c>
      <c r="DJ792" t="s">
        <v>76</v>
      </c>
      <c r="DK792" t="s">
        <v>2124</v>
      </c>
      <c r="DL792" t="s">
        <v>64</v>
      </c>
      <c r="DM792" t="s">
        <v>64</v>
      </c>
      <c r="DN792" t="s">
        <v>64</v>
      </c>
      <c r="DO792" t="s">
        <v>193</v>
      </c>
      <c r="DP792" t="s">
        <v>63</v>
      </c>
      <c r="DQ792" t="s">
        <v>78</v>
      </c>
      <c r="EB792">
        <v>5</v>
      </c>
      <c r="EC792">
        <v>5</v>
      </c>
      <c r="EE792" t="s">
        <v>1511</v>
      </c>
      <c r="EF792">
        <v>6</v>
      </c>
      <c r="EH792" t="s">
        <v>80</v>
      </c>
      <c r="EL792" t="s">
        <v>80</v>
      </c>
      <c r="EP792" t="s">
        <v>80</v>
      </c>
      <c r="ET792" t="s">
        <v>80</v>
      </c>
      <c r="EV792">
        <v>2750</v>
      </c>
      <c r="EW792">
        <v>399</v>
      </c>
      <c r="EX792">
        <v>314</v>
      </c>
      <c r="EY792">
        <v>370</v>
      </c>
    </row>
    <row r="793" spans="1:155" x14ac:dyDescent="0.25">
      <c r="A793">
        <v>2020</v>
      </c>
      <c r="B793" t="s">
        <v>521</v>
      </c>
      <c r="C793" s="20" t="s">
        <v>522</v>
      </c>
      <c r="D793" t="s">
        <v>541</v>
      </c>
      <c r="E793" t="s">
        <v>524</v>
      </c>
      <c r="F793">
        <v>10</v>
      </c>
      <c r="G793" s="1">
        <v>2</v>
      </c>
      <c r="H793">
        <v>4</v>
      </c>
      <c r="I793" t="s">
        <v>348</v>
      </c>
      <c r="J793">
        <v>22</v>
      </c>
      <c r="K793">
        <v>27</v>
      </c>
      <c r="L793">
        <v>24</v>
      </c>
      <c r="M793">
        <v>27.4</v>
      </c>
      <c r="N793">
        <v>39.799999999999997</v>
      </c>
      <c r="O793">
        <v>31.867899999999999</v>
      </c>
      <c r="P793">
        <v>21.537600000000001</v>
      </c>
      <c r="Q793">
        <v>26.837700000000002</v>
      </c>
      <c r="R793">
        <v>23.638300000000001</v>
      </c>
      <c r="T793" t="s">
        <v>60</v>
      </c>
      <c r="U793" t="s">
        <v>71</v>
      </c>
      <c r="V793" t="s">
        <v>61</v>
      </c>
      <c r="W793" t="s">
        <v>62</v>
      </c>
      <c r="Y793">
        <v>10</v>
      </c>
      <c r="Z793" t="s">
        <v>63</v>
      </c>
      <c r="AA793" t="s">
        <v>64</v>
      </c>
      <c r="AB793" t="s">
        <v>150</v>
      </c>
      <c r="AC793" t="s">
        <v>178</v>
      </c>
      <c r="AD793">
        <v>10</v>
      </c>
      <c r="AG793" t="s">
        <v>59</v>
      </c>
      <c r="AH793" t="s">
        <v>67</v>
      </c>
      <c r="AI793" t="s">
        <v>68</v>
      </c>
      <c r="AJ793" t="s">
        <v>69</v>
      </c>
      <c r="AK793" t="s">
        <v>184</v>
      </c>
      <c r="AL793" t="s">
        <v>185</v>
      </c>
      <c r="AS793">
        <v>2050</v>
      </c>
      <c r="AT793">
        <v>2050</v>
      </c>
      <c r="BN793" s="33" t="s">
        <v>2125</v>
      </c>
      <c r="BO793">
        <v>2</v>
      </c>
      <c r="BP793">
        <v>2</v>
      </c>
      <c r="BQ793">
        <v>30</v>
      </c>
      <c r="BR793" t="s">
        <v>220</v>
      </c>
      <c r="BT793" t="s">
        <v>285</v>
      </c>
      <c r="BU793" s="23">
        <v>43587</v>
      </c>
      <c r="BV793">
        <v>25476</v>
      </c>
      <c r="BX793" t="s">
        <v>64</v>
      </c>
      <c r="BY793" t="s">
        <v>64</v>
      </c>
      <c r="CB793" t="s">
        <v>64</v>
      </c>
      <c r="CC793" t="s">
        <v>64</v>
      </c>
      <c r="CE793" t="s">
        <v>64</v>
      </c>
      <c r="CG793" t="s">
        <v>63</v>
      </c>
      <c r="CH793" t="s">
        <v>525</v>
      </c>
      <c r="CI793" t="s">
        <v>63</v>
      </c>
      <c r="CJ793" t="s">
        <v>525</v>
      </c>
      <c r="DJ793" t="s">
        <v>76</v>
      </c>
      <c r="DK793" t="s">
        <v>2124</v>
      </c>
      <c r="DL793" t="s">
        <v>64</v>
      </c>
      <c r="DM793" t="s">
        <v>64</v>
      </c>
      <c r="DN793" t="s">
        <v>64</v>
      </c>
      <c r="DO793" t="s">
        <v>193</v>
      </c>
      <c r="DP793" t="s">
        <v>63</v>
      </c>
      <c r="DQ793" t="s">
        <v>78</v>
      </c>
      <c r="EB793">
        <v>5</v>
      </c>
      <c r="EC793">
        <v>5</v>
      </c>
      <c r="EE793" t="s">
        <v>1512</v>
      </c>
      <c r="EF793">
        <v>6</v>
      </c>
      <c r="EH793" t="s">
        <v>80</v>
      </c>
      <c r="EL793" t="s">
        <v>80</v>
      </c>
      <c r="EP793" t="s">
        <v>80</v>
      </c>
      <c r="ET793" t="s">
        <v>80</v>
      </c>
      <c r="EV793">
        <v>2750</v>
      </c>
      <c r="EW793">
        <v>412</v>
      </c>
      <c r="EX793">
        <v>328</v>
      </c>
      <c r="EY793">
        <v>374</v>
      </c>
    </row>
    <row r="794" spans="1:155" x14ac:dyDescent="0.25">
      <c r="A794">
        <v>2020</v>
      </c>
      <c r="B794" t="s">
        <v>221</v>
      </c>
      <c r="C794" s="20" t="s">
        <v>222</v>
      </c>
      <c r="D794" t="s">
        <v>240</v>
      </c>
      <c r="E794" t="s">
        <v>224</v>
      </c>
      <c r="F794">
        <v>409</v>
      </c>
      <c r="G794" s="1">
        <v>2</v>
      </c>
      <c r="H794">
        <v>4</v>
      </c>
      <c r="I794" t="s">
        <v>235</v>
      </c>
      <c r="J794">
        <v>22</v>
      </c>
      <c r="K794">
        <v>29</v>
      </c>
      <c r="L794">
        <v>25</v>
      </c>
      <c r="M794">
        <v>29.243099999999998</v>
      </c>
      <c r="N794">
        <v>41.670999999999999</v>
      </c>
      <c r="O794">
        <v>33.7761</v>
      </c>
      <c r="P794">
        <v>22</v>
      </c>
      <c r="Q794">
        <v>29.1922</v>
      </c>
      <c r="R794">
        <v>25.326599999999999</v>
      </c>
      <c r="T794" t="s">
        <v>60</v>
      </c>
      <c r="U794" t="s">
        <v>71</v>
      </c>
      <c r="V794" t="s">
        <v>86</v>
      </c>
      <c r="W794" t="s">
        <v>136</v>
      </c>
      <c r="Y794">
        <v>8</v>
      </c>
      <c r="Z794" t="s">
        <v>63</v>
      </c>
      <c r="AA794" t="s">
        <v>64</v>
      </c>
      <c r="AB794" t="s">
        <v>65</v>
      </c>
      <c r="AC794" t="s">
        <v>66</v>
      </c>
      <c r="AD794">
        <v>10</v>
      </c>
      <c r="AG794" t="s">
        <v>59</v>
      </c>
      <c r="AH794" t="s">
        <v>67</v>
      </c>
      <c r="AI794" t="s">
        <v>68</v>
      </c>
      <c r="AJ794" t="s">
        <v>69</v>
      </c>
      <c r="AK794" t="s">
        <v>184</v>
      </c>
      <c r="AL794" t="s">
        <v>185</v>
      </c>
      <c r="AS794">
        <v>1950</v>
      </c>
      <c r="AT794">
        <v>1950</v>
      </c>
      <c r="BN794" s="33" t="s">
        <v>2125</v>
      </c>
      <c r="BO794">
        <v>2</v>
      </c>
      <c r="BP794">
        <v>2</v>
      </c>
      <c r="BQ794">
        <v>30</v>
      </c>
      <c r="BR794" t="s">
        <v>220</v>
      </c>
      <c r="BT794" t="s">
        <v>73</v>
      </c>
      <c r="BU794" s="23">
        <v>43745</v>
      </c>
      <c r="BV794">
        <v>26624</v>
      </c>
      <c r="BX794" t="s">
        <v>64</v>
      </c>
      <c r="BY794" t="s">
        <v>64</v>
      </c>
      <c r="CB794" t="s">
        <v>64</v>
      </c>
      <c r="CC794" t="s">
        <v>64</v>
      </c>
      <c r="CE794" t="s">
        <v>64</v>
      </c>
      <c r="CG794" t="s">
        <v>63</v>
      </c>
      <c r="CH794" t="s">
        <v>233</v>
      </c>
      <c r="CI794" t="s">
        <v>63</v>
      </c>
      <c r="CJ794" t="s">
        <v>233</v>
      </c>
      <c r="DJ794" t="s">
        <v>76</v>
      </c>
      <c r="DK794" t="s">
        <v>2124</v>
      </c>
      <c r="DN794" t="s">
        <v>63</v>
      </c>
      <c r="DO794" t="s">
        <v>234</v>
      </c>
      <c r="DP794" t="s">
        <v>63</v>
      </c>
      <c r="DQ794" t="s">
        <v>78</v>
      </c>
      <c r="EB794">
        <v>5</v>
      </c>
      <c r="EC794">
        <v>5</v>
      </c>
      <c r="EE794" t="s">
        <v>1307</v>
      </c>
      <c r="EF794">
        <v>3</v>
      </c>
      <c r="EH794" t="s">
        <v>80</v>
      </c>
      <c r="EL794" t="s">
        <v>80</v>
      </c>
      <c r="EP794" t="s">
        <v>80</v>
      </c>
      <c r="ET794" t="s">
        <v>80</v>
      </c>
      <c r="EV794">
        <v>2250</v>
      </c>
      <c r="EW794">
        <v>404</v>
      </c>
      <c r="EX794">
        <v>305</v>
      </c>
      <c r="EY794">
        <v>359</v>
      </c>
    </row>
    <row r="795" spans="1:155" x14ac:dyDescent="0.25">
      <c r="A795">
        <v>2020</v>
      </c>
      <c r="B795" t="s">
        <v>56</v>
      </c>
      <c r="C795" s="20" t="s">
        <v>56</v>
      </c>
      <c r="D795" t="s">
        <v>187</v>
      </c>
      <c r="E795" t="s">
        <v>58</v>
      </c>
      <c r="F795">
        <v>371</v>
      </c>
      <c r="G795" s="1">
        <v>2</v>
      </c>
      <c r="H795">
        <v>4</v>
      </c>
      <c r="I795" t="s">
        <v>79</v>
      </c>
      <c r="J795">
        <v>25</v>
      </c>
      <c r="K795">
        <v>29</v>
      </c>
      <c r="L795">
        <v>27</v>
      </c>
      <c r="M795">
        <v>31.9039</v>
      </c>
      <c r="N795">
        <v>41.771500000000003</v>
      </c>
      <c r="O795">
        <v>35.698799999999999</v>
      </c>
      <c r="P795">
        <v>24.719799999999999</v>
      </c>
      <c r="Q795">
        <v>29.256</v>
      </c>
      <c r="R795">
        <v>26.574000000000002</v>
      </c>
      <c r="T795" t="s">
        <v>60</v>
      </c>
      <c r="U795" t="s">
        <v>71</v>
      </c>
      <c r="V795" t="s">
        <v>61</v>
      </c>
      <c r="W795" t="s">
        <v>62</v>
      </c>
      <c r="Y795">
        <v>8</v>
      </c>
      <c r="Z795" t="s">
        <v>63</v>
      </c>
      <c r="AA795" t="s">
        <v>64</v>
      </c>
      <c r="AB795" t="s">
        <v>65</v>
      </c>
      <c r="AC795" t="s">
        <v>66</v>
      </c>
      <c r="AD795">
        <v>10</v>
      </c>
      <c r="AG795" t="s">
        <v>59</v>
      </c>
      <c r="AH795" t="s">
        <v>67</v>
      </c>
      <c r="AI795" t="s">
        <v>68</v>
      </c>
      <c r="AJ795" t="s">
        <v>69</v>
      </c>
      <c r="AK795" t="s">
        <v>184</v>
      </c>
      <c r="AL795" t="s">
        <v>185</v>
      </c>
      <c r="AS795">
        <v>1800</v>
      </c>
      <c r="AT795">
        <v>1800</v>
      </c>
      <c r="BN795" s="33" t="s">
        <v>2125</v>
      </c>
      <c r="BO795">
        <v>2</v>
      </c>
      <c r="BP795">
        <v>2</v>
      </c>
      <c r="BQ795">
        <v>30</v>
      </c>
      <c r="BR795" t="s">
        <v>220</v>
      </c>
      <c r="BT795" t="s">
        <v>73</v>
      </c>
      <c r="BU795" s="23">
        <v>43678</v>
      </c>
      <c r="BV795">
        <v>26228</v>
      </c>
      <c r="BX795" t="s">
        <v>64</v>
      </c>
      <c r="BY795" t="s">
        <v>64</v>
      </c>
      <c r="CB795" t="s">
        <v>64</v>
      </c>
      <c r="CC795" t="s">
        <v>64</v>
      </c>
      <c r="CE795" t="s">
        <v>64</v>
      </c>
      <c r="CG795" t="s">
        <v>63</v>
      </c>
      <c r="CH795" t="s">
        <v>74</v>
      </c>
      <c r="CI795" t="s">
        <v>63</v>
      </c>
      <c r="CJ795" t="s">
        <v>75</v>
      </c>
      <c r="DJ795" t="s">
        <v>76</v>
      </c>
      <c r="DK795" t="s">
        <v>2124</v>
      </c>
      <c r="DN795" t="s">
        <v>64</v>
      </c>
      <c r="DO795" t="s">
        <v>77</v>
      </c>
      <c r="DP795" t="s">
        <v>63</v>
      </c>
      <c r="DQ795" t="s">
        <v>78</v>
      </c>
      <c r="EB795">
        <v>6</v>
      </c>
      <c r="EC795">
        <v>6</v>
      </c>
      <c r="EE795" t="s">
        <v>1253</v>
      </c>
      <c r="EF795">
        <v>7</v>
      </c>
      <c r="EH795" t="s">
        <v>80</v>
      </c>
      <c r="EL795" t="s">
        <v>80</v>
      </c>
      <c r="EP795" t="s">
        <v>80</v>
      </c>
      <c r="ET795" t="s">
        <v>80</v>
      </c>
      <c r="EV795">
        <v>1500</v>
      </c>
      <c r="EW795">
        <v>357</v>
      </c>
      <c r="EX795">
        <v>302</v>
      </c>
      <c r="EY795">
        <v>332</v>
      </c>
    </row>
    <row r="796" spans="1:155" x14ac:dyDescent="0.25">
      <c r="A796">
        <v>2020</v>
      </c>
      <c r="B796" t="s">
        <v>2140</v>
      </c>
      <c r="C796" s="20" t="s">
        <v>446</v>
      </c>
      <c r="D796" t="s">
        <v>451</v>
      </c>
      <c r="E796" t="s">
        <v>447</v>
      </c>
      <c r="F796">
        <v>88</v>
      </c>
      <c r="G796" s="1">
        <v>1.4</v>
      </c>
      <c r="H796">
        <v>4</v>
      </c>
      <c r="I796" t="s">
        <v>201</v>
      </c>
      <c r="J796">
        <v>25</v>
      </c>
      <c r="K796">
        <v>30</v>
      </c>
      <c r="L796">
        <v>27</v>
      </c>
      <c r="M796">
        <v>32.200000000000003</v>
      </c>
      <c r="N796">
        <v>45.2</v>
      </c>
      <c r="O796">
        <v>36.987000000000002</v>
      </c>
      <c r="P796">
        <v>24.925899999999999</v>
      </c>
      <c r="Q796">
        <v>30.007100000000001</v>
      </c>
      <c r="R796">
        <v>26.9819</v>
      </c>
      <c r="T796" t="s">
        <v>60</v>
      </c>
      <c r="U796" t="s">
        <v>71</v>
      </c>
      <c r="V796" t="s">
        <v>61</v>
      </c>
      <c r="W796" t="s">
        <v>62</v>
      </c>
      <c r="Y796">
        <v>6</v>
      </c>
      <c r="Z796" t="s">
        <v>63</v>
      </c>
      <c r="AA796" t="s">
        <v>64</v>
      </c>
      <c r="AB796" t="s">
        <v>150</v>
      </c>
      <c r="AC796" t="s">
        <v>178</v>
      </c>
      <c r="AD796">
        <v>10</v>
      </c>
      <c r="AG796" t="s">
        <v>243</v>
      </c>
      <c r="AH796" t="s">
        <v>244</v>
      </c>
      <c r="AI796" t="s">
        <v>68</v>
      </c>
      <c r="AJ796" t="s">
        <v>69</v>
      </c>
      <c r="AK796" t="s">
        <v>184</v>
      </c>
      <c r="AL796" t="s">
        <v>185</v>
      </c>
      <c r="AS796">
        <v>1500</v>
      </c>
      <c r="AT796">
        <v>1500</v>
      </c>
      <c r="BO796">
        <v>2</v>
      </c>
      <c r="BP796">
        <v>2</v>
      </c>
      <c r="BQ796">
        <v>30</v>
      </c>
      <c r="BR796" t="s">
        <v>220</v>
      </c>
      <c r="BT796" t="s">
        <v>285</v>
      </c>
      <c r="BU796" s="23">
        <v>43630</v>
      </c>
      <c r="BV796">
        <v>25776</v>
      </c>
      <c r="BX796" t="s">
        <v>64</v>
      </c>
      <c r="BY796" t="s">
        <v>64</v>
      </c>
      <c r="CB796" t="s">
        <v>64</v>
      </c>
      <c r="CC796" t="s">
        <v>64</v>
      </c>
      <c r="CD796" t="s">
        <v>453</v>
      </c>
      <c r="CE796" t="s">
        <v>64</v>
      </c>
      <c r="CG796" t="s">
        <v>63</v>
      </c>
      <c r="CH796" t="s">
        <v>452</v>
      </c>
      <c r="CI796" t="s">
        <v>64</v>
      </c>
      <c r="DJ796" t="s">
        <v>146</v>
      </c>
      <c r="DK796" t="s">
        <v>147</v>
      </c>
      <c r="DN796" t="s">
        <v>64</v>
      </c>
      <c r="DO796" t="s">
        <v>132</v>
      </c>
      <c r="DP796" t="s">
        <v>64</v>
      </c>
      <c r="DQ796" t="s">
        <v>139</v>
      </c>
      <c r="DY796">
        <v>37.200000000000003</v>
      </c>
      <c r="EB796">
        <v>6</v>
      </c>
      <c r="EC796">
        <v>6</v>
      </c>
      <c r="EE796" t="s">
        <v>1439</v>
      </c>
      <c r="EF796">
        <v>5</v>
      </c>
      <c r="EH796" t="s">
        <v>80</v>
      </c>
      <c r="EL796" t="s">
        <v>80</v>
      </c>
      <c r="EP796" t="s">
        <v>80</v>
      </c>
      <c r="ET796" t="s">
        <v>80</v>
      </c>
      <c r="EU796">
        <v>0</v>
      </c>
      <c r="EW796">
        <v>356</v>
      </c>
      <c r="EX796">
        <v>295</v>
      </c>
      <c r="EY796">
        <v>329</v>
      </c>
    </row>
    <row r="797" spans="1:155" x14ac:dyDescent="0.25">
      <c r="A797">
        <v>2020</v>
      </c>
      <c r="B797" t="s">
        <v>2140</v>
      </c>
      <c r="C797" s="20" t="s">
        <v>446</v>
      </c>
      <c r="D797" t="s">
        <v>1442</v>
      </c>
      <c r="E797" t="s">
        <v>447</v>
      </c>
      <c r="F797">
        <v>139</v>
      </c>
      <c r="G797" s="1">
        <v>1.2</v>
      </c>
      <c r="H797">
        <v>3</v>
      </c>
      <c r="I797" t="s">
        <v>260</v>
      </c>
      <c r="J797">
        <v>26</v>
      </c>
      <c r="K797">
        <v>30</v>
      </c>
      <c r="L797">
        <v>28</v>
      </c>
      <c r="M797">
        <v>34.1</v>
      </c>
      <c r="N797">
        <v>44.847299999999997</v>
      </c>
      <c r="O797">
        <v>38.221800000000002</v>
      </c>
      <c r="P797">
        <v>26.238800000000001</v>
      </c>
      <c r="Q797">
        <v>30.361899999999999</v>
      </c>
      <c r="R797">
        <v>27.9466</v>
      </c>
      <c r="T797" t="s">
        <v>60</v>
      </c>
      <c r="U797" t="s">
        <v>71</v>
      </c>
      <c r="V797" t="s">
        <v>258</v>
      </c>
      <c r="W797" t="s">
        <v>259</v>
      </c>
      <c r="Y797">
        <v>1</v>
      </c>
      <c r="Z797" t="s">
        <v>64</v>
      </c>
      <c r="AA797" t="s">
        <v>64</v>
      </c>
      <c r="AB797" t="s">
        <v>150</v>
      </c>
      <c r="AC797" t="s">
        <v>178</v>
      </c>
      <c r="AD797">
        <v>10</v>
      </c>
      <c r="AG797" t="s">
        <v>243</v>
      </c>
      <c r="AH797" t="s">
        <v>244</v>
      </c>
      <c r="AI797" t="s">
        <v>68</v>
      </c>
      <c r="AJ797" t="s">
        <v>69</v>
      </c>
      <c r="AK797" t="s">
        <v>184</v>
      </c>
      <c r="AL797" t="s">
        <v>185</v>
      </c>
      <c r="AS797">
        <v>1450</v>
      </c>
      <c r="AT797">
        <v>1450</v>
      </c>
      <c r="BN797" s="33" t="s">
        <v>2125</v>
      </c>
      <c r="BO797">
        <v>2</v>
      </c>
      <c r="BP797">
        <v>2</v>
      </c>
      <c r="BQ797">
        <v>30</v>
      </c>
      <c r="BR797" t="s">
        <v>220</v>
      </c>
      <c r="BT797" t="s">
        <v>285</v>
      </c>
      <c r="BU797" s="23">
        <v>43840</v>
      </c>
      <c r="BV797">
        <v>27006</v>
      </c>
      <c r="BX797" t="s">
        <v>64</v>
      </c>
      <c r="BY797" t="s">
        <v>64</v>
      </c>
      <c r="CB797" t="s">
        <v>64</v>
      </c>
      <c r="CC797" t="s">
        <v>64</v>
      </c>
      <c r="CD797" t="s">
        <v>1443</v>
      </c>
      <c r="CE797" t="s">
        <v>64</v>
      </c>
      <c r="CG797" t="s">
        <v>63</v>
      </c>
      <c r="CH797" t="s">
        <v>268</v>
      </c>
      <c r="CI797" t="s">
        <v>64</v>
      </c>
      <c r="DJ797" t="s">
        <v>76</v>
      </c>
      <c r="DK797" t="s">
        <v>2124</v>
      </c>
      <c r="DN797" t="s">
        <v>64</v>
      </c>
      <c r="DO797" t="s">
        <v>132</v>
      </c>
      <c r="DP797" t="s">
        <v>63</v>
      </c>
      <c r="DQ797" t="s">
        <v>78</v>
      </c>
      <c r="DY797">
        <v>38.5</v>
      </c>
      <c r="EB797">
        <v>6</v>
      </c>
      <c r="EC797">
        <v>6</v>
      </c>
      <c r="EE797" t="s">
        <v>1441</v>
      </c>
      <c r="EF797">
        <v>7</v>
      </c>
      <c r="EH797" t="s">
        <v>80</v>
      </c>
      <c r="EL797" t="s">
        <v>80</v>
      </c>
      <c r="EP797" t="s">
        <v>80</v>
      </c>
      <c r="ET797" t="s">
        <v>80</v>
      </c>
      <c r="EU797">
        <v>250</v>
      </c>
      <c r="EW797">
        <v>339</v>
      </c>
      <c r="EX797">
        <v>293</v>
      </c>
      <c r="EY797">
        <v>318</v>
      </c>
    </row>
    <row r="798" spans="1:155" x14ac:dyDescent="0.25">
      <c r="A798">
        <v>2020</v>
      </c>
      <c r="B798" t="s">
        <v>2140</v>
      </c>
      <c r="C798" s="20" t="s">
        <v>446</v>
      </c>
      <c r="D798" t="s">
        <v>1442</v>
      </c>
      <c r="E798" t="s">
        <v>447</v>
      </c>
      <c r="F798">
        <v>129</v>
      </c>
      <c r="G798" s="1">
        <v>1.3</v>
      </c>
      <c r="H798">
        <v>3</v>
      </c>
      <c r="I798" t="s">
        <v>260</v>
      </c>
      <c r="J798">
        <v>30</v>
      </c>
      <c r="K798">
        <v>32</v>
      </c>
      <c r="L798">
        <v>31</v>
      </c>
      <c r="M798">
        <v>39.1</v>
      </c>
      <c r="N798">
        <v>48.6</v>
      </c>
      <c r="O798">
        <v>42.871099999999998</v>
      </c>
      <c r="P798">
        <v>29.619900000000001</v>
      </c>
      <c r="Q798">
        <v>32.208599999999997</v>
      </c>
      <c r="R798">
        <v>30.731400000000001</v>
      </c>
      <c r="T798" t="s">
        <v>60</v>
      </c>
      <c r="U798" t="s">
        <v>71</v>
      </c>
      <c r="V798" t="s">
        <v>258</v>
      </c>
      <c r="W798" t="s">
        <v>259</v>
      </c>
      <c r="Y798">
        <v>1</v>
      </c>
      <c r="Z798" t="s">
        <v>64</v>
      </c>
      <c r="AA798" t="s">
        <v>64</v>
      </c>
      <c r="AB798" t="s">
        <v>150</v>
      </c>
      <c r="AC798" t="s">
        <v>178</v>
      </c>
      <c r="AD798">
        <v>10</v>
      </c>
      <c r="AG798" t="s">
        <v>243</v>
      </c>
      <c r="AH798" t="s">
        <v>244</v>
      </c>
      <c r="AI798" t="s">
        <v>68</v>
      </c>
      <c r="AJ798" t="s">
        <v>69</v>
      </c>
      <c r="AK798" t="s">
        <v>184</v>
      </c>
      <c r="AL798" t="s">
        <v>185</v>
      </c>
      <c r="AS798">
        <v>1300</v>
      </c>
      <c r="AT798">
        <v>1300</v>
      </c>
      <c r="BN798" s="33" t="s">
        <v>2125</v>
      </c>
      <c r="BO798">
        <v>2</v>
      </c>
      <c r="BP798">
        <v>2</v>
      </c>
      <c r="BQ798">
        <v>30</v>
      </c>
      <c r="BR798" t="s">
        <v>220</v>
      </c>
      <c r="BT798" t="s">
        <v>285</v>
      </c>
      <c r="BU798" s="23">
        <v>43812</v>
      </c>
      <c r="BV798">
        <v>27004</v>
      </c>
      <c r="BX798" t="s">
        <v>64</v>
      </c>
      <c r="BY798" t="s">
        <v>64</v>
      </c>
      <c r="CB798" t="s">
        <v>64</v>
      </c>
      <c r="CC798" t="s">
        <v>64</v>
      </c>
      <c r="CE798" t="s">
        <v>64</v>
      </c>
      <c r="CG798" t="s">
        <v>63</v>
      </c>
      <c r="CH798" t="s">
        <v>268</v>
      </c>
      <c r="CI798" t="s">
        <v>64</v>
      </c>
      <c r="DJ798" t="s">
        <v>76</v>
      </c>
      <c r="DK798" t="s">
        <v>2124</v>
      </c>
      <c r="DN798" t="s">
        <v>64</v>
      </c>
      <c r="DO798" t="s">
        <v>132</v>
      </c>
      <c r="DP798" t="s">
        <v>63</v>
      </c>
      <c r="DQ798" t="s">
        <v>78</v>
      </c>
      <c r="DY798">
        <v>43.1</v>
      </c>
      <c r="EB798">
        <v>7</v>
      </c>
      <c r="EC798">
        <v>7</v>
      </c>
      <c r="EE798" t="s">
        <v>1441</v>
      </c>
      <c r="EF798">
        <v>7</v>
      </c>
      <c r="EH798" t="s">
        <v>80</v>
      </c>
      <c r="EL798" t="s">
        <v>80</v>
      </c>
      <c r="EP798" t="s">
        <v>80</v>
      </c>
      <c r="ET798" t="s">
        <v>80</v>
      </c>
      <c r="EU798">
        <v>1000</v>
      </c>
      <c r="EW798">
        <v>298</v>
      </c>
      <c r="EX798">
        <v>275</v>
      </c>
      <c r="EY798">
        <v>288</v>
      </c>
    </row>
    <row r="799" spans="1:155" x14ac:dyDescent="0.25">
      <c r="A799">
        <v>2020</v>
      </c>
      <c r="B799" t="s">
        <v>2140</v>
      </c>
      <c r="C799" s="20" t="s">
        <v>446</v>
      </c>
      <c r="D799" t="s">
        <v>457</v>
      </c>
      <c r="E799" t="s">
        <v>447</v>
      </c>
      <c r="F799">
        <v>27</v>
      </c>
      <c r="G799" s="1">
        <v>2.5</v>
      </c>
      <c r="H799">
        <v>4</v>
      </c>
      <c r="I799" t="s">
        <v>152</v>
      </c>
      <c r="J799">
        <v>22</v>
      </c>
      <c r="K799">
        <v>29</v>
      </c>
      <c r="L799">
        <v>25</v>
      </c>
      <c r="M799">
        <v>28.1</v>
      </c>
      <c r="N799">
        <v>41.348500000000001</v>
      </c>
      <c r="O799">
        <v>32.834200000000003</v>
      </c>
      <c r="P799">
        <v>22.0382</v>
      </c>
      <c r="Q799">
        <v>28.987100000000002</v>
      </c>
      <c r="R799">
        <v>24.703099999999999</v>
      </c>
      <c r="T799" t="s">
        <v>142</v>
      </c>
      <c r="U799" t="s">
        <v>143</v>
      </c>
      <c r="V799" t="s">
        <v>86</v>
      </c>
      <c r="W799" t="s">
        <v>136</v>
      </c>
      <c r="Y799">
        <v>6</v>
      </c>
      <c r="Z799" t="s">
        <v>63</v>
      </c>
      <c r="AA799" t="s">
        <v>64</v>
      </c>
      <c r="AB799" t="s">
        <v>150</v>
      </c>
      <c r="AC799" t="s">
        <v>178</v>
      </c>
      <c r="AD799">
        <v>10</v>
      </c>
      <c r="AG799" t="s">
        <v>243</v>
      </c>
      <c r="AH799" t="s">
        <v>244</v>
      </c>
      <c r="AI799" t="s">
        <v>68</v>
      </c>
      <c r="AJ799" t="s">
        <v>69</v>
      </c>
      <c r="AK799" t="s">
        <v>184</v>
      </c>
      <c r="AL799" t="s">
        <v>185</v>
      </c>
      <c r="AO799">
        <v>75</v>
      </c>
      <c r="AP799">
        <v>26</v>
      </c>
      <c r="AS799">
        <v>1600</v>
      </c>
      <c r="AT799">
        <v>1600</v>
      </c>
      <c r="BN799" s="33" t="s">
        <v>2125</v>
      </c>
      <c r="BO799">
        <v>2</v>
      </c>
      <c r="BP799">
        <v>2</v>
      </c>
      <c r="BQ799">
        <v>30</v>
      </c>
      <c r="BR799" t="s">
        <v>220</v>
      </c>
      <c r="BT799" t="s">
        <v>73</v>
      </c>
      <c r="BU799" s="23">
        <v>43601</v>
      </c>
      <c r="BV799">
        <v>25598</v>
      </c>
      <c r="BX799" t="s">
        <v>64</v>
      </c>
      <c r="BY799" t="s">
        <v>64</v>
      </c>
      <c r="CB799" t="s">
        <v>64</v>
      </c>
      <c r="CC799" t="s">
        <v>64</v>
      </c>
      <c r="CE799" t="s">
        <v>64</v>
      </c>
      <c r="CG799" t="s">
        <v>63</v>
      </c>
      <c r="CH799" t="s">
        <v>456</v>
      </c>
      <c r="CI799" t="s">
        <v>64</v>
      </c>
      <c r="DJ799" t="s">
        <v>76</v>
      </c>
      <c r="DK799" t="s">
        <v>2124</v>
      </c>
      <c r="DN799" t="s">
        <v>64</v>
      </c>
      <c r="DO799" t="s">
        <v>132</v>
      </c>
      <c r="DP799" t="s">
        <v>63</v>
      </c>
      <c r="DQ799" t="s">
        <v>78</v>
      </c>
      <c r="DY799">
        <v>33.1</v>
      </c>
      <c r="EB799">
        <v>5</v>
      </c>
      <c r="EC799">
        <v>5</v>
      </c>
      <c r="EE799" t="s">
        <v>1445</v>
      </c>
      <c r="EF799">
        <v>5</v>
      </c>
      <c r="EH799" t="s">
        <v>80</v>
      </c>
      <c r="EL799" t="s">
        <v>80</v>
      </c>
      <c r="EP799" t="s">
        <v>80</v>
      </c>
      <c r="ET799" t="s">
        <v>80</v>
      </c>
      <c r="EV799">
        <v>500</v>
      </c>
      <c r="EW799">
        <v>402</v>
      </c>
      <c r="EX799">
        <v>306</v>
      </c>
      <c r="EY799">
        <v>359</v>
      </c>
    </row>
    <row r="800" spans="1:155" x14ac:dyDescent="0.25">
      <c r="A800">
        <v>2020</v>
      </c>
      <c r="B800" t="s">
        <v>2140</v>
      </c>
      <c r="C800" s="20" t="s">
        <v>463</v>
      </c>
      <c r="D800" t="s">
        <v>470</v>
      </c>
      <c r="E800" t="s">
        <v>447</v>
      </c>
      <c r="F800">
        <v>70</v>
      </c>
      <c r="G800" s="1">
        <v>2</v>
      </c>
      <c r="H800">
        <v>4</v>
      </c>
      <c r="I800" t="s">
        <v>459</v>
      </c>
      <c r="J800">
        <v>24</v>
      </c>
      <c r="K800">
        <v>30</v>
      </c>
      <c r="L800">
        <v>26</v>
      </c>
      <c r="M800">
        <v>30.9</v>
      </c>
      <c r="N800">
        <v>43.4</v>
      </c>
      <c r="O800">
        <v>35.501300000000001</v>
      </c>
      <c r="P800">
        <v>24.0184</v>
      </c>
      <c r="Q800">
        <v>30.286300000000001</v>
      </c>
      <c r="R800">
        <v>26.4849</v>
      </c>
      <c r="T800" t="s">
        <v>60</v>
      </c>
      <c r="U800" t="s">
        <v>71</v>
      </c>
      <c r="V800" t="s">
        <v>61</v>
      </c>
      <c r="W800" t="s">
        <v>62</v>
      </c>
      <c r="Y800">
        <v>9</v>
      </c>
      <c r="Z800" t="s">
        <v>63</v>
      </c>
      <c r="AA800" t="s">
        <v>64</v>
      </c>
      <c r="AB800" t="s">
        <v>150</v>
      </c>
      <c r="AC800" t="s">
        <v>178</v>
      </c>
      <c r="AD800">
        <v>10</v>
      </c>
      <c r="AG800" t="s">
        <v>155</v>
      </c>
      <c r="AH800" t="s">
        <v>156</v>
      </c>
      <c r="AI800" t="s">
        <v>68</v>
      </c>
      <c r="AJ800" t="s">
        <v>69</v>
      </c>
      <c r="AK800" t="s">
        <v>184</v>
      </c>
      <c r="AL800" t="s">
        <v>185</v>
      </c>
      <c r="AO800">
        <v>101</v>
      </c>
      <c r="AP800">
        <v>22</v>
      </c>
      <c r="AS800">
        <v>1900</v>
      </c>
      <c r="AT800">
        <v>1900</v>
      </c>
      <c r="BN800" s="33" t="s">
        <v>2125</v>
      </c>
      <c r="BO800">
        <v>2</v>
      </c>
      <c r="BP800">
        <v>2</v>
      </c>
      <c r="BQ800">
        <v>30</v>
      </c>
      <c r="BR800" t="s">
        <v>220</v>
      </c>
      <c r="BT800" t="s">
        <v>73</v>
      </c>
      <c r="BU800" s="23">
        <v>43633</v>
      </c>
      <c r="BV800">
        <v>25779</v>
      </c>
      <c r="BX800" t="s">
        <v>64</v>
      </c>
      <c r="BY800" t="s">
        <v>64</v>
      </c>
      <c r="CB800" t="s">
        <v>64</v>
      </c>
      <c r="CC800" t="s">
        <v>64</v>
      </c>
      <c r="CE800" t="s">
        <v>63</v>
      </c>
      <c r="CF800" t="s">
        <v>458</v>
      </c>
      <c r="CG800" t="s">
        <v>63</v>
      </c>
      <c r="CH800" t="s">
        <v>245</v>
      </c>
      <c r="CI800" t="s">
        <v>63</v>
      </c>
      <c r="CJ800" t="s">
        <v>1450</v>
      </c>
      <c r="DJ800" t="s">
        <v>76</v>
      </c>
      <c r="DK800" t="s">
        <v>2124</v>
      </c>
      <c r="DN800" t="s">
        <v>64</v>
      </c>
      <c r="DO800" t="s">
        <v>77</v>
      </c>
      <c r="DP800" t="s">
        <v>63</v>
      </c>
      <c r="DQ800" t="s">
        <v>78</v>
      </c>
      <c r="DY800">
        <v>35.700000000000003</v>
      </c>
      <c r="EB800">
        <v>5</v>
      </c>
      <c r="EC800">
        <v>5</v>
      </c>
      <c r="EE800" t="s">
        <v>1463</v>
      </c>
      <c r="EF800">
        <v>6</v>
      </c>
      <c r="EH800" t="s">
        <v>80</v>
      </c>
      <c r="EL800" t="s">
        <v>80</v>
      </c>
      <c r="EP800" t="s">
        <v>80</v>
      </c>
      <c r="ET800" t="s">
        <v>80</v>
      </c>
      <c r="EV800">
        <v>2000</v>
      </c>
      <c r="EW800">
        <v>370</v>
      </c>
      <c r="EX800">
        <v>294</v>
      </c>
      <c r="EY800">
        <v>336</v>
      </c>
    </row>
    <row r="801" spans="1:155" x14ac:dyDescent="0.25">
      <c r="A801">
        <v>2020</v>
      </c>
      <c r="B801" t="s">
        <v>2140</v>
      </c>
      <c r="C801" s="20" t="s">
        <v>463</v>
      </c>
      <c r="D801" t="s">
        <v>1465</v>
      </c>
      <c r="E801" t="s">
        <v>447</v>
      </c>
      <c r="F801">
        <v>660</v>
      </c>
      <c r="G801" s="1">
        <v>2</v>
      </c>
      <c r="H801">
        <v>4</v>
      </c>
      <c r="I801" t="s">
        <v>459</v>
      </c>
      <c r="J801">
        <v>21</v>
      </c>
      <c r="K801">
        <v>28</v>
      </c>
      <c r="L801">
        <v>24</v>
      </c>
      <c r="M801">
        <v>28.5</v>
      </c>
      <c r="N801">
        <v>41.197699999999998</v>
      </c>
      <c r="O801">
        <v>33.089399999999998</v>
      </c>
      <c r="P801">
        <v>21</v>
      </c>
      <c r="Q801">
        <v>28.214400000000001</v>
      </c>
      <c r="R801">
        <v>24.220400000000001</v>
      </c>
      <c r="T801" t="s">
        <v>60</v>
      </c>
      <c r="U801" t="s">
        <v>71</v>
      </c>
      <c r="V801" t="s">
        <v>61</v>
      </c>
      <c r="W801" t="s">
        <v>62</v>
      </c>
      <c r="Y801">
        <v>9</v>
      </c>
      <c r="Z801" t="s">
        <v>63</v>
      </c>
      <c r="AA801" t="s">
        <v>64</v>
      </c>
      <c r="AB801" t="s">
        <v>150</v>
      </c>
      <c r="AC801" t="s">
        <v>178</v>
      </c>
      <c r="AD801">
        <v>10</v>
      </c>
      <c r="AG801" t="s">
        <v>155</v>
      </c>
      <c r="AH801" t="s">
        <v>156</v>
      </c>
      <c r="AI801" t="s">
        <v>68</v>
      </c>
      <c r="AJ801" t="s">
        <v>69</v>
      </c>
      <c r="AK801" t="s">
        <v>184</v>
      </c>
      <c r="AL801" t="s">
        <v>185</v>
      </c>
      <c r="AS801">
        <v>2050</v>
      </c>
      <c r="AT801">
        <v>2050</v>
      </c>
      <c r="BN801" s="33" t="s">
        <v>2125</v>
      </c>
      <c r="BO801">
        <v>2</v>
      </c>
      <c r="BP801">
        <v>2</v>
      </c>
      <c r="BQ801">
        <v>30</v>
      </c>
      <c r="BR801" t="s">
        <v>220</v>
      </c>
      <c r="BT801" t="s">
        <v>227</v>
      </c>
      <c r="BU801" s="23">
        <v>43794</v>
      </c>
      <c r="BV801">
        <v>26857</v>
      </c>
      <c r="BX801" t="s">
        <v>64</v>
      </c>
      <c r="BY801" t="s">
        <v>64</v>
      </c>
      <c r="CB801" t="s">
        <v>64</v>
      </c>
      <c r="CC801" t="s">
        <v>64</v>
      </c>
      <c r="CE801" t="s">
        <v>63</v>
      </c>
      <c r="CF801" t="s">
        <v>458</v>
      </c>
      <c r="CG801" t="s">
        <v>63</v>
      </c>
      <c r="CH801" t="s">
        <v>245</v>
      </c>
      <c r="CI801" t="s">
        <v>63</v>
      </c>
      <c r="CJ801" t="s">
        <v>1450</v>
      </c>
      <c r="DJ801" t="s">
        <v>76</v>
      </c>
      <c r="DK801" t="s">
        <v>2124</v>
      </c>
      <c r="DN801" t="s">
        <v>64</v>
      </c>
      <c r="DO801" t="s">
        <v>77</v>
      </c>
      <c r="DP801" t="s">
        <v>63</v>
      </c>
      <c r="DQ801" t="s">
        <v>78</v>
      </c>
      <c r="EB801">
        <v>5</v>
      </c>
      <c r="EC801">
        <v>5</v>
      </c>
      <c r="EE801" t="s">
        <v>1464</v>
      </c>
      <c r="EF801">
        <v>6</v>
      </c>
      <c r="EH801" t="s">
        <v>80</v>
      </c>
      <c r="EL801" t="s">
        <v>80</v>
      </c>
      <c r="EP801" t="s">
        <v>80</v>
      </c>
      <c r="ET801" t="s">
        <v>80</v>
      </c>
      <c r="EV801">
        <v>2750</v>
      </c>
      <c r="EW801">
        <v>418</v>
      </c>
      <c r="EX801">
        <v>311</v>
      </c>
      <c r="EY801">
        <v>363</v>
      </c>
    </row>
    <row r="802" spans="1:155" x14ac:dyDescent="0.25">
      <c r="A802">
        <v>2020</v>
      </c>
      <c r="B802" t="s">
        <v>2140</v>
      </c>
      <c r="C802" s="20" t="s">
        <v>463</v>
      </c>
      <c r="D802" t="s">
        <v>1465</v>
      </c>
      <c r="E802" t="s">
        <v>447</v>
      </c>
      <c r="F802">
        <v>803</v>
      </c>
      <c r="G802" s="1">
        <v>3.6</v>
      </c>
      <c r="H802">
        <v>6</v>
      </c>
      <c r="I802" t="s">
        <v>459</v>
      </c>
      <c r="J802">
        <v>18</v>
      </c>
      <c r="K802">
        <v>26</v>
      </c>
      <c r="L802">
        <v>21</v>
      </c>
      <c r="M802">
        <v>22.7</v>
      </c>
      <c r="N802">
        <v>37.200000000000003</v>
      </c>
      <c r="O802">
        <v>27.528600000000001</v>
      </c>
      <c r="P802">
        <v>18.117000000000001</v>
      </c>
      <c r="Q802">
        <v>26.3231</v>
      </c>
      <c r="R802">
        <v>21.0733</v>
      </c>
      <c r="T802" t="s">
        <v>142</v>
      </c>
      <c r="U802" t="s">
        <v>143</v>
      </c>
      <c r="V802" t="s">
        <v>61</v>
      </c>
      <c r="W802" t="s">
        <v>62</v>
      </c>
      <c r="Y802">
        <v>9</v>
      </c>
      <c r="Z802" t="s">
        <v>63</v>
      </c>
      <c r="AA802" t="s">
        <v>64</v>
      </c>
      <c r="AB802" t="s">
        <v>150</v>
      </c>
      <c r="AC802" t="s">
        <v>178</v>
      </c>
      <c r="AD802">
        <v>10</v>
      </c>
      <c r="AG802" t="s">
        <v>243</v>
      </c>
      <c r="AH802" t="s">
        <v>244</v>
      </c>
      <c r="AI802" t="s">
        <v>68</v>
      </c>
      <c r="AJ802" t="s">
        <v>69</v>
      </c>
      <c r="AK802" t="s">
        <v>184</v>
      </c>
      <c r="AL802" t="s">
        <v>185</v>
      </c>
      <c r="AS802">
        <v>1950</v>
      </c>
      <c r="AT802">
        <v>1950</v>
      </c>
      <c r="BN802" s="33" t="s">
        <v>2125</v>
      </c>
      <c r="BO802">
        <v>2</v>
      </c>
      <c r="BP802">
        <v>2</v>
      </c>
      <c r="BQ802">
        <v>30</v>
      </c>
      <c r="BR802" t="s">
        <v>220</v>
      </c>
      <c r="BT802" t="s">
        <v>73</v>
      </c>
      <c r="BU802" s="23">
        <v>43682</v>
      </c>
      <c r="BV802">
        <v>26190</v>
      </c>
      <c r="BX802" t="s">
        <v>64</v>
      </c>
      <c r="BY802" t="s">
        <v>64</v>
      </c>
      <c r="CB802" t="s">
        <v>64</v>
      </c>
      <c r="CC802" t="s">
        <v>64</v>
      </c>
      <c r="CE802" t="s">
        <v>63</v>
      </c>
      <c r="CF802" t="s">
        <v>458</v>
      </c>
      <c r="CG802" t="s">
        <v>63</v>
      </c>
      <c r="CH802" t="s">
        <v>449</v>
      </c>
      <c r="CI802" t="s">
        <v>64</v>
      </c>
      <c r="DJ802" t="s">
        <v>76</v>
      </c>
      <c r="DK802" t="s">
        <v>2124</v>
      </c>
      <c r="DN802" t="s">
        <v>64</v>
      </c>
      <c r="DO802" t="s">
        <v>132</v>
      </c>
      <c r="DP802" t="s">
        <v>63</v>
      </c>
      <c r="DQ802" t="s">
        <v>78</v>
      </c>
      <c r="EB802">
        <v>4</v>
      </c>
      <c r="EC802">
        <v>4</v>
      </c>
      <c r="EE802" t="s">
        <v>1438</v>
      </c>
      <c r="EF802">
        <v>6</v>
      </c>
      <c r="EH802" t="s">
        <v>80</v>
      </c>
      <c r="EL802" t="s">
        <v>80</v>
      </c>
      <c r="EP802" t="s">
        <v>80</v>
      </c>
      <c r="ET802" t="s">
        <v>80</v>
      </c>
      <c r="EV802">
        <v>2250</v>
      </c>
      <c r="EW802">
        <v>488</v>
      </c>
      <c r="EX802">
        <v>336</v>
      </c>
      <c r="EY802">
        <v>420</v>
      </c>
    </row>
    <row r="803" spans="1:155" x14ac:dyDescent="0.25">
      <c r="A803">
        <v>2020</v>
      </c>
      <c r="B803" t="s">
        <v>2140</v>
      </c>
      <c r="C803" s="20" t="s">
        <v>463</v>
      </c>
      <c r="D803" t="s">
        <v>1467</v>
      </c>
      <c r="E803" t="s">
        <v>447</v>
      </c>
      <c r="F803">
        <v>510</v>
      </c>
      <c r="G803" s="1">
        <v>3.6</v>
      </c>
      <c r="H803">
        <v>6</v>
      </c>
      <c r="I803" t="s">
        <v>459</v>
      </c>
      <c r="J803">
        <v>18</v>
      </c>
      <c r="K803">
        <v>25</v>
      </c>
      <c r="L803">
        <v>20</v>
      </c>
      <c r="M803">
        <v>21.9</v>
      </c>
      <c r="N803">
        <v>35.700000000000003</v>
      </c>
      <c r="O803">
        <v>26.511700000000001</v>
      </c>
      <c r="P803">
        <v>17.5243</v>
      </c>
      <c r="Q803">
        <v>25.3476</v>
      </c>
      <c r="R803">
        <v>20.3508</v>
      </c>
      <c r="T803" t="s">
        <v>142</v>
      </c>
      <c r="U803" t="s">
        <v>143</v>
      </c>
      <c r="V803" t="s">
        <v>61</v>
      </c>
      <c r="W803" t="s">
        <v>62</v>
      </c>
      <c r="Y803">
        <v>9</v>
      </c>
      <c r="Z803" t="s">
        <v>63</v>
      </c>
      <c r="AA803" t="s">
        <v>64</v>
      </c>
      <c r="AB803" t="s">
        <v>150</v>
      </c>
      <c r="AC803" t="s">
        <v>178</v>
      </c>
      <c r="AD803">
        <v>10</v>
      </c>
      <c r="AG803" t="s">
        <v>243</v>
      </c>
      <c r="AH803" t="s">
        <v>244</v>
      </c>
      <c r="AI803" t="s">
        <v>68</v>
      </c>
      <c r="AJ803" t="s">
        <v>69</v>
      </c>
      <c r="AK803" t="s">
        <v>184</v>
      </c>
      <c r="AL803" t="s">
        <v>185</v>
      </c>
      <c r="AS803">
        <v>2000</v>
      </c>
      <c r="AT803">
        <v>2000</v>
      </c>
      <c r="BN803" s="33" t="s">
        <v>2125</v>
      </c>
      <c r="BO803">
        <v>2</v>
      </c>
      <c r="BP803">
        <v>2</v>
      </c>
      <c r="BQ803">
        <v>30</v>
      </c>
      <c r="BR803" t="s">
        <v>220</v>
      </c>
      <c r="BT803" t="s">
        <v>73</v>
      </c>
      <c r="BU803" s="23">
        <v>43598</v>
      </c>
      <c r="BV803">
        <v>25595</v>
      </c>
      <c r="BX803" t="s">
        <v>64</v>
      </c>
      <c r="BY803" t="s">
        <v>64</v>
      </c>
      <c r="CB803" t="s">
        <v>64</v>
      </c>
      <c r="CC803" t="s">
        <v>64</v>
      </c>
      <c r="CE803" t="s">
        <v>63</v>
      </c>
      <c r="CF803" t="s">
        <v>458</v>
      </c>
      <c r="CG803" t="s">
        <v>63</v>
      </c>
      <c r="CH803" t="s">
        <v>449</v>
      </c>
      <c r="CI803" t="s">
        <v>64</v>
      </c>
      <c r="DJ803" t="s">
        <v>76</v>
      </c>
      <c r="DK803" t="s">
        <v>2124</v>
      </c>
      <c r="DN803" t="s">
        <v>64</v>
      </c>
      <c r="DO803" t="s">
        <v>132</v>
      </c>
      <c r="DP803" t="s">
        <v>63</v>
      </c>
      <c r="DQ803" t="s">
        <v>78</v>
      </c>
      <c r="EB803">
        <v>4</v>
      </c>
      <c r="EC803">
        <v>4</v>
      </c>
      <c r="EE803" t="s">
        <v>1438</v>
      </c>
      <c r="EF803">
        <v>6</v>
      </c>
      <c r="EH803" t="s">
        <v>80</v>
      </c>
      <c r="EL803" t="s">
        <v>80</v>
      </c>
      <c r="EP803" t="s">
        <v>80</v>
      </c>
      <c r="ET803" t="s">
        <v>80</v>
      </c>
      <c r="EV803">
        <v>2500</v>
      </c>
      <c r="EW803">
        <v>507</v>
      </c>
      <c r="EX803">
        <v>352</v>
      </c>
      <c r="EY803">
        <v>437</v>
      </c>
    </row>
    <row r="804" spans="1:155" x14ac:dyDescent="0.25">
      <c r="A804">
        <v>2020</v>
      </c>
      <c r="B804" t="s">
        <v>2140</v>
      </c>
      <c r="C804" s="20" t="s">
        <v>472</v>
      </c>
      <c r="D804" t="s">
        <v>474</v>
      </c>
      <c r="E804" t="s">
        <v>447</v>
      </c>
      <c r="F804">
        <v>663</v>
      </c>
      <c r="G804" s="1">
        <v>2</v>
      </c>
      <c r="H804">
        <v>4</v>
      </c>
      <c r="I804" t="s">
        <v>256</v>
      </c>
      <c r="J804">
        <v>21</v>
      </c>
      <c r="K804">
        <v>28</v>
      </c>
      <c r="L804">
        <v>24</v>
      </c>
      <c r="M804">
        <v>29.3</v>
      </c>
      <c r="N804">
        <v>42.2</v>
      </c>
      <c r="O804">
        <v>33.973300000000002</v>
      </c>
      <c r="P804">
        <v>21.368500000000001</v>
      </c>
      <c r="Q804">
        <v>28.463200000000001</v>
      </c>
      <c r="R804">
        <v>24.068100000000001</v>
      </c>
      <c r="T804" t="s">
        <v>60</v>
      </c>
      <c r="U804" t="s">
        <v>71</v>
      </c>
      <c r="V804" t="s">
        <v>86</v>
      </c>
      <c r="W804" t="s">
        <v>136</v>
      </c>
      <c r="Y804">
        <v>9</v>
      </c>
      <c r="Z804" t="s">
        <v>63</v>
      </c>
      <c r="AA804" t="s">
        <v>64</v>
      </c>
      <c r="AB804" t="s">
        <v>150</v>
      </c>
      <c r="AC804" t="s">
        <v>178</v>
      </c>
      <c r="AD804">
        <v>10</v>
      </c>
      <c r="AG804" t="s">
        <v>243</v>
      </c>
      <c r="AH804" t="s">
        <v>244</v>
      </c>
      <c r="AI804" t="s">
        <v>68</v>
      </c>
      <c r="AJ804" t="s">
        <v>69</v>
      </c>
      <c r="AK804" t="s">
        <v>184</v>
      </c>
      <c r="AL804" t="s">
        <v>185</v>
      </c>
      <c r="AS804">
        <v>1700</v>
      </c>
      <c r="AT804">
        <v>1700</v>
      </c>
      <c r="BN804" s="33" t="s">
        <v>2125</v>
      </c>
      <c r="BO804">
        <v>2</v>
      </c>
      <c r="BP804">
        <v>2</v>
      </c>
      <c r="BQ804">
        <v>30</v>
      </c>
      <c r="BR804" t="s">
        <v>220</v>
      </c>
      <c r="BT804" t="s">
        <v>227</v>
      </c>
      <c r="BU804" s="23">
        <v>43781</v>
      </c>
      <c r="BV804">
        <v>26821</v>
      </c>
      <c r="BX804" t="s">
        <v>64</v>
      </c>
      <c r="BY804" t="s">
        <v>64</v>
      </c>
      <c r="CB804" t="s">
        <v>64</v>
      </c>
      <c r="CC804" t="s">
        <v>64</v>
      </c>
      <c r="CE804" t="s">
        <v>63</v>
      </c>
      <c r="CF804" t="s">
        <v>458</v>
      </c>
      <c r="CG804" t="s">
        <v>63</v>
      </c>
      <c r="CH804" t="s">
        <v>245</v>
      </c>
      <c r="CI804" t="s">
        <v>63</v>
      </c>
      <c r="CJ804" t="s">
        <v>1450</v>
      </c>
      <c r="DJ804" t="s">
        <v>76</v>
      </c>
      <c r="DK804" t="s">
        <v>2124</v>
      </c>
      <c r="DN804" t="s">
        <v>64</v>
      </c>
      <c r="DO804" t="s">
        <v>77</v>
      </c>
      <c r="DP804" t="s">
        <v>63</v>
      </c>
      <c r="DQ804" t="s">
        <v>78</v>
      </c>
      <c r="EB804">
        <v>5</v>
      </c>
      <c r="EC804">
        <v>5</v>
      </c>
      <c r="EE804" t="s">
        <v>1464</v>
      </c>
      <c r="EF804">
        <v>6</v>
      </c>
      <c r="EH804" t="s">
        <v>80</v>
      </c>
      <c r="EL804" t="s">
        <v>80</v>
      </c>
      <c r="EP804" t="s">
        <v>80</v>
      </c>
      <c r="ET804" t="s">
        <v>80</v>
      </c>
      <c r="EV804">
        <v>1000</v>
      </c>
      <c r="EW804">
        <v>408</v>
      </c>
      <c r="EX804">
        <v>306</v>
      </c>
      <c r="EY804">
        <v>362</v>
      </c>
    </row>
    <row r="805" spans="1:155" x14ac:dyDescent="0.25">
      <c r="A805">
        <v>2020</v>
      </c>
      <c r="B805" t="s">
        <v>2140</v>
      </c>
      <c r="C805" s="20" t="s">
        <v>472</v>
      </c>
      <c r="D805" t="s">
        <v>474</v>
      </c>
      <c r="E805" t="s">
        <v>447</v>
      </c>
      <c r="F805">
        <v>565</v>
      </c>
      <c r="G805" s="1">
        <v>2.5</v>
      </c>
      <c r="H805">
        <v>4</v>
      </c>
      <c r="I805" t="s">
        <v>256</v>
      </c>
      <c r="J805">
        <v>21</v>
      </c>
      <c r="K805">
        <v>27</v>
      </c>
      <c r="L805">
        <v>23</v>
      </c>
      <c r="M805">
        <v>27.590199999999999</v>
      </c>
      <c r="N805">
        <v>39.710999999999999</v>
      </c>
      <c r="O805">
        <v>31.9831</v>
      </c>
      <c r="P805">
        <v>20.852399999999999</v>
      </c>
      <c r="Q805">
        <v>26.556799999999999</v>
      </c>
      <c r="R805">
        <v>23.0837</v>
      </c>
      <c r="T805" t="s">
        <v>142</v>
      </c>
      <c r="U805" t="s">
        <v>143</v>
      </c>
      <c r="V805" t="s">
        <v>86</v>
      </c>
      <c r="W805" t="s">
        <v>136</v>
      </c>
      <c r="Y805">
        <v>9</v>
      </c>
      <c r="Z805" t="s">
        <v>63</v>
      </c>
      <c r="AA805" t="s">
        <v>64</v>
      </c>
      <c r="AB805" t="s">
        <v>150</v>
      </c>
      <c r="AC805" t="s">
        <v>178</v>
      </c>
      <c r="AD805">
        <v>10</v>
      </c>
      <c r="AG805" t="s">
        <v>243</v>
      </c>
      <c r="AH805" t="s">
        <v>244</v>
      </c>
      <c r="AI805" t="s">
        <v>68</v>
      </c>
      <c r="AJ805" t="s">
        <v>69</v>
      </c>
      <c r="AK805" t="s">
        <v>184</v>
      </c>
      <c r="AL805" t="s">
        <v>185</v>
      </c>
      <c r="AS805">
        <v>1750</v>
      </c>
      <c r="AT805">
        <v>1750</v>
      </c>
      <c r="BN805" s="33" t="s">
        <v>2125</v>
      </c>
      <c r="BO805">
        <v>2</v>
      </c>
      <c r="BP805">
        <v>2</v>
      </c>
      <c r="BQ805">
        <v>30</v>
      </c>
      <c r="BR805" t="s">
        <v>220</v>
      </c>
      <c r="BT805" t="s">
        <v>227</v>
      </c>
      <c r="BU805" s="23">
        <v>43682</v>
      </c>
      <c r="BV805">
        <v>26233</v>
      </c>
      <c r="BX805" t="s">
        <v>64</v>
      </c>
      <c r="BY805" t="s">
        <v>64</v>
      </c>
      <c r="CB805" t="s">
        <v>64</v>
      </c>
      <c r="CC805" t="s">
        <v>64</v>
      </c>
      <c r="CE805" t="s">
        <v>64</v>
      </c>
      <c r="CG805" t="s">
        <v>63</v>
      </c>
      <c r="CH805" t="s">
        <v>456</v>
      </c>
      <c r="CI805" t="s">
        <v>64</v>
      </c>
      <c r="DJ805" t="s">
        <v>76</v>
      </c>
      <c r="DK805" t="s">
        <v>2124</v>
      </c>
      <c r="DN805" t="s">
        <v>64</v>
      </c>
      <c r="DO805" t="s">
        <v>132</v>
      </c>
      <c r="DP805" t="s">
        <v>63</v>
      </c>
      <c r="DQ805" t="s">
        <v>78</v>
      </c>
      <c r="EB805">
        <v>5</v>
      </c>
      <c r="EC805">
        <v>5</v>
      </c>
      <c r="EE805" t="s">
        <v>1468</v>
      </c>
      <c r="EF805">
        <v>5</v>
      </c>
      <c r="EH805" t="s">
        <v>80</v>
      </c>
      <c r="EL805" t="s">
        <v>80</v>
      </c>
      <c r="EP805" t="s">
        <v>80</v>
      </c>
      <c r="ET805" t="s">
        <v>80</v>
      </c>
      <c r="EV805">
        <v>1250</v>
      </c>
      <c r="EW805">
        <v>422</v>
      </c>
      <c r="EX805">
        <v>333</v>
      </c>
      <c r="EY805">
        <v>382</v>
      </c>
    </row>
    <row r="806" spans="1:155" x14ac:dyDescent="0.25">
      <c r="A806">
        <v>2020</v>
      </c>
      <c r="B806" t="s">
        <v>2140</v>
      </c>
      <c r="C806" s="20" t="s">
        <v>472</v>
      </c>
      <c r="D806" t="s">
        <v>474</v>
      </c>
      <c r="E806" t="s">
        <v>447</v>
      </c>
      <c r="F806">
        <v>816</v>
      </c>
      <c r="G806" s="1">
        <v>3.6</v>
      </c>
      <c r="H806">
        <v>6</v>
      </c>
      <c r="I806" t="s">
        <v>256</v>
      </c>
      <c r="J806">
        <v>19</v>
      </c>
      <c r="K806">
        <v>26</v>
      </c>
      <c r="L806">
        <v>21</v>
      </c>
      <c r="M806">
        <v>23.3187</v>
      </c>
      <c r="N806">
        <v>37.355899999999998</v>
      </c>
      <c r="O806">
        <v>28.064299999999999</v>
      </c>
      <c r="P806">
        <v>18.5733</v>
      </c>
      <c r="Q806">
        <v>26.424199999999999</v>
      </c>
      <c r="R806">
        <v>21.439800000000002</v>
      </c>
      <c r="T806" t="s">
        <v>142</v>
      </c>
      <c r="U806" t="s">
        <v>143</v>
      </c>
      <c r="V806" t="s">
        <v>86</v>
      </c>
      <c r="W806" t="s">
        <v>136</v>
      </c>
      <c r="Y806">
        <v>9</v>
      </c>
      <c r="Z806" t="s">
        <v>63</v>
      </c>
      <c r="AA806" t="s">
        <v>64</v>
      </c>
      <c r="AB806" t="s">
        <v>150</v>
      </c>
      <c r="AC806" t="s">
        <v>178</v>
      </c>
      <c r="AD806">
        <v>10</v>
      </c>
      <c r="AG806" t="s">
        <v>243</v>
      </c>
      <c r="AH806" t="s">
        <v>244</v>
      </c>
      <c r="AI806" t="s">
        <v>68</v>
      </c>
      <c r="AJ806" t="s">
        <v>69</v>
      </c>
      <c r="AK806" t="s">
        <v>184</v>
      </c>
      <c r="AL806" t="s">
        <v>185</v>
      </c>
      <c r="AS806">
        <v>1950</v>
      </c>
      <c r="AT806">
        <v>1950</v>
      </c>
      <c r="BN806" s="33" t="s">
        <v>2125</v>
      </c>
      <c r="BO806">
        <v>2</v>
      </c>
      <c r="BP806">
        <v>2</v>
      </c>
      <c r="BQ806">
        <v>30</v>
      </c>
      <c r="BR806" t="s">
        <v>220</v>
      </c>
      <c r="BT806" t="s">
        <v>73</v>
      </c>
      <c r="BU806" s="23">
        <v>43703</v>
      </c>
      <c r="BV806">
        <v>26487</v>
      </c>
      <c r="BX806" t="s">
        <v>64</v>
      </c>
      <c r="BY806" t="s">
        <v>64</v>
      </c>
      <c r="CB806" t="s">
        <v>64</v>
      </c>
      <c r="CC806" t="s">
        <v>64</v>
      </c>
      <c r="CE806" t="s">
        <v>63</v>
      </c>
      <c r="CF806" t="s">
        <v>458</v>
      </c>
      <c r="CG806" t="s">
        <v>63</v>
      </c>
      <c r="CH806" t="s">
        <v>449</v>
      </c>
      <c r="CI806" t="s">
        <v>64</v>
      </c>
      <c r="DJ806" t="s">
        <v>76</v>
      </c>
      <c r="DK806" t="s">
        <v>2124</v>
      </c>
      <c r="DN806" t="s">
        <v>64</v>
      </c>
      <c r="DO806" t="s">
        <v>132</v>
      </c>
      <c r="DP806" t="s">
        <v>63</v>
      </c>
      <c r="DQ806" t="s">
        <v>78</v>
      </c>
      <c r="EB806">
        <v>4</v>
      </c>
      <c r="EC806">
        <v>4</v>
      </c>
      <c r="EE806" t="s">
        <v>1438</v>
      </c>
      <c r="EF806">
        <v>6</v>
      </c>
      <c r="EH806" t="s">
        <v>80</v>
      </c>
      <c r="EL806" t="s">
        <v>80</v>
      </c>
      <c r="EP806" t="s">
        <v>80</v>
      </c>
      <c r="ET806" t="s">
        <v>80</v>
      </c>
      <c r="EV806">
        <v>2250</v>
      </c>
      <c r="EW806">
        <v>476</v>
      </c>
      <c r="EX806">
        <v>337</v>
      </c>
      <c r="EY806">
        <v>414</v>
      </c>
    </row>
    <row r="807" spans="1:155" x14ac:dyDescent="0.25">
      <c r="A807">
        <v>2020</v>
      </c>
      <c r="B807" t="s">
        <v>2140</v>
      </c>
      <c r="C807" s="20" t="s">
        <v>472</v>
      </c>
      <c r="D807" t="s">
        <v>495</v>
      </c>
      <c r="E807" t="s">
        <v>447</v>
      </c>
      <c r="F807">
        <v>14</v>
      </c>
      <c r="G807" s="1">
        <v>1.5</v>
      </c>
      <c r="H807">
        <v>4</v>
      </c>
      <c r="I807" t="s">
        <v>152</v>
      </c>
      <c r="J807">
        <v>26</v>
      </c>
      <c r="K807">
        <v>31</v>
      </c>
      <c r="L807">
        <v>28</v>
      </c>
      <c r="M807">
        <v>34.299999999999997</v>
      </c>
      <c r="N807">
        <v>47.2</v>
      </c>
      <c r="O807">
        <v>39.11</v>
      </c>
      <c r="P807">
        <v>26.376100000000001</v>
      </c>
      <c r="Q807">
        <v>30.6814</v>
      </c>
      <c r="R807">
        <v>28.1539</v>
      </c>
      <c r="T807" t="s">
        <v>60</v>
      </c>
      <c r="U807" t="s">
        <v>71</v>
      </c>
      <c r="V807" t="s">
        <v>86</v>
      </c>
      <c r="W807" t="s">
        <v>136</v>
      </c>
      <c r="Y807">
        <v>6</v>
      </c>
      <c r="Z807" t="s">
        <v>63</v>
      </c>
      <c r="AA807" t="s">
        <v>64</v>
      </c>
      <c r="AB807" t="s">
        <v>150</v>
      </c>
      <c r="AC807" t="s">
        <v>178</v>
      </c>
      <c r="AD807">
        <v>10</v>
      </c>
      <c r="AG807" t="s">
        <v>243</v>
      </c>
      <c r="AH807" t="s">
        <v>244</v>
      </c>
      <c r="AI807" t="s">
        <v>68</v>
      </c>
      <c r="AJ807" t="s">
        <v>69</v>
      </c>
      <c r="AK807" t="s">
        <v>184</v>
      </c>
      <c r="AL807" t="s">
        <v>185</v>
      </c>
      <c r="AO807">
        <v>103</v>
      </c>
      <c r="AP807">
        <v>30</v>
      </c>
      <c r="AS807">
        <v>1450</v>
      </c>
      <c r="AT807">
        <v>1450</v>
      </c>
      <c r="BN807" s="33" t="s">
        <v>2125</v>
      </c>
      <c r="BO807">
        <v>2</v>
      </c>
      <c r="BP807">
        <v>2</v>
      </c>
      <c r="BQ807">
        <v>30</v>
      </c>
      <c r="BR807" t="s">
        <v>220</v>
      </c>
      <c r="BT807" t="s">
        <v>285</v>
      </c>
      <c r="BU807" s="23">
        <v>43620</v>
      </c>
      <c r="BV807">
        <v>25727</v>
      </c>
      <c r="BX807" t="s">
        <v>64</v>
      </c>
      <c r="BY807" t="s">
        <v>64</v>
      </c>
      <c r="CB807" t="s">
        <v>64</v>
      </c>
      <c r="CC807" t="s">
        <v>64</v>
      </c>
      <c r="CE807" t="s">
        <v>64</v>
      </c>
      <c r="CG807" t="s">
        <v>63</v>
      </c>
      <c r="CH807" t="s">
        <v>494</v>
      </c>
      <c r="CI807" t="s">
        <v>64</v>
      </c>
      <c r="DJ807" t="s">
        <v>76</v>
      </c>
      <c r="DK807" t="s">
        <v>2124</v>
      </c>
      <c r="DN807" t="s">
        <v>64</v>
      </c>
      <c r="DO807" t="s">
        <v>77</v>
      </c>
      <c r="DP807" t="s">
        <v>63</v>
      </c>
      <c r="DQ807" t="s">
        <v>78</v>
      </c>
      <c r="DY807">
        <v>39.4</v>
      </c>
      <c r="EB807">
        <v>6</v>
      </c>
      <c r="EC807">
        <v>6</v>
      </c>
      <c r="EE807" t="s">
        <v>1480</v>
      </c>
      <c r="EF807">
        <v>7</v>
      </c>
      <c r="EH807" t="s">
        <v>80</v>
      </c>
      <c r="EL807" t="s">
        <v>80</v>
      </c>
      <c r="EP807" t="s">
        <v>80</v>
      </c>
      <c r="ET807" t="s">
        <v>80</v>
      </c>
      <c r="EU807">
        <v>250</v>
      </c>
      <c r="EW807">
        <v>337</v>
      </c>
      <c r="EX807">
        <v>288</v>
      </c>
      <c r="EY807">
        <v>315</v>
      </c>
    </row>
    <row r="808" spans="1:155" x14ac:dyDescent="0.25">
      <c r="A808">
        <v>2020</v>
      </c>
      <c r="B808" t="s">
        <v>2140</v>
      </c>
      <c r="C808" s="20" t="s">
        <v>472</v>
      </c>
      <c r="D808" t="s">
        <v>495</v>
      </c>
      <c r="E808" t="s">
        <v>447</v>
      </c>
      <c r="F808">
        <v>68</v>
      </c>
      <c r="G808" s="1">
        <v>2</v>
      </c>
      <c r="H808">
        <v>4</v>
      </c>
      <c r="I808" t="s">
        <v>256</v>
      </c>
      <c r="J808">
        <v>22</v>
      </c>
      <c r="K808">
        <v>29</v>
      </c>
      <c r="L808">
        <v>25</v>
      </c>
      <c r="M808">
        <v>28.6</v>
      </c>
      <c r="N808">
        <v>43.1</v>
      </c>
      <c r="O808">
        <v>33.702300000000001</v>
      </c>
      <c r="P808">
        <v>22.394400000000001</v>
      </c>
      <c r="Q808">
        <v>29</v>
      </c>
      <c r="R808">
        <v>25.366900000000001</v>
      </c>
      <c r="T808" t="s">
        <v>60</v>
      </c>
      <c r="U808" t="s">
        <v>71</v>
      </c>
      <c r="V808" t="s">
        <v>86</v>
      </c>
      <c r="W808" t="s">
        <v>136</v>
      </c>
      <c r="Y808">
        <v>9</v>
      </c>
      <c r="Z808" t="s">
        <v>63</v>
      </c>
      <c r="AA808" t="s">
        <v>64</v>
      </c>
      <c r="AB808" t="s">
        <v>150</v>
      </c>
      <c r="AC808" t="s">
        <v>178</v>
      </c>
      <c r="AD808">
        <v>10</v>
      </c>
      <c r="AG808" t="s">
        <v>155</v>
      </c>
      <c r="AH808" t="s">
        <v>156</v>
      </c>
      <c r="AI808" t="s">
        <v>68</v>
      </c>
      <c r="AJ808" t="s">
        <v>69</v>
      </c>
      <c r="AK808" t="s">
        <v>184</v>
      </c>
      <c r="AL808" t="s">
        <v>185</v>
      </c>
      <c r="AO808">
        <v>103</v>
      </c>
      <c r="AP808">
        <v>30</v>
      </c>
      <c r="AS808">
        <v>1950</v>
      </c>
      <c r="AT808">
        <v>1950</v>
      </c>
      <c r="BN808" s="33" t="s">
        <v>2125</v>
      </c>
      <c r="BO808">
        <v>2</v>
      </c>
      <c r="BP808">
        <v>2</v>
      </c>
      <c r="BQ808">
        <v>30</v>
      </c>
      <c r="BR808" t="s">
        <v>220</v>
      </c>
      <c r="BT808" t="s">
        <v>285</v>
      </c>
      <c r="BU808" s="23">
        <v>43969</v>
      </c>
      <c r="BV808">
        <v>27434</v>
      </c>
      <c r="BX808" t="s">
        <v>64</v>
      </c>
      <c r="BY808" t="s">
        <v>64</v>
      </c>
      <c r="CB808" t="s">
        <v>64</v>
      </c>
      <c r="CC808" t="s">
        <v>64</v>
      </c>
      <c r="CE808" t="s">
        <v>64</v>
      </c>
      <c r="CG808" t="s">
        <v>63</v>
      </c>
      <c r="CH808" t="s">
        <v>449</v>
      </c>
      <c r="CI808" t="s">
        <v>64</v>
      </c>
      <c r="DJ808" t="s">
        <v>76</v>
      </c>
      <c r="DK808" t="s">
        <v>2124</v>
      </c>
      <c r="DN808" t="s">
        <v>64</v>
      </c>
      <c r="DO808" t="s">
        <v>132</v>
      </c>
      <c r="DP808" t="s">
        <v>63</v>
      </c>
      <c r="DQ808" t="s">
        <v>78</v>
      </c>
      <c r="DY808">
        <v>25.5</v>
      </c>
      <c r="EB808">
        <v>5</v>
      </c>
      <c r="EC808">
        <v>5</v>
      </c>
      <c r="EE808" t="s">
        <v>1444</v>
      </c>
      <c r="EF808">
        <v>5</v>
      </c>
      <c r="EH808" t="s">
        <v>80</v>
      </c>
      <c r="EL808" t="s">
        <v>80</v>
      </c>
      <c r="EP808" t="s">
        <v>80</v>
      </c>
      <c r="ET808" t="s">
        <v>80</v>
      </c>
      <c r="EV808">
        <v>2250</v>
      </c>
      <c r="EW808">
        <v>396</v>
      </c>
      <c r="EX808">
        <v>306</v>
      </c>
      <c r="EY808">
        <v>350</v>
      </c>
    </row>
    <row r="809" spans="1:155" x14ac:dyDescent="0.25">
      <c r="A809">
        <v>2020</v>
      </c>
      <c r="B809" t="s">
        <v>2140</v>
      </c>
      <c r="C809" s="20" t="s">
        <v>472</v>
      </c>
      <c r="D809" t="s">
        <v>508</v>
      </c>
      <c r="E809" t="s">
        <v>447</v>
      </c>
      <c r="F809">
        <v>93</v>
      </c>
      <c r="G809" s="1">
        <v>1.4</v>
      </c>
      <c r="H809">
        <v>4</v>
      </c>
      <c r="I809" t="s">
        <v>201</v>
      </c>
      <c r="J809">
        <v>26</v>
      </c>
      <c r="K809">
        <v>31</v>
      </c>
      <c r="L809">
        <v>28</v>
      </c>
      <c r="M809">
        <v>33.6</v>
      </c>
      <c r="N809">
        <v>47.1</v>
      </c>
      <c r="O809">
        <v>38.575499999999998</v>
      </c>
      <c r="P809">
        <v>25.8948</v>
      </c>
      <c r="Q809">
        <v>31.133199999999999</v>
      </c>
      <c r="R809">
        <v>28.016100000000002</v>
      </c>
      <c r="T809" t="s">
        <v>60</v>
      </c>
      <c r="U809" t="s">
        <v>71</v>
      </c>
      <c r="V809" t="s">
        <v>61</v>
      </c>
      <c r="W809" t="s">
        <v>62</v>
      </c>
      <c r="Y809">
        <v>6</v>
      </c>
      <c r="Z809" t="s">
        <v>63</v>
      </c>
      <c r="AA809" t="s">
        <v>64</v>
      </c>
      <c r="AB809" t="s">
        <v>150</v>
      </c>
      <c r="AC809" t="s">
        <v>178</v>
      </c>
      <c r="AD809">
        <v>10</v>
      </c>
      <c r="AG809" t="s">
        <v>243</v>
      </c>
      <c r="AH809" t="s">
        <v>244</v>
      </c>
      <c r="AI809" t="s">
        <v>68</v>
      </c>
      <c r="AJ809" t="s">
        <v>69</v>
      </c>
      <c r="AK809" t="s">
        <v>184</v>
      </c>
      <c r="AL809" t="s">
        <v>185</v>
      </c>
      <c r="AS809">
        <v>1450</v>
      </c>
      <c r="AT809">
        <v>1450</v>
      </c>
      <c r="BO809">
        <v>2</v>
      </c>
      <c r="BP809">
        <v>2</v>
      </c>
      <c r="BQ809">
        <v>30</v>
      </c>
      <c r="BR809" t="s">
        <v>220</v>
      </c>
      <c r="BT809" t="s">
        <v>285</v>
      </c>
      <c r="BU809" s="23">
        <v>43630</v>
      </c>
      <c r="BV809">
        <v>25777</v>
      </c>
      <c r="BX809" t="s">
        <v>64</v>
      </c>
      <c r="BY809" t="s">
        <v>64</v>
      </c>
      <c r="CB809" t="s">
        <v>64</v>
      </c>
      <c r="CC809" t="s">
        <v>64</v>
      </c>
      <c r="CD809" t="s">
        <v>453</v>
      </c>
      <c r="CE809" t="s">
        <v>64</v>
      </c>
      <c r="CG809" t="s">
        <v>63</v>
      </c>
      <c r="CH809" t="s">
        <v>452</v>
      </c>
      <c r="CI809" t="s">
        <v>64</v>
      </c>
      <c r="DJ809" t="s">
        <v>146</v>
      </c>
      <c r="DK809" t="s">
        <v>147</v>
      </c>
      <c r="DN809" t="s">
        <v>64</v>
      </c>
      <c r="DO809" t="s">
        <v>132</v>
      </c>
      <c r="DP809" t="s">
        <v>64</v>
      </c>
      <c r="DQ809" t="s">
        <v>139</v>
      </c>
      <c r="DY809">
        <v>38.799999999999997</v>
      </c>
      <c r="EB809">
        <v>6</v>
      </c>
      <c r="EC809">
        <v>6</v>
      </c>
      <c r="EE809" t="s">
        <v>1439</v>
      </c>
      <c r="EF809">
        <v>5</v>
      </c>
      <c r="EH809" t="s">
        <v>80</v>
      </c>
      <c r="EL809" t="s">
        <v>80</v>
      </c>
      <c r="EP809" t="s">
        <v>80</v>
      </c>
      <c r="ET809" t="s">
        <v>80</v>
      </c>
      <c r="EU809">
        <v>250</v>
      </c>
      <c r="EW809">
        <v>343</v>
      </c>
      <c r="EX809">
        <v>282</v>
      </c>
      <c r="EY809">
        <v>316</v>
      </c>
    </row>
    <row r="810" spans="1:155" x14ac:dyDescent="0.25">
      <c r="A810">
        <v>2020</v>
      </c>
      <c r="B810" t="s">
        <v>221</v>
      </c>
      <c r="C810" s="20" t="s">
        <v>261</v>
      </c>
      <c r="D810" t="s">
        <v>277</v>
      </c>
      <c r="E810" t="s">
        <v>224</v>
      </c>
      <c r="F810">
        <v>551</v>
      </c>
      <c r="G810" s="1">
        <v>2.4</v>
      </c>
      <c r="H810">
        <v>4</v>
      </c>
      <c r="I810" t="s">
        <v>278</v>
      </c>
      <c r="J810">
        <v>19</v>
      </c>
      <c r="K810">
        <v>25</v>
      </c>
      <c r="L810">
        <v>21</v>
      </c>
      <c r="M810">
        <v>23.3</v>
      </c>
      <c r="N810">
        <v>35.9</v>
      </c>
      <c r="O810">
        <v>27.670200000000001</v>
      </c>
      <c r="P810">
        <v>18.5595</v>
      </c>
      <c r="Q810">
        <v>25.478000000000002</v>
      </c>
      <c r="R810">
        <v>21.1431</v>
      </c>
      <c r="T810" t="s">
        <v>142</v>
      </c>
      <c r="U810" t="s">
        <v>143</v>
      </c>
      <c r="V810" t="s">
        <v>86</v>
      </c>
      <c r="W810" t="s">
        <v>136</v>
      </c>
      <c r="Y810">
        <v>4</v>
      </c>
      <c r="Z810" t="s">
        <v>63</v>
      </c>
      <c r="AA810" t="s">
        <v>64</v>
      </c>
      <c r="AB810" t="s">
        <v>150</v>
      </c>
      <c r="AC810" t="s">
        <v>178</v>
      </c>
      <c r="AD810">
        <v>10</v>
      </c>
      <c r="AG810" t="s">
        <v>243</v>
      </c>
      <c r="AH810" t="s">
        <v>244</v>
      </c>
      <c r="AI810" t="s">
        <v>68</v>
      </c>
      <c r="AJ810" t="s">
        <v>69</v>
      </c>
      <c r="AK810" t="s">
        <v>184</v>
      </c>
      <c r="AL810" t="s">
        <v>185</v>
      </c>
      <c r="AS810">
        <v>1950</v>
      </c>
      <c r="AT810">
        <v>1950</v>
      </c>
      <c r="BO810">
        <v>2</v>
      </c>
      <c r="BP810">
        <v>2</v>
      </c>
      <c r="BQ810">
        <v>30</v>
      </c>
      <c r="BR810" t="s">
        <v>220</v>
      </c>
      <c r="BT810" t="s">
        <v>73</v>
      </c>
      <c r="BU810" s="23">
        <v>43843</v>
      </c>
      <c r="BV810">
        <v>26837</v>
      </c>
      <c r="BX810" t="s">
        <v>64</v>
      </c>
      <c r="BY810" t="s">
        <v>64</v>
      </c>
      <c r="CB810" t="s">
        <v>64</v>
      </c>
      <c r="CC810" t="s">
        <v>64</v>
      </c>
      <c r="CE810" t="s">
        <v>64</v>
      </c>
      <c r="CG810" t="s">
        <v>63</v>
      </c>
      <c r="CH810" t="s">
        <v>237</v>
      </c>
      <c r="CI810" t="s">
        <v>64</v>
      </c>
      <c r="DJ810" t="s">
        <v>146</v>
      </c>
      <c r="DK810" t="s">
        <v>147</v>
      </c>
      <c r="DN810" t="s">
        <v>64</v>
      </c>
      <c r="DO810" t="s">
        <v>255</v>
      </c>
      <c r="DP810" t="s">
        <v>64</v>
      </c>
      <c r="DQ810" t="s">
        <v>139</v>
      </c>
      <c r="EB810">
        <v>4</v>
      </c>
      <c r="EC810">
        <v>4</v>
      </c>
      <c r="EE810" t="s">
        <v>1330</v>
      </c>
      <c r="EF810">
        <v>3</v>
      </c>
      <c r="EH810" t="s">
        <v>80</v>
      </c>
      <c r="EL810" t="s">
        <v>80</v>
      </c>
      <c r="EP810" t="s">
        <v>80</v>
      </c>
      <c r="ET810" t="s">
        <v>80</v>
      </c>
      <c r="EV810">
        <v>2250</v>
      </c>
      <c r="EW810">
        <v>478</v>
      </c>
      <c r="EX810">
        <v>349</v>
      </c>
      <c r="EY810">
        <v>420</v>
      </c>
    </row>
    <row r="811" spans="1:155" x14ac:dyDescent="0.25">
      <c r="A811">
        <v>2020</v>
      </c>
      <c r="B811" t="s">
        <v>2134</v>
      </c>
      <c r="C811" s="20" t="s">
        <v>322</v>
      </c>
      <c r="D811" t="s">
        <v>328</v>
      </c>
      <c r="E811" t="s">
        <v>324</v>
      </c>
      <c r="F811">
        <v>33</v>
      </c>
      <c r="G811" s="1">
        <v>1</v>
      </c>
      <c r="H811">
        <v>3</v>
      </c>
      <c r="I811" t="s">
        <v>201</v>
      </c>
      <c r="J811">
        <v>27</v>
      </c>
      <c r="K811">
        <v>29</v>
      </c>
      <c r="L811">
        <v>28</v>
      </c>
      <c r="M811">
        <v>35.420499999999997</v>
      </c>
      <c r="N811">
        <v>47.395899999999997</v>
      </c>
      <c r="O811">
        <v>39.964500000000001</v>
      </c>
      <c r="P811">
        <v>27.141999999999999</v>
      </c>
      <c r="Q811">
        <v>28.939800000000002</v>
      </c>
      <c r="R811">
        <v>27.922599999999999</v>
      </c>
      <c r="T811" t="s">
        <v>60</v>
      </c>
      <c r="U811" t="s">
        <v>71</v>
      </c>
      <c r="V811" t="s">
        <v>61</v>
      </c>
      <c r="W811" t="s">
        <v>62</v>
      </c>
      <c r="Y811">
        <v>6</v>
      </c>
      <c r="Z811" t="s">
        <v>63</v>
      </c>
      <c r="AA811" t="s">
        <v>64</v>
      </c>
      <c r="AB811" t="s">
        <v>150</v>
      </c>
      <c r="AC811" t="s">
        <v>178</v>
      </c>
      <c r="AD811">
        <v>15</v>
      </c>
      <c r="AG811" t="s">
        <v>243</v>
      </c>
      <c r="AH811" t="s">
        <v>244</v>
      </c>
      <c r="AI811" t="s">
        <v>68</v>
      </c>
      <c r="AJ811" t="s">
        <v>69</v>
      </c>
      <c r="AK811" t="s">
        <v>184</v>
      </c>
      <c r="AL811" t="s">
        <v>185</v>
      </c>
      <c r="AS811">
        <v>1450</v>
      </c>
      <c r="AT811">
        <v>1450</v>
      </c>
      <c r="BN811" s="33" t="s">
        <v>2125</v>
      </c>
      <c r="BO811">
        <v>2</v>
      </c>
      <c r="BP811">
        <v>2</v>
      </c>
      <c r="BQ811">
        <v>30</v>
      </c>
      <c r="BR811" t="s">
        <v>220</v>
      </c>
      <c r="BT811" t="s">
        <v>285</v>
      </c>
      <c r="BU811" s="23">
        <v>43661</v>
      </c>
      <c r="BV811">
        <v>25758</v>
      </c>
      <c r="BX811" t="s">
        <v>64</v>
      </c>
      <c r="BY811" t="s">
        <v>64</v>
      </c>
      <c r="CB811" t="s">
        <v>64</v>
      </c>
      <c r="CC811" t="s">
        <v>64</v>
      </c>
      <c r="CE811" t="s">
        <v>64</v>
      </c>
      <c r="CG811" t="s">
        <v>63</v>
      </c>
      <c r="CH811" t="s">
        <v>329</v>
      </c>
      <c r="CI811" t="s">
        <v>64</v>
      </c>
      <c r="DJ811" t="s">
        <v>76</v>
      </c>
      <c r="DK811" t="s">
        <v>2124</v>
      </c>
      <c r="DN811" t="s">
        <v>64</v>
      </c>
      <c r="DO811" t="s">
        <v>327</v>
      </c>
      <c r="DP811" t="s">
        <v>63</v>
      </c>
      <c r="DQ811" t="s">
        <v>78</v>
      </c>
      <c r="DY811">
        <v>40.200000000000003</v>
      </c>
      <c r="EB811">
        <v>6</v>
      </c>
      <c r="EC811">
        <v>6</v>
      </c>
      <c r="EE811" t="s">
        <v>1355</v>
      </c>
      <c r="EF811">
        <v>5</v>
      </c>
      <c r="EH811" t="s">
        <v>80</v>
      </c>
      <c r="EL811" t="s">
        <v>80</v>
      </c>
      <c r="EP811" t="s">
        <v>80</v>
      </c>
      <c r="ET811" t="s">
        <v>80</v>
      </c>
      <c r="EU811">
        <v>250</v>
      </c>
      <c r="EW811">
        <v>328</v>
      </c>
      <c r="EX811">
        <v>307</v>
      </c>
      <c r="EY811">
        <v>318</v>
      </c>
    </row>
    <row r="812" spans="1:155" x14ac:dyDescent="0.25">
      <c r="A812">
        <v>2020</v>
      </c>
      <c r="B812" t="s">
        <v>2134</v>
      </c>
      <c r="C812" s="20" t="s">
        <v>322</v>
      </c>
      <c r="D812" t="s">
        <v>336</v>
      </c>
      <c r="E812" t="s">
        <v>324</v>
      </c>
      <c r="F812">
        <v>459</v>
      </c>
      <c r="G812" s="1">
        <v>2</v>
      </c>
      <c r="H812">
        <v>4</v>
      </c>
      <c r="I812" t="s">
        <v>235</v>
      </c>
      <c r="J812">
        <v>21</v>
      </c>
      <c r="K812">
        <v>29</v>
      </c>
      <c r="L812">
        <v>24</v>
      </c>
      <c r="M812">
        <v>26.6</v>
      </c>
      <c r="N812">
        <v>41.5</v>
      </c>
      <c r="O812">
        <v>31.7258</v>
      </c>
      <c r="P812">
        <v>20.962700000000002</v>
      </c>
      <c r="Q812">
        <v>29.083500000000001</v>
      </c>
      <c r="R812">
        <v>23.975200000000001</v>
      </c>
      <c r="T812" t="s">
        <v>60</v>
      </c>
      <c r="U812" t="s">
        <v>71</v>
      </c>
      <c r="V812" t="s">
        <v>86</v>
      </c>
      <c r="W812" t="s">
        <v>136</v>
      </c>
      <c r="Y812">
        <v>8</v>
      </c>
      <c r="Z812" t="s">
        <v>63</v>
      </c>
      <c r="AA812" t="s">
        <v>64</v>
      </c>
      <c r="AB812" t="s">
        <v>150</v>
      </c>
      <c r="AC812" t="s">
        <v>178</v>
      </c>
      <c r="AD812">
        <v>15</v>
      </c>
      <c r="AG812" t="s">
        <v>243</v>
      </c>
      <c r="AH812" t="s">
        <v>244</v>
      </c>
      <c r="AI812" t="s">
        <v>68</v>
      </c>
      <c r="AJ812" t="s">
        <v>69</v>
      </c>
      <c r="AK812" t="s">
        <v>184</v>
      </c>
      <c r="AL812" t="s">
        <v>185</v>
      </c>
      <c r="AS812">
        <v>1700</v>
      </c>
      <c r="AT812">
        <v>1700</v>
      </c>
      <c r="BN812" s="33" t="s">
        <v>2125</v>
      </c>
      <c r="BO812">
        <v>2</v>
      </c>
      <c r="BP812">
        <v>2</v>
      </c>
      <c r="BQ812">
        <v>30</v>
      </c>
      <c r="BR812" t="s">
        <v>220</v>
      </c>
      <c r="BT812" t="s">
        <v>73</v>
      </c>
      <c r="BU812" s="23">
        <v>43724</v>
      </c>
      <c r="BV812">
        <v>26540</v>
      </c>
      <c r="BX812" t="s">
        <v>64</v>
      </c>
      <c r="BY812" t="s">
        <v>64</v>
      </c>
      <c r="CB812" t="s">
        <v>64</v>
      </c>
      <c r="CC812" t="s">
        <v>64</v>
      </c>
      <c r="CD812" t="s">
        <v>331</v>
      </c>
      <c r="CE812" t="s">
        <v>64</v>
      </c>
      <c r="CG812" t="s">
        <v>63</v>
      </c>
      <c r="CH812" t="s">
        <v>332</v>
      </c>
      <c r="CI812" t="s">
        <v>64</v>
      </c>
      <c r="DJ812" t="s">
        <v>76</v>
      </c>
      <c r="DK812" t="s">
        <v>2124</v>
      </c>
      <c r="DN812" t="s">
        <v>64</v>
      </c>
      <c r="DO812" t="s">
        <v>333</v>
      </c>
      <c r="DP812" t="s">
        <v>63</v>
      </c>
      <c r="DQ812" t="s">
        <v>78</v>
      </c>
      <c r="DY812">
        <v>31.9</v>
      </c>
      <c r="EB812">
        <v>5</v>
      </c>
      <c r="EC812">
        <v>5</v>
      </c>
      <c r="EE812" t="s">
        <v>1356</v>
      </c>
      <c r="EF812">
        <v>5</v>
      </c>
      <c r="EH812" t="s">
        <v>80</v>
      </c>
      <c r="EL812" t="s">
        <v>80</v>
      </c>
      <c r="EP812" t="s">
        <v>80</v>
      </c>
      <c r="ET812" t="s">
        <v>80</v>
      </c>
      <c r="EV812">
        <v>1000</v>
      </c>
      <c r="EW812">
        <v>422</v>
      </c>
      <c r="EX812">
        <v>304</v>
      </c>
      <c r="EY812">
        <v>369</v>
      </c>
    </row>
    <row r="813" spans="1:155" x14ac:dyDescent="0.25">
      <c r="A813">
        <v>2020</v>
      </c>
      <c r="B813" t="s">
        <v>2134</v>
      </c>
      <c r="C813" s="20" t="s">
        <v>322</v>
      </c>
      <c r="D813" t="s">
        <v>339</v>
      </c>
      <c r="E813" t="s">
        <v>324</v>
      </c>
      <c r="F813">
        <v>172</v>
      </c>
      <c r="G813" s="1">
        <v>1.5</v>
      </c>
      <c r="H813">
        <v>3</v>
      </c>
      <c r="I813" t="s">
        <v>235</v>
      </c>
      <c r="J813">
        <v>27</v>
      </c>
      <c r="K813">
        <v>33</v>
      </c>
      <c r="L813">
        <v>30</v>
      </c>
      <c r="M813">
        <v>35.799999999999997</v>
      </c>
      <c r="N813">
        <v>50.4</v>
      </c>
      <c r="O813">
        <v>41.1663</v>
      </c>
      <c r="P813">
        <v>27.400200000000002</v>
      </c>
      <c r="Q813">
        <v>33</v>
      </c>
      <c r="R813">
        <v>30.241800000000001</v>
      </c>
      <c r="T813" t="s">
        <v>60</v>
      </c>
      <c r="U813" t="s">
        <v>71</v>
      </c>
      <c r="V813" t="s">
        <v>86</v>
      </c>
      <c r="W813" t="s">
        <v>136</v>
      </c>
      <c r="Y813">
        <v>8</v>
      </c>
      <c r="Z813" t="s">
        <v>63</v>
      </c>
      <c r="AA813" t="s">
        <v>64</v>
      </c>
      <c r="AB813" t="s">
        <v>150</v>
      </c>
      <c r="AC813" t="s">
        <v>178</v>
      </c>
      <c r="AD813">
        <v>15</v>
      </c>
      <c r="AG813" t="s">
        <v>243</v>
      </c>
      <c r="AH813" t="s">
        <v>244</v>
      </c>
      <c r="AI813" t="s">
        <v>68</v>
      </c>
      <c r="AJ813" t="s">
        <v>69</v>
      </c>
      <c r="AK813" t="s">
        <v>184</v>
      </c>
      <c r="AL813" t="s">
        <v>185</v>
      </c>
      <c r="AS813">
        <v>1350</v>
      </c>
      <c r="AT813">
        <v>1350</v>
      </c>
      <c r="BN813" s="33" t="s">
        <v>2125</v>
      </c>
      <c r="BO813">
        <v>2</v>
      </c>
      <c r="BP813">
        <v>2</v>
      </c>
      <c r="BQ813">
        <v>30</v>
      </c>
      <c r="BR813" t="s">
        <v>220</v>
      </c>
      <c r="BT813" t="s">
        <v>73</v>
      </c>
      <c r="BU813" s="23">
        <v>43724</v>
      </c>
      <c r="BV813">
        <v>26474</v>
      </c>
      <c r="BX813" t="s">
        <v>64</v>
      </c>
      <c r="BY813" t="s">
        <v>64</v>
      </c>
      <c r="CB813" t="s">
        <v>64</v>
      </c>
      <c r="CC813" t="s">
        <v>64</v>
      </c>
      <c r="CE813" t="s">
        <v>63</v>
      </c>
      <c r="CF813" t="s">
        <v>1359</v>
      </c>
      <c r="CG813" t="s">
        <v>63</v>
      </c>
      <c r="CH813" t="s">
        <v>338</v>
      </c>
      <c r="CI813" t="s">
        <v>64</v>
      </c>
      <c r="DJ813" t="s">
        <v>76</v>
      </c>
      <c r="DK813" t="s">
        <v>2124</v>
      </c>
      <c r="DN813" t="s">
        <v>64</v>
      </c>
      <c r="DO813" t="s">
        <v>333</v>
      </c>
      <c r="DP813" t="s">
        <v>63</v>
      </c>
      <c r="DQ813" t="s">
        <v>78</v>
      </c>
      <c r="DY813">
        <v>41.4</v>
      </c>
      <c r="EB813">
        <v>7</v>
      </c>
      <c r="EC813">
        <v>7</v>
      </c>
      <c r="EE813" t="s">
        <v>1358</v>
      </c>
      <c r="EF813">
        <v>7</v>
      </c>
      <c r="EH813" t="s">
        <v>80</v>
      </c>
      <c r="EL813" t="s">
        <v>80</v>
      </c>
      <c r="EP813" t="s">
        <v>80</v>
      </c>
      <c r="ET813" t="s">
        <v>80</v>
      </c>
      <c r="EU813">
        <v>750</v>
      </c>
      <c r="EW813">
        <v>325</v>
      </c>
      <c r="EX813">
        <v>270</v>
      </c>
      <c r="EY813">
        <v>297</v>
      </c>
    </row>
    <row r="814" spans="1:155" x14ac:dyDescent="0.25">
      <c r="A814">
        <v>2020</v>
      </c>
      <c r="B814" t="s">
        <v>2134</v>
      </c>
      <c r="C814" s="20" t="s">
        <v>322</v>
      </c>
      <c r="D814" t="s">
        <v>1365</v>
      </c>
      <c r="E814" t="s">
        <v>324</v>
      </c>
      <c r="F814">
        <v>107</v>
      </c>
      <c r="G814" s="1">
        <v>2.5</v>
      </c>
      <c r="H814">
        <v>4</v>
      </c>
      <c r="I814" t="s">
        <v>260</v>
      </c>
      <c r="J814">
        <v>44</v>
      </c>
      <c r="K814">
        <v>37</v>
      </c>
      <c r="L814">
        <v>41</v>
      </c>
      <c r="M814">
        <v>61.4</v>
      </c>
      <c r="N814">
        <v>55</v>
      </c>
      <c r="O814">
        <v>58.344900000000003</v>
      </c>
      <c r="P814">
        <v>43.506399999999999</v>
      </c>
      <c r="Q814">
        <v>37.4148</v>
      </c>
      <c r="R814">
        <v>40.536499999999997</v>
      </c>
      <c r="T814" t="s">
        <v>142</v>
      </c>
      <c r="U814" t="s">
        <v>143</v>
      </c>
      <c r="V814" t="s">
        <v>258</v>
      </c>
      <c r="W814" t="s">
        <v>259</v>
      </c>
      <c r="Y814">
        <v>1</v>
      </c>
      <c r="Z814" t="s">
        <v>64</v>
      </c>
      <c r="AA814" t="s">
        <v>64</v>
      </c>
      <c r="AB814" t="s">
        <v>150</v>
      </c>
      <c r="AC814" t="s">
        <v>178</v>
      </c>
      <c r="AD814">
        <v>15</v>
      </c>
      <c r="AG814" t="s">
        <v>243</v>
      </c>
      <c r="AH814" t="s">
        <v>244</v>
      </c>
      <c r="AI814" t="s">
        <v>68</v>
      </c>
      <c r="AJ814" t="s">
        <v>69</v>
      </c>
      <c r="AK814" t="s">
        <v>184</v>
      </c>
      <c r="AL814" t="s">
        <v>185</v>
      </c>
      <c r="AS814">
        <v>1000</v>
      </c>
      <c r="AT814">
        <v>1000</v>
      </c>
      <c r="BN814" s="33" t="s">
        <v>2135</v>
      </c>
      <c r="BO814">
        <v>2</v>
      </c>
      <c r="BP814">
        <v>2</v>
      </c>
      <c r="BQ814">
        <v>30</v>
      </c>
      <c r="BR814" t="s">
        <v>220</v>
      </c>
      <c r="BT814" t="s">
        <v>73</v>
      </c>
      <c r="BU814" s="23">
        <v>43795</v>
      </c>
      <c r="BV814">
        <v>26862</v>
      </c>
      <c r="BX814" t="s">
        <v>64</v>
      </c>
      <c r="BY814" t="s">
        <v>64</v>
      </c>
      <c r="CB814" t="s">
        <v>64</v>
      </c>
      <c r="CC814" t="s">
        <v>64</v>
      </c>
      <c r="CD814" t="s">
        <v>1363</v>
      </c>
      <c r="CE814" t="s">
        <v>64</v>
      </c>
      <c r="CG814" t="s">
        <v>63</v>
      </c>
      <c r="CH814" t="s">
        <v>389</v>
      </c>
      <c r="CI814" t="s">
        <v>64</v>
      </c>
      <c r="CK814" t="s">
        <v>112</v>
      </c>
      <c r="CM814">
        <v>1</v>
      </c>
      <c r="CN814" t="s">
        <v>113</v>
      </c>
      <c r="CP814">
        <v>216</v>
      </c>
      <c r="CQ814">
        <v>5</v>
      </c>
      <c r="CR814">
        <v>38.5</v>
      </c>
      <c r="CS814" t="s">
        <v>114</v>
      </c>
      <c r="CV814" t="s">
        <v>115</v>
      </c>
      <c r="CX814" t="s">
        <v>151</v>
      </c>
      <c r="CY814" t="s">
        <v>64</v>
      </c>
      <c r="DD814">
        <v>1</v>
      </c>
      <c r="DE814" t="s">
        <v>117</v>
      </c>
      <c r="DG814">
        <v>36</v>
      </c>
      <c r="DJ814" t="s">
        <v>146</v>
      </c>
      <c r="DK814" t="s">
        <v>147</v>
      </c>
      <c r="DL814" t="s">
        <v>64</v>
      </c>
      <c r="DM814" t="s">
        <v>64</v>
      </c>
      <c r="DN814" t="s">
        <v>64</v>
      </c>
      <c r="DO814" t="s">
        <v>1364</v>
      </c>
      <c r="DP814" t="s">
        <v>63</v>
      </c>
      <c r="DQ814" t="s">
        <v>78</v>
      </c>
      <c r="DY814">
        <v>58.7</v>
      </c>
      <c r="EB814">
        <v>9</v>
      </c>
      <c r="EC814">
        <v>9</v>
      </c>
      <c r="EE814" t="s">
        <v>1362</v>
      </c>
      <c r="EF814">
        <v>7</v>
      </c>
      <c r="EH814" t="s">
        <v>80</v>
      </c>
      <c r="EL814" t="s">
        <v>80</v>
      </c>
      <c r="EP814" t="s">
        <v>80</v>
      </c>
      <c r="ET814" t="s">
        <v>80</v>
      </c>
      <c r="EU814">
        <v>2500</v>
      </c>
      <c r="EW814">
        <v>205</v>
      </c>
      <c r="EX814">
        <v>238</v>
      </c>
      <c r="EY814">
        <v>220</v>
      </c>
    </row>
    <row r="815" spans="1:155" x14ac:dyDescent="0.25">
      <c r="A815">
        <v>2020</v>
      </c>
      <c r="B815" t="s">
        <v>2140</v>
      </c>
      <c r="C815" s="20" t="s">
        <v>510</v>
      </c>
      <c r="D815" t="s">
        <v>520</v>
      </c>
      <c r="E815" t="s">
        <v>447</v>
      </c>
      <c r="F815">
        <v>50</v>
      </c>
      <c r="G815" s="1">
        <v>1.5</v>
      </c>
      <c r="H815">
        <v>4</v>
      </c>
      <c r="I815" t="s">
        <v>256</v>
      </c>
      <c r="J815">
        <v>26</v>
      </c>
      <c r="K815">
        <v>30</v>
      </c>
      <c r="L815">
        <v>27</v>
      </c>
      <c r="M815">
        <v>33.1</v>
      </c>
      <c r="N815">
        <v>44.5</v>
      </c>
      <c r="O815">
        <v>37.412999999999997</v>
      </c>
      <c r="P815">
        <v>25.549700000000001</v>
      </c>
      <c r="Q815">
        <v>30.0898</v>
      </c>
      <c r="R815">
        <v>27.410799999999998</v>
      </c>
      <c r="T815" t="s">
        <v>60</v>
      </c>
      <c r="U815" t="s">
        <v>71</v>
      </c>
      <c r="V815" t="s">
        <v>86</v>
      </c>
      <c r="W815" t="s">
        <v>136</v>
      </c>
      <c r="Y815">
        <v>9</v>
      </c>
      <c r="Z815" t="s">
        <v>63</v>
      </c>
      <c r="AA815" t="s">
        <v>64</v>
      </c>
      <c r="AB815" t="s">
        <v>150</v>
      </c>
      <c r="AC815" t="s">
        <v>178</v>
      </c>
      <c r="AD815">
        <v>10</v>
      </c>
      <c r="AG815" t="s">
        <v>243</v>
      </c>
      <c r="AH815" t="s">
        <v>244</v>
      </c>
      <c r="AI815" t="s">
        <v>68</v>
      </c>
      <c r="AJ815" t="s">
        <v>69</v>
      </c>
      <c r="AK815" t="s">
        <v>184</v>
      </c>
      <c r="AL815" t="s">
        <v>185</v>
      </c>
      <c r="AO815">
        <v>90</v>
      </c>
      <c r="AP815">
        <v>13</v>
      </c>
      <c r="AS815">
        <v>1500</v>
      </c>
      <c r="AT815">
        <v>1500</v>
      </c>
      <c r="BN815" s="33" t="s">
        <v>2125</v>
      </c>
      <c r="BO815">
        <v>2</v>
      </c>
      <c r="BP815">
        <v>2</v>
      </c>
      <c r="BQ815">
        <v>30</v>
      </c>
      <c r="BR815" t="s">
        <v>220</v>
      </c>
      <c r="BT815" t="s">
        <v>285</v>
      </c>
      <c r="BU815" s="23">
        <v>43620</v>
      </c>
      <c r="BV815">
        <v>25726</v>
      </c>
      <c r="BX815" t="s">
        <v>64</v>
      </c>
      <c r="BY815" t="s">
        <v>64</v>
      </c>
      <c r="CB815" t="s">
        <v>64</v>
      </c>
      <c r="CC815" t="s">
        <v>64</v>
      </c>
      <c r="CE815" t="s">
        <v>64</v>
      </c>
      <c r="CG815" t="s">
        <v>63</v>
      </c>
      <c r="CH815" t="s">
        <v>494</v>
      </c>
      <c r="CI815" t="s">
        <v>64</v>
      </c>
      <c r="DJ815" t="s">
        <v>76</v>
      </c>
      <c r="DK815" t="s">
        <v>2124</v>
      </c>
      <c r="DN815" t="s">
        <v>64</v>
      </c>
      <c r="DO815" t="s">
        <v>77</v>
      </c>
      <c r="DP815" t="s">
        <v>63</v>
      </c>
      <c r="DQ815" t="s">
        <v>78</v>
      </c>
      <c r="DY815">
        <v>37.700000000000003</v>
      </c>
      <c r="EB815">
        <v>6</v>
      </c>
      <c r="EC815">
        <v>6</v>
      </c>
      <c r="EE815" t="s">
        <v>1480</v>
      </c>
      <c r="EF815">
        <v>7</v>
      </c>
      <c r="EH815" t="s">
        <v>80</v>
      </c>
      <c r="EL815" t="s">
        <v>80</v>
      </c>
      <c r="EP815" t="s">
        <v>80</v>
      </c>
      <c r="ET815" t="s">
        <v>80</v>
      </c>
      <c r="EU815">
        <v>0</v>
      </c>
      <c r="EW815">
        <v>348</v>
      </c>
      <c r="EX815">
        <v>296</v>
      </c>
      <c r="EY815">
        <v>325</v>
      </c>
    </row>
    <row r="816" spans="1:155" x14ac:dyDescent="0.25">
      <c r="A816">
        <v>2020</v>
      </c>
      <c r="B816" t="s">
        <v>2140</v>
      </c>
      <c r="C816" s="20" t="s">
        <v>510</v>
      </c>
      <c r="D816" t="s">
        <v>520</v>
      </c>
      <c r="E816" t="s">
        <v>447</v>
      </c>
      <c r="F816">
        <v>69</v>
      </c>
      <c r="G816" s="1">
        <v>2</v>
      </c>
      <c r="H816">
        <v>4</v>
      </c>
      <c r="I816" t="s">
        <v>256</v>
      </c>
      <c r="J816">
        <v>22</v>
      </c>
      <c r="K816">
        <v>28</v>
      </c>
      <c r="L816">
        <v>24</v>
      </c>
      <c r="M816">
        <v>28.6</v>
      </c>
      <c r="N816">
        <v>43.1</v>
      </c>
      <c r="O816">
        <v>33.702300000000001</v>
      </c>
      <c r="P816">
        <v>22.394400000000001</v>
      </c>
      <c r="Q816">
        <v>28</v>
      </c>
      <c r="R816">
        <v>24</v>
      </c>
      <c r="T816" t="s">
        <v>60</v>
      </c>
      <c r="U816" t="s">
        <v>71</v>
      </c>
      <c r="V816" t="s">
        <v>86</v>
      </c>
      <c r="W816" t="s">
        <v>136</v>
      </c>
      <c r="Y816">
        <v>9</v>
      </c>
      <c r="Z816" t="s">
        <v>63</v>
      </c>
      <c r="AA816" t="s">
        <v>64</v>
      </c>
      <c r="AB816" t="s">
        <v>150</v>
      </c>
      <c r="AC816" t="s">
        <v>178</v>
      </c>
      <c r="AD816">
        <v>10</v>
      </c>
      <c r="AG816" t="s">
        <v>155</v>
      </c>
      <c r="AH816" t="s">
        <v>156</v>
      </c>
      <c r="AI816" t="s">
        <v>68</v>
      </c>
      <c r="AJ816" t="s">
        <v>69</v>
      </c>
      <c r="AK816" t="s">
        <v>184</v>
      </c>
      <c r="AL816" t="s">
        <v>185</v>
      </c>
      <c r="AO816">
        <v>90</v>
      </c>
      <c r="AP816">
        <v>13</v>
      </c>
      <c r="AS816">
        <v>2050</v>
      </c>
      <c r="AT816">
        <v>2050</v>
      </c>
      <c r="BN816" s="33" t="s">
        <v>2125</v>
      </c>
      <c r="BO816">
        <v>2</v>
      </c>
      <c r="BP816">
        <v>2</v>
      </c>
      <c r="BQ816">
        <v>30</v>
      </c>
      <c r="BR816" t="s">
        <v>220</v>
      </c>
      <c r="BT816" t="s">
        <v>285</v>
      </c>
      <c r="BU816" s="23">
        <v>43623</v>
      </c>
      <c r="BV816">
        <v>26308</v>
      </c>
      <c r="BX816" t="s">
        <v>64</v>
      </c>
      <c r="BY816" t="s">
        <v>64</v>
      </c>
      <c r="CB816" t="s">
        <v>64</v>
      </c>
      <c r="CC816" t="s">
        <v>64</v>
      </c>
      <c r="CE816" t="s">
        <v>64</v>
      </c>
      <c r="CG816" t="s">
        <v>63</v>
      </c>
      <c r="CH816" t="s">
        <v>449</v>
      </c>
      <c r="CI816" t="s">
        <v>64</v>
      </c>
      <c r="DJ816" t="s">
        <v>76</v>
      </c>
      <c r="DK816" t="s">
        <v>2124</v>
      </c>
      <c r="DN816" t="s">
        <v>64</v>
      </c>
      <c r="DO816" t="s">
        <v>132</v>
      </c>
      <c r="DP816" t="s">
        <v>63</v>
      </c>
      <c r="DQ816" t="s">
        <v>78</v>
      </c>
      <c r="DY816">
        <v>25.5</v>
      </c>
      <c r="EB816">
        <v>5</v>
      </c>
      <c r="EC816">
        <v>5</v>
      </c>
      <c r="EE816" t="s">
        <v>1444</v>
      </c>
      <c r="EF816">
        <v>5</v>
      </c>
      <c r="EH816" t="s">
        <v>80</v>
      </c>
      <c r="EL816" t="s">
        <v>80</v>
      </c>
      <c r="EP816" t="s">
        <v>80</v>
      </c>
      <c r="ET816" t="s">
        <v>80</v>
      </c>
      <c r="EV816">
        <v>2750</v>
      </c>
      <c r="EW816">
        <v>396</v>
      </c>
      <c r="EX816">
        <v>317</v>
      </c>
      <c r="EY816">
        <v>369</v>
      </c>
    </row>
    <row r="817" spans="1:155" x14ac:dyDescent="0.25">
      <c r="A817">
        <v>2020</v>
      </c>
      <c r="B817" t="s">
        <v>521</v>
      </c>
      <c r="C817" s="20" t="s">
        <v>521</v>
      </c>
      <c r="D817" t="s">
        <v>561</v>
      </c>
      <c r="E817" t="s">
        <v>524</v>
      </c>
      <c r="F817">
        <v>54</v>
      </c>
      <c r="G817" s="1">
        <v>1.5</v>
      </c>
      <c r="H817">
        <v>4</v>
      </c>
      <c r="I817" t="s">
        <v>260</v>
      </c>
      <c r="J817">
        <v>28</v>
      </c>
      <c r="K817">
        <v>34</v>
      </c>
      <c r="L817">
        <v>30</v>
      </c>
      <c r="M817">
        <v>38.18</v>
      </c>
      <c r="N817">
        <v>49.015599999999999</v>
      </c>
      <c r="O817">
        <v>42.3977</v>
      </c>
      <c r="P817">
        <v>28</v>
      </c>
      <c r="Q817">
        <v>33.782699999999998</v>
      </c>
      <c r="R817">
        <v>30</v>
      </c>
      <c r="T817" t="s">
        <v>60</v>
      </c>
      <c r="U817" t="s">
        <v>71</v>
      </c>
      <c r="V817" t="s">
        <v>258</v>
      </c>
      <c r="W817" t="s">
        <v>259</v>
      </c>
      <c r="Y817">
        <v>1</v>
      </c>
      <c r="Z817" t="s">
        <v>63</v>
      </c>
      <c r="AA817" t="s">
        <v>64</v>
      </c>
      <c r="AB817" t="s">
        <v>150</v>
      </c>
      <c r="AC817" t="s">
        <v>178</v>
      </c>
      <c r="AD817">
        <v>10</v>
      </c>
      <c r="AG817" t="s">
        <v>243</v>
      </c>
      <c r="AH817" t="s">
        <v>244</v>
      </c>
      <c r="AI817" t="s">
        <v>68</v>
      </c>
      <c r="AJ817" t="s">
        <v>69</v>
      </c>
      <c r="AK817" t="s">
        <v>184</v>
      </c>
      <c r="AL817" t="s">
        <v>185</v>
      </c>
      <c r="AS817">
        <v>1350</v>
      </c>
      <c r="AT817">
        <v>1350</v>
      </c>
      <c r="BN817" s="33" t="s">
        <v>2125</v>
      </c>
      <c r="BO817">
        <v>2</v>
      </c>
      <c r="BP817">
        <v>2</v>
      </c>
      <c r="BQ817">
        <v>30</v>
      </c>
      <c r="BR817" t="s">
        <v>220</v>
      </c>
      <c r="BT817" t="s">
        <v>73</v>
      </c>
      <c r="BU817" s="23">
        <v>43774</v>
      </c>
      <c r="BV817">
        <v>26578</v>
      </c>
      <c r="BX817" t="s">
        <v>64</v>
      </c>
      <c r="BY817" t="s">
        <v>64</v>
      </c>
      <c r="CB817" t="s">
        <v>64</v>
      </c>
      <c r="CC817" t="s">
        <v>64</v>
      </c>
      <c r="CE817" t="s">
        <v>64</v>
      </c>
      <c r="CG817" t="s">
        <v>63</v>
      </c>
      <c r="CH817" t="s">
        <v>560</v>
      </c>
      <c r="CI817" t="s">
        <v>64</v>
      </c>
      <c r="DJ817" t="s">
        <v>76</v>
      </c>
      <c r="DK817" t="s">
        <v>2124</v>
      </c>
      <c r="DL817" t="s">
        <v>64</v>
      </c>
      <c r="DM817" t="s">
        <v>64</v>
      </c>
      <c r="DN817" t="s">
        <v>64</v>
      </c>
      <c r="DO817" t="s">
        <v>193</v>
      </c>
      <c r="DP817" t="s">
        <v>64</v>
      </c>
      <c r="DQ817" t="s">
        <v>139</v>
      </c>
      <c r="EB817">
        <v>7</v>
      </c>
      <c r="EC817">
        <v>7</v>
      </c>
      <c r="EE817" t="s">
        <v>1531</v>
      </c>
      <c r="EF817">
        <v>6</v>
      </c>
      <c r="EH817" t="s">
        <v>80</v>
      </c>
      <c r="EL817" t="s">
        <v>80</v>
      </c>
      <c r="EP817" t="s">
        <v>80</v>
      </c>
      <c r="ET817" t="s">
        <v>80</v>
      </c>
      <c r="EU817">
        <v>750</v>
      </c>
      <c r="EW817">
        <v>316</v>
      </c>
      <c r="EX817">
        <v>261</v>
      </c>
      <c r="EY817">
        <v>294</v>
      </c>
    </row>
    <row r="818" spans="1:155" x14ac:dyDescent="0.25">
      <c r="A818">
        <v>2020</v>
      </c>
      <c r="B818" t="s">
        <v>521</v>
      </c>
      <c r="C818" s="20" t="s">
        <v>521</v>
      </c>
      <c r="D818" t="s">
        <v>570</v>
      </c>
      <c r="E818" t="s">
        <v>524</v>
      </c>
      <c r="F818">
        <v>52</v>
      </c>
      <c r="G818" s="1">
        <v>3.5</v>
      </c>
      <c r="H818">
        <v>6</v>
      </c>
      <c r="I818" t="s">
        <v>459</v>
      </c>
      <c r="J818">
        <v>20</v>
      </c>
      <c r="K818">
        <v>25</v>
      </c>
      <c r="L818">
        <v>22</v>
      </c>
      <c r="M818">
        <v>24.8</v>
      </c>
      <c r="N818">
        <v>35.700000000000003</v>
      </c>
      <c r="O818">
        <v>28.7501</v>
      </c>
      <c r="P818">
        <v>19.658300000000001</v>
      </c>
      <c r="Q818">
        <v>25.3476</v>
      </c>
      <c r="R818">
        <v>21.866900000000001</v>
      </c>
      <c r="T818" t="s">
        <v>142</v>
      </c>
      <c r="U818" t="s">
        <v>143</v>
      </c>
      <c r="V818" t="s">
        <v>61</v>
      </c>
      <c r="W818" t="s">
        <v>62</v>
      </c>
      <c r="Y818">
        <v>9</v>
      </c>
      <c r="Z818" t="s">
        <v>63</v>
      </c>
      <c r="AA818" t="s">
        <v>64</v>
      </c>
      <c r="AB818" t="s">
        <v>150</v>
      </c>
      <c r="AC818" t="s">
        <v>178</v>
      </c>
      <c r="AD818">
        <v>10</v>
      </c>
      <c r="AG818" t="s">
        <v>243</v>
      </c>
      <c r="AH818" t="s">
        <v>244</v>
      </c>
      <c r="AI818" t="s">
        <v>68</v>
      </c>
      <c r="AJ818" t="s">
        <v>69</v>
      </c>
      <c r="AK818" t="s">
        <v>184</v>
      </c>
      <c r="AL818" t="s">
        <v>185</v>
      </c>
      <c r="AS818">
        <v>1850</v>
      </c>
      <c r="AT818">
        <v>1850</v>
      </c>
      <c r="BN818" s="33" t="s">
        <v>2125</v>
      </c>
      <c r="BO818">
        <v>2</v>
      </c>
      <c r="BP818">
        <v>2</v>
      </c>
      <c r="BQ818">
        <v>30</v>
      </c>
      <c r="BR818" t="s">
        <v>220</v>
      </c>
      <c r="BT818" t="s">
        <v>73</v>
      </c>
      <c r="BU818" s="23">
        <v>43766</v>
      </c>
      <c r="BV818">
        <v>26577</v>
      </c>
      <c r="BX818" t="s">
        <v>64</v>
      </c>
      <c r="BY818" t="s">
        <v>64</v>
      </c>
      <c r="CB818" t="s">
        <v>64</v>
      </c>
      <c r="CC818" t="s">
        <v>64</v>
      </c>
      <c r="CE818" t="s">
        <v>63</v>
      </c>
      <c r="CF818" t="s">
        <v>531</v>
      </c>
      <c r="CG818" t="s">
        <v>63</v>
      </c>
      <c r="CH818" t="s">
        <v>529</v>
      </c>
      <c r="CI818" t="s">
        <v>63</v>
      </c>
      <c r="CJ818" t="s">
        <v>529</v>
      </c>
      <c r="DJ818" t="s">
        <v>76</v>
      </c>
      <c r="DK818" t="s">
        <v>2124</v>
      </c>
      <c r="DL818" t="s">
        <v>64</v>
      </c>
      <c r="DM818" t="s">
        <v>64</v>
      </c>
      <c r="DN818" t="s">
        <v>64</v>
      </c>
      <c r="DO818" t="s">
        <v>193</v>
      </c>
      <c r="DP818" t="s">
        <v>64</v>
      </c>
      <c r="DQ818" t="s">
        <v>139</v>
      </c>
      <c r="DY818">
        <v>28.9</v>
      </c>
      <c r="EB818">
        <v>4</v>
      </c>
      <c r="EC818">
        <v>4</v>
      </c>
      <c r="EE818" t="s">
        <v>1539</v>
      </c>
      <c r="EF818">
        <v>3</v>
      </c>
      <c r="EH818" t="s">
        <v>80</v>
      </c>
      <c r="EL818" t="s">
        <v>80</v>
      </c>
      <c r="EP818" t="s">
        <v>80</v>
      </c>
      <c r="ET818" t="s">
        <v>80</v>
      </c>
      <c r="EV818">
        <v>1750</v>
      </c>
      <c r="EW818">
        <v>453</v>
      </c>
      <c r="EX818">
        <v>352</v>
      </c>
      <c r="EY818">
        <v>407</v>
      </c>
    </row>
    <row r="819" spans="1:155" x14ac:dyDescent="0.25">
      <c r="A819">
        <v>2020</v>
      </c>
      <c r="B819" t="s">
        <v>521</v>
      </c>
      <c r="C819" s="20" t="s">
        <v>521</v>
      </c>
      <c r="D819" t="s">
        <v>573</v>
      </c>
      <c r="E819" t="s">
        <v>524</v>
      </c>
      <c r="F819">
        <v>17</v>
      </c>
      <c r="G819" s="1">
        <v>3.5</v>
      </c>
      <c r="H819">
        <v>6</v>
      </c>
      <c r="I819" t="s">
        <v>152</v>
      </c>
      <c r="J819">
        <v>19</v>
      </c>
      <c r="K819">
        <v>27</v>
      </c>
      <c r="L819">
        <v>22</v>
      </c>
      <c r="M819">
        <v>24.7499</v>
      </c>
      <c r="N819">
        <v>38.149900000000002</v>
      </c>
      <c r="O819">
        <v>29.3963</v>
      </c>
      <c r="P819">
        <v>19</v>
      </c>
      <c r="Q819">
        <v>26.9375</v>
      </c>
      <c r="R819">
        <v>22.3536</v>
      </c>
      <c r="T819" t="s">
        <v>142</v>
      </c>
      <c r="U819" t="s">
        <v>143</v>
      </c>
      <c r="V819" t="s">
        <v>86</v>
      </c>
      <c r="W819" t="s">
        <v>136</v>
      </c>
      <c r="Y819">
        <v>6</v>
      </c>
      <c r="Z819" t="s">
        <v>63</v>
      </c>
      <c r="AA819" t="s">
        <v>64</v>
      </c>
      <c r="AB819" t="s">
        <v>150</v>
      </c>
      <c r="AC819" t="s">
        <v>178</v>
      </c>
      <c r="AD819">
        <v>10</v>
      </c>
      <c r="AG819" t="s">
        <v>243</v>
      </c>
      <c r="AH819" t="s">
        <v>244</v>
      </c>
      <c r="AI819" t="s">
        <v>68</v>
      </c>
      <c r="AJ819" t="s">
        <v>69</v>
      </c>
      <c r="AK819" t="s">
        <v>184</v>
      </c>
      <c r="AL819" t="s">
        <v>185</v>
      </c>
      <c r="AS819">
        <v>1850</v>
      </c>
      <c r="AT819">
        <v>1850</v>
      </c>
      <c r="BN819" s="33" t="s">
        <v>2125</v>
      </c>
      <c r="BO819">
        <v>2</v>
      </c>
      <c r="BP819">
        <v>2</v>
      </c>
      <c r="BQ819">
        <v>30</v>
      </c>
      <c r="BR819" t="s">
        <v>220</v>
      </c>
      <c r="BT819" t="s">
        <v>73</v>
      </c>
      <c r="BU819" s="23">
        <v>43676</v>
      </c>
      <c r="BV819">
        <v>25684</v>
      </c>
      <c r="BX819" t="s">
        <v>64</v>
      </c>
      <c r="BY819" t="s">
        <v>64</v>
      </c>
      <c r="CB819" t="s">
        <v>64</v>
      </c>
      <c r="CC819" t="s">
        <v>64</v>
      </c>
      <c r="CD819" t="s">
        <v>572</v>
      </c>
      <c r="CE819" t="s">
        <v>63</v>
      </c>
      <c r="CF819" t="s">
        <v>531</v>
      </c>
      <c r="CG819" t="s">
        <v>63</v>
      </c>
      <c r="CH819" t="s">
        <v>529</v>
      </c>
      <c r="CI819" t="s">
        <v>63</v>
      </c>
      <c r="CJ819" t="s">
        <v>529</v>
      </c>
      <c r="DJ819" t="s">
        <v>76</v>
      </c>
      <c r="DK819" t="s">
        <v>2124</v>
      </c>
      <c r="DL819" t="s">
        <v>64</v>
      </c>
      <c r="DM819" t="s">
        <v>64</v>
      </c>
      <c r="DN819" t="s">
        <v>64</v>
      </c>
      <c r="DO819" t="s">
        <v>193</v>
      </c>
      <c r="DP819" t="s">
        <v>64</v>
      </c>
      <c r="DQ819" t="s">
        <v>139</v>
      </c>
      <c r="DY819">
        <v>29.6</v>
      </c>
      <c r="EB819">
        <v>4</v>
      </c>
      <c r="EC819">
        <v>4</v>
      </c>
      <c r="EE819" t="s">
        <v>1509</v>
      </c>
      <c r="EF819">
        <v>3</v>
      </c>
      <c r="EH819" t="s">
        <v>80</v>
      </c>
      <c r="EL819" t="s">
        <v>80</v>
      </c>
      <c r="EP819" t="s">
        <v>80</v>
      </c>
      <c r="ET819" t="s">
        <v>80</v>
      </c>
      <c r="EV819">
        <v>1750</v>
      </c>
      <c r="EW819">
        <v>466</v>
      </c>
      <c r="EX819">
        <v>329</v>
      </c>
      <c r="EY819">
        <v>405</v>
      </c>
    </row>
    <row r="820" spans="1:155" x14ac:dyDescent="0.25">
      <c r="A820">
        <v>2020</v>
      </c>
      <c r="B820" t="s">
        <v>521</v>
      </c>
      <c r="C820" s="20" t="s">
        <v>521</v>
      </c>
      <c r="D820" t="s">
        <v>573</v>
      </c>
      <c r="E820" t="s">
        <v>524</v>
      </c>
      <c r="F820">
        <v>16</v>
      </c>
      <c r="G820" s="1">
        <v>3.5</v>
      </c>
      <c r="H820">
        <v>6</v>
      </c>
      <c r="I820" t="s">
        <v>459</v>
      </c>
      <c r="J820">
        <v>20</v>
      </c>
      <c r="K820">
        <v>27</v>
      </c>
      <c r="L820">
        <v>23</v>
      </c>
      <c r="M820">
        <v>25.3475</v>
      </c>
      <c r="N820">
        <v>38.348399999999998</v>
      </c>
      <c r="O820">
        <v>29.910599999999999</v>
      </c>
      <c r="P820">
        <v>20.0566</v>
      </c>
      <c r="Q820">
        <v>27.0656</v>
      </c>
      <c r="R820">
        <v>22.702200000000001</v>
      </c>
      <c r="T820" t="s">
        <v>142</v>
      </c>
      <c r="U820" t="s">
        <v>143</v>
      </c>
      <c r="V820" t="s">
        <v>61</v>
      </c>
      <c r="W820" t="s">
        <v>62</v>
      </c>
      <c r="Y820">
        <v>9</v>
      </c>
      <c r="Z820" t="s">
        <v>63</v>
      </c>
      <c r="AA820" t="s">
        <v>64</v>
      </c>
      <c r="AB820" t="s">
        <v>150</v>
      </c>
      <c r="AC820" t="s">
        <v>178</v>
      </c>
      <c r="AD820">
        <v>10</v>
      </c>
      <c r="AG820" t="s">
        <v>243</v>
      </c>
      <c r="AH820" t="s">
        <v>244</v>
      </c>
      <c r="AI820" t="s">
        <v>68</v>
      </c>
      <c r="AJ820" t="s">
        <v>69</v>
      </c>
      <c r="AK820" t="s">
        <v>184</v>
      </c>
      <c r="AL820" t="s">
        <v>185</v>
      </c>
      <c r="AS820">
        <v>1750</v>
      </c>
      <c r="AT820">
        <v>1750</v>
      </c>
      <c r="BN820" s="33" t="s">
        <v>2125</v>
      </c>
      <c r="BO820">
        <v>2</v>
      </c>
      <c r="BP820">
        <v>2</v>
      </c>
      <c r="BQ820">
        <v>30</v>
      </c>
      <c r="BR820" t="s">
        <v>220</v>
      </c>
      <c r="BT820" t="s">
        <v>73</v>
      </c>
      <c r="BU820" s="23">
        <v>43676</v>
      </c>
      <c r="BV820">
        <v>25683</v>
      </c>
      <c r="BX820" t="s">
        <v>64</v>
      </c>
      <c r="BY820" t="s">
        <v>64</v>
      </c>
      <c r="CB820" t="s">
        <v>64</v>
      </c>
      <c r="CC820" t="s">
        <v>64</v>
      </c>
      <c r="CE820" t="s">
        <v>63</v>
      </c>
      <c r="CF820" t="s">
        <v>531</v>
      </c>
      <c r="CG820" t="s">
        <v>63</v>
      </c>
      <c r="CH820" t="s">
        <v>529</v>
      </c>
      <c r="CI820" t="s">
        <v>63</v>
      </c>
      <c r="CJ820" t="s">
        <v>529</v>
      </c>
      <c r="DJ820" t="s">
        <v>76</v>
      </c>
      <c r="DK820" t="s">
        <v>2124</v>
      </c>
      <c r="DL820" t="s">
        <v>64</v>
      </c>
      <c r="DM820" t="s">
        <v>64</v>
      </c>
      <c r="DN820" t="s">
        <v>64</v>
      </c>
      <c r="DO820" t="s">
        <v>193</v>
      </c>
      <c r="DP820" t="s">
        <v>64</v>
      </c>
      <c r="DQ820" t="s">
        <v>139</v>
      </c>
      <c r="DY820">
        <v>30.1</v>
      </c>
      <c r="EB820">
        <v>5</v>
      </c>
      <c r="EC820">
        <v>5</v>
      </c>
      <c r="EE820" t="s">
        <v>1539</v>
      </c>
      <c r="EF820">
        <v>3</v>
      </c>
      <c r="EH820" t="s">
        <v>80</v>
      </c>
      <c r="EL820" t="s">
        <v>80</v>
      </c>
      <c r="EP820" t="s">
        <v>80</v>
      </c>
      <c r="ET820" t="s">
        <v>80</v>
      </c>
      <c r="EV820">
        <v>1250</v>
      </c>
      <c r="EW820">
        <v>439</v>
      </c>
      <c r="EX820">
        <v>325</v>
      </c>
      <c r="EY820">
        <v>388</v>
      </c>
    </row>
    <row r="821" spans="1:155" x14ac:dyDescent="0.25">
      <c r="A821">
        <v>2020</v>
      </c>
      <c r="B821" t="s">
        <v>576</v>
      </c>
      <c r="C821" s="20" t="s">
        <v>597</v>
      </c>
      <c r="D821" t="s">
        <v>616</v>
      </c>
      <c r="E821" t="s">
        <v>579</v>
      </c>
      <c r="F821">
        <v>25</v>
      </c>
      <c r="G821" s="1">
        <v>1.6</v>
      </c>
      <c r="H821">
        <v>4</v>
      </c>
      <c r="I821" t="s">
        <v>385</v>
      </c>
      <c r="J821">
        <v>28</v>
      </c>
      <c r="K821">
        <v>32</v>
      </c>
      <c r="L821">
        <v>30</v>
      </c>
      <c r="M821">
        <v>34.9</v>
      </c>
      <c r="N821">
        <v>48</v>
      </c>
      <c r="O821">
        <v>39.786200000000001</v>
      </c>
      <c r="P821">
        <v>27.503399999999999</v>
      </c>
      <c r="Q821">
        <v>32.398000000000003</v>
      </c>
      <c r="R821">
        <v>29.509599999999999</v>
      </c>
      <c r="T821" t="s">
        <v>60</v>
      </c>
      <c r="U821" t="s">
        <v>71</v>
      </c>
      <c r="V821" t="s">
        <v>225</v>
      </c>
      <c r="W821" t="s">
        <v>226</v>
      </c>
      <c r="Y821">
        <v>7</v>
      </c>
      <c r="Z821" t="s">
        <v>64</v>
      </c>
      <c r="AA821" t="s">
        <v>64</v>
      </c>
      <c r="AB821" t="s">
        <v>150</v>
      </c>
      <c r="AC821" t="s">
        <v>178</v>
      </c>
      <c r="AD821">
        <v>15</v>
      </c>
      <c r="AG821" t="s">
        <v>243</v>
      </c>
      <c r="AH821" t="s">
        <v>244</v>
      </c>
      <c r="AI821" t="s">
        <v>68</v>
      </c>
      <c r="AJ821" t="s">
        <v>69</v>
      </c>
      <c r="AK821" t="s">
        <v>184</v>
      </c>
      <c r="AL821" t="s">
        <v>185</v>
      </c>
      <c r="AS821">
        <v>1350</v>
      </c>
      <c r="AT821">
        <v>1350</v>
      </c>
      <c r="BN821" s="33" t="s">
        <v>2125</v>
      </c>
      <c r="BO821">
        <v>2</v>
      </c>
      <c r="BP821">
        <v>2</v>
      </c>
      <c r="BQ821">
        <v>30</v>
      </c>
      <c r="BR821" t="s">
        <v>220</v>
      </c>
      <c r="BT821" t="s">
        <v>227</v>
      </c>
      <c r="BU821" s="23">
        <v>43585</v>
      </c>
      <c r="BV821">
        <v>25619</v>
      </c>
      <c r="BX821" t="s">
        <v>64</v>
      </c>
      <c r="BY821" t="s">
        <v>64</v>
      </c>
      <c r="CB821" t="s">
        <v>64</v>
      </c>
      <c r="CC821" t="s">
        <v>64</v>
      </c>
      <c r="CE821" t="s">
        <v>64</v>
      </c>
      <c r="CG821" t="s">
        <v>63</v>
      </c>
      <c r="CH821" t="s">
        <v>326</v>
      </c>
      <c r="CI821" t="s">
        <v>64</v>
      </c>
      <c r="DJ821" t="s">
        <v>76</v>
      </c>
      <c r="DK821" t="s">
        <v>2124</v>
      </c>
      <c r="DN821" t="s">
        <v>64</v>
      </c>
      <c r="DO821" t="s">
        <v>615</v>
      </c>
      <c r="DP821" t="s">
        <v>64</v>
      </c>
      <c r="DQ821" t="s">
        <v>139</v>
      </c>
      <c r="EB821">
        <v>7</v>
      </c>
      <c r="EC821">
        <v>7</v>
      </c>
      <c r="EE821" t="s">
        <v>1557</v>
      </c>
      <c r="EF821">
        <v>5</v>
      </c>
      <c r="EH821" t="s">
        <v>80</v>
      </c>
      <c r="EL821" t="s">
        <v>80</v>
      </c>
      <c r="EP821" t="s">
        <v>80</v>
      </c>
      <c r="ET821" t="s">
        <v>80</v>
      </c>
      <c r="EU821">
        <v>750</v>
      </c>
      <c r="EW821">
        <v>325</v>
      </c>
      <c r="EX821">
        <v>277</v>
      </c>
      <c r="EY821">
        <v>303</v>
      </c>
    </row>
    <row r="822" spans="1:155" x14ac:dyDescent="0.25">
      <c r="A822">
        <v>2020</v>
      </c>
      <c r="B822" t="s">
        <v>576</v>
      </c>
      <c r="C822" s="20" t="s">
        <v>597</v>
      </c>
      <c r="D822" t="s">
        <v>616</v>
      </c>
      <c r="E822" t="s">
        <v>579</v>
      </c>
      <c r="F822">
        <v>27</v>
      </c>
      <c r="G822" s="1">
        <v>2</v>
      </c>
      <c r="H822">
        <v>4</v>
      </c>
      <c r="I822" t="s">
        <v>201</v>
      </c>
      <c r="J822">
        <v>27</v>
      </c>
      <c r="K822">
        <v>33</v>
      </c>
      <c r="L822">
        <v>30</v>
      </c>
      <c r="M822">
        <v>35.651800000000001</v>
      </c>
      <c r="N822">
        <v>48.454500000000003</v>
      </c>
      <c r="O822">
        <v>40.462800000000001</v>
      </c>
      <c r="P822">
        <v>27.299499999999998</v>
      </c>
      <c r="Q822">
        <v>33.437199999999997</v>
      </c>
      <c r="R822">
        <v>29.7575</v>
      </c>
      <c r="T822" t="s">
        <v>142</v>
      </c>
      <c r="U822" t="s">
        <v>143</v>
      </c>
      <c r="V822" t="s">
        <v>61</v>
      </c>
      <c r="W822" t="s">
        <v>62</v>
      </c>
      <c r="Y822">
        <v>6</v>
      </c>
      <c r="Z822" t="s">
        <v>63</v>
      </c>
      <c r="AA822" t="s">
        <v>64</v>
      </c>
      <c r="AB822" t="s">
        <v>150</v>
      </c>
      <c r="AC822" t="s">
        <v>178</v>
      </c>
      <c r="AD822">
        <v>15</v>
      </c>
      <c r="AG822" t="s">
        <v>243</v>
      </c>
      <c r="AH822" t="s">
        <v>244</v>
      </c>
      <c r="AI822" t="s">
        <v>68</v>
      </c>
      <c r="AJ822" t="s">
        <v>69</v>
      </c>
      <c r="AK822" t="s">
        <v>184</v>
      </c>
      <c r="AL822" t="s">
        <v>185</v>
      </c>
      <c r="AS822">
        <v>1350</v>
      </c>
      <c r="AT822">
        <v>1350</v>
      </c>
      <c r="BN822" s="33" t="s">
        <v>2125</v>
      </c>
      <c r="BO822">
        <v>2</v>
      </c>
      <c r="BP822">
        <v>2</v>
      </c>
      <c r="BQ822">
        <v>30</v>
      </c>
      <c r="BR822" t="s">
        <v>220</v>
      </c>
      <c r="BT822" t="s">
        <v>73</v>
      </c>
      <c r="BU822" s="23">
        <v>43585</v>
      </c>
      <c r="BV822">
        <v>25556</v>
      </c>
      <c r="BX822" t="s">
        <v>64</v>
      </c>
      <c r="BY822" t="s">
        <v>64</v>
      </c>
      <c r="CB822" t="s">
        <v>64</v>
      </c>
      <c r="CC822" t="s">
        <v>64</v>
      </c>
      <c r="CE822" t="s">
        <v>64</v>
      </c>
      <c r="CG822" t="s">
        <v>63</v>
      </c>
      <c r="CH822" t="s">
        <v>326</v>
      </c>
      <c r="CI822" t="s">
        <v>64</v>
      </c>
      <c r="DJ822" t="s">
        <v>76</v>
      </c>
      <c r="DK822" t="s">
        <v>2124</v>
      </c>
      <c r="DN822" t="s">
        <v>64</v>
      </c>
      <c r="DO822" t="s">
        <v>272</v>
      </c>
      <c r="DP822" t="s">
        <v>64</v>
      </c>
      <c r="DQ822" t="s">
        <v>139</v>
      </c>
      <c r="EB822">
        <v>7</v>
      </c>
      <c r="EC822">
        <v>7</v>
      </c>
      <c r="EE822" t="s">
        <v>1558</v>
      </c>
      <c r="EF822">
        <v>5</v>
      </c>
      <c r="EH822" t="s">
        <v>80</v>
      </c>
      <c r="EL822" t="s">
        <v>80</v>
      </c>
      <c r="EP822" t="s">
        <v>80</v>
      </c>
      <c r="ET822" t="s">
        <v>80</v>
      </c>
      <c r="EU822">
        <v>750</v>
      </c>
      <c r="EW822">
        <v>327</v>
      </c>
      <c r="EX822">
        <v>267</v>
      </c>
      <c r="EY822">
        <v>300</v>
      </c>
    </row>
    <row r="823" spans="1:155" x14ac:dyDescent="0.25">
      <c r="A823">
        <v>2020</v>
      </c>
      <c r="B823" t="s">
        <v>576</v>
      </c>
      <c r="C823" s="20" t="s">
        <v>597</v>
      </c>
      <c r="D823" t="s">
        <v>618</v>
      </c>
      <c r="E823" t="s">
        <v>579</v>
      </c>
      <c r="F823">
        <v>30</v>
      </c>
      <c r="G823" s="1">
        <v>2</v>
      </c>
      <c r="H823">
        <v>4</v>
      </c>
      <c r="I823" t="s">
        <v>79</v>
      </c>
      <c r="J823">
        <v>20</v>
      </c>
      <c r="K823">
        <v>27</v>
      </c>
      <c r="L823">
        <v>23</v>
      </c>
      <c r="M823">
        <v>24.9</v>
      </c>
      <c r="N823">
        <v>38.6</v>
      </c>
      <c r="O823">
        <v>29.6328</v>
      </c>
      <c r="P823">
        <v>19.731100000000001</v>
      </c>
      <c r="Q823">
        <v>27.227699999999999</v>
      </c>
      <c r="R823">
        <v>22.5215</v>
      </c>
      <c r="T823" t="s">
        <v>60</v>
      </c>
      <c r="U823" t="s">
        <v>71</v>
      </c>
      <c r="V823" t="s">
        <v>61</v>
      </c>
      <c r="W823" t="s">
        <v>62</v>
      </c>
      <c r="Y823">
        <v>8</v>
      </c>
      <c r="Z823" t="s">
        <v>63</v>
      </c>
      <c r="AA823" t="s">
        <v>64</v>
      </c>
      <c r="AB823" t="s">
        <v>150</v>
      </c>
      <c r="AC823" t="s">
        <v>178</v>
      </c>
      <c r="AD823">
        <v>15</v>
      </c>
      <c r="AG823" t="s">
        <v>243</v>
      </c>
      <c r="AH823" t="s">
        <v>244</v>
      </c>
      <c r="AI823" t="s">
        <v>68</v>
      </c>
      <c r="AJ823" t="s">
        <v>69</v>
      </c>
      <c r="AK823" t="s">
        <v>184</v>
      </c>
      <c r="AL823" t="s">
        <v>185</v>
      </c>
      <c r="AS823">
        <v>1750</v>
      </c>
      <c r="AT823">
        <v>1750</v>
      </c>
      <c r="BN823" s="33" t="s">
        <v>2125</v>
      </c>
      <c r="BO823">
        <v>2</v>
      </c>
      <c r="BP823">
        <v>2</v>
      </c>
      <c r="BQ823">
        <v>30</v>
      </c>
      <c r="BR823" t="s">
        <v>220</v>
      </c>
      <c r="BT823" t="s">
        <v>73</v>
      </c>
      <c r="BU823" s="23">
        <v>43617</v>
      </c>
      <c r="BV823">
        <v>27015</v>
      </c>
      <c r="BX823" t="s">
        <v>64</v>
      </c>
      <c r="BY823" t="s">
        <v>64</v>
      </c>
      <c r="CB823" t="s">
        <v>64</v>
      </c>
      <c r="CC823" t="s">
        <v>64</v>
      </c>
      <c r="CE823" t="s">
        <v>64</v>
      </c>
      <c r="CG823" t="s">
        <v>63</v>
      </c>
      <c r="CH823" t="s">
        <v>591</v>
      </c>
      <c r="CI823" t="s">
        <v>64</v>
      </c>
      <c r="DJ823" t="s">
        <v>76</v>
      </c>
      <c r="DK823" t="s">
        <v>2124</v>
      </c>
      <c r="DN823" t="s">
        <v>64</v>
      </c>
      <c r="DO823" t="s">
        <v>132</v>
      </c>
      <c r="DP823" t="s">
        <v>63</v>
      </c>
      <c r="DQ823" t="s">
        <v>78</v>
      </c>
      <c r="EB823">
        <v>5</v>
      </c>
      <c r="EC823">
        <v>5</v>
      </c>
      <c r="EE823" t="s">
        <v>1562</v>
      </c>
      <c r="EF823">
        <v>5</v>
      </c>
      <c r="EH823" t="s">
        <v>80</v>
      </c>
      <c r="EL823" t="s">
        <v>80</v>
      </c>
      <c r="EP823" t="s">
        <v>80</v>
      </c>
      <c r="ET823" t="s">
        <v>80</v>
      </c>
      <c r="EV823">
        <v>1250</v>
      </c>
      <c r="EW823">
        <v>454</v>
      </c>
      <c r="EX823">
        <v>331</v>
      </c>
      <c r="EY823">
        <v>399</v>
      </c>
    </row>
    <row r="824" spans="1:155" x14ac:dyDescent="0.25">
      <c r="A824">
        <v>2020</v>
      </c>
      <c r="B824" t="s">
        <v>576</v>
      </c>
      <c r="C824" s="20" t="s">
        <v>597</v>
      </c>
      <c r="D824" t="s">
        <v>618</v>
      </c>
      <c r="E824" t="s">
        <v>579</v>
      </c>
      <c r="F824">
        <v>32</v>
      </c>
      <c r="G824" s="1">
        <v>2.4</v>
      </c>
      <c r="H824">
        <v>4</v>
      </c>
      <c r="I824" t="s">
        <v>79</v>
      </c>
      <c r="J824">
        <v>22</v>
      </c>
      <c r="K824">
        <v>29</v>
      </c>
      <c r="L824">
        <v>25</v>
      </c>
      <c r="M824">
        <v>27.8689</v>
      </c>
      <c r="N824">
        <v>41.2697</v>
      </c>
      <c r="O824">
        <v>32.637999999999998</v>
      </c>
      <c r="P824">
        <v>21.873200000000001</v>
      </c>
      <c r="Q824">
        <v>28.937000000000001</v>
      </c>
      <c r="R824">
        <v>24.572500000000002</v>
      </c>
      <c r="T824" t="s">
        <v>142</v>
      </c>
      <c r="U824" t="s">
        <v>143</v>
      </c>
      <c r="V824" t="s">
        <v>61</v>
      </c>
      <c r="W824" t="s">
        <v>62</v>
      </c>
      <c r="Y824">
        <v>8</v>
      </c>
      <c r="Z824" t="s">
        <v>63</v>
      </c>
      <c r="AA824" t="s">
        <v>64</v>
      </c>
      <c r="AB824" t="s">
        <v>150</v>
      </c>
      <c r="AC824" t="s">
        <v>178</v>
      </c>
      <c r="AD824">
        <v>15</v>
      </c>
      <c r="AG824" t="s">
        <v>243</v>
      </c>
      <c r="AH824" t="s">
        <v>244</v>
      </c>
      <c r="AI824" t="s">
        <v>68</v>
      </c>
      <c r="AJ824" t="s">
        <v>69</v>
      </c>
      <c r="AK824" t="s">
        <v>184</v>
      </c>
      <c r="AL824" t="s">
        <v>185</v>
      </c>
      <c r="AS824">
        <v>1600</v>
      </c>
      <c r="AT824">
        <v>1600</v>
      </c>
      <c r="BN824" s="33" t="s">
        <v>2125</v>
      </c>
      <c r="BO824">
        <v>2</v>
      </c>
      <c r="BP824">
        <v>2</v>
      </c>
      <c r="BQ824">
        <v>30</v>
      </c>
      <c r="BR824" t="s">
        <v>220</v>
      </c>
      <c r="BT824" t="s">
        <v>73</v>
      </c>
      <c r="BU824" s="23">
        <v>43617</v>
      </c>
      <c r="BV824">
        <v>27018</v>
      </c>
      <c r="BX824" t="s">
        <v>64</v>
      </c>
      <c r="BY824" t="s">
        <v>64</v>
      </c>
      <c r="CB824" t="s">
        <v>64</v>
      </c>
      <c r="CC824" t="s">
        <v>64</v>
      </c>
      <c r="CE824" t="s">
        <v>64</v>
      </c>
      <c r="CG824" t="s">
        <v>63</v>
      </c>
      <c r="CH824" t="s">
        <v>591</v>
      </c>
      <c r="CI824" t="s">
        <v>64</v>
      </c>
      <c r="DJ824" t="s">
        <v>76</v>
      </c>
      <c r="DK824" t="s">
        <v>2124</v>
      </c>
      <c r="DN824" t="s">
        <v>64</v>
      </c>
      <c r="DO824" t="s">
        <v>246</v>
      </c>
      <c r="DP824" t="s">
        <v>63</v>
      </c>
      <c r="DQ824" t="s">
        <v>78</v>
      </c>
      <c r="EB824">
        <v>5</v>
      </c>
      <c r="EC824">
        <v>5</v>
      </c>
      <c r="EE824" t="s">
        <v>1563</v>
      </c>
      <c r="EF824">
        <v>5</v>
      </c>
      <c r="EH824" t="s">
        <v>80</v>
      </c>
      <c r="EI824" t="s">
        <v>1564</v>
      </c>
      <c r="EJ824">
        <v>7</v>
      </c>
      <c r="EL824" t="s">
        <v>80</v>
      </c>
      <c r="EP824" t="s">
        <v>80</v>
      </c>
      <c r="ET824" t="s">
        <v>80</v>
      </c>
      <c r="EV824">
        <v>500</v>
      </c>
      <c r="EW824">
        <v>406</v>
      </c>
      <c r="EX824">
        <v>308</v>
      </c>
      <c r="EY824">
        <v>362</v>
      </c>
    </row>
    <row r="825" spans="1:155" x14ac:dyDescent="0.25">
      <c r="A825">
        <v>2020</v>
      </c>
      <c r="B825" t="s">
        <v>576</v>
      </c>
      <c r="C825" s="20" t="s">
        <v>597</v>
      </c>
      <c r="D825" t="s">
        <v>623</v>
      </c>
      <c r="E825" t="s">
        <v>579</v>
      </c>
      <c r="F825">
        <v>35</v>
      </c>
      <c r="G825" s="1">
        <v>2</v>
      </c>
      <c r="H825">
        <v>4</v>
      </c>
      <c r="I825" t="s">
        <v>201</v>
      </c>
      <c r="J825">
        <v>23</v>
      </c>
      <c r="K825">
        <v>28</v>
      </c>
      <c r="L825">
        <v>25</v>
      </c>
      <c r="M825">
        <v>29.6919</v>
      </c>
      <c r="N825">
        <v>42.598599999999998</v>
      </c>
      <c r="O825">
        <v>34.379300000000001</v>
      </c>
      <c r="P825">
        <v>23.168399999999998</v>
      </c>
      <c r="Q825">
        <v>27.884699999999999</v>
      </c>
      <c r="R825">
        <v>25.077000000000002</v>
      </c>
      <c r="T825" t="s">
        <v>142</v>
      </c>
      <c r="U825" t="s">
        <v>143</v>
      </c>
      <c r="V825" t="s">
        <v>61</v>
      </c>
      <c r="W825" t="s">
        <v>62</v>
      </c>
      <c r="Y825">
        <v>6</v>
      </c>
      <c r="Z825" t="s">
        <v>63</v>
      </c>
      <c r="AA825" t="s">
        <v>64</v>
      </c>
      <c r="AB825" t="s">
        <v>150</v>
      </c>
      <c r="AC825" t="s">
        <v>178</v>
      </c>
      <c r="AD825">
        <v>15</v>
      </c>
      <c r="AG825" t="s">
        <v>243</v>
      </c>
      <c r="AH825" t="s">
        <v>244</v>
      </c>
      <c r="AI825" t="s">
        <v>68</v>
      </c>
      <c r="AJ825" t="s">
        <v>69</v>
      </c>
      <c r="AK825" t="s">
        <v>184</v>
      </c>
      <c r="AL825" t="s">
        <v>185</v>
      </c>
      <c r="AS825">
        <v>1600</v>
      </c>
      <c r="AT825">
        <v>1600</v>
      </c>
      <c r="BN825" s="33" t="s">
        <v>2125</v>
      </c>
      <c r="BO825">
        <v>2</v>
      </c>
      <c r="BP825">
        <v>2</v>
      </c>
      <c r="BQ825">
        <v>30</v>
      </c>
      <c r="BR825" t="s">
        <v>220</v>
      </c>
      <c r="BT825" t="s">
        <v>285</v>
      </c>
      <c r="BU825" s="23">
        <v>43607</v>
      </c>
      <c r="BV825">
        <v>25629</v>
      </c>
      <c r="BX825" t="s">
        <v>64</v>
      </c>
      <c r="BY825" t="s">
        <v>64</v>
      </c>
      <c r="CB825" t="s">
        <v>64</v>
      </c>
      <c r="CC825" t="s">
        <v>64</v>
      </c>
      <c r="CE825" t="s">
        <v>64</v>
      </c>
      <c r="CG825" t="s">
        <v>63</v>
      </c>
      <c r="CH825" t="s">
        <v>326</v>
      </c>
      <c r="CI825" t="s">
        <v>64</v>
      </c>
      <c r="DJ825" t="s">
        <v>76</v>
      </c>
      <c r="DK825" t="s">
        <v>2124</v>
      </c>
      <c r="DN825" t="s">
        <v>64</v>
      </c>
      <c r="DO825" t="s">
        <v>272</v>
      </c>
      <c r="DP825" t="s">
        <v>64</v>
      </c>
      <c r="DQ825" t="s">
        <v>139</v>
      </c>
      <c r="EB825">
        <v>5</v>
      </c>
      <c r="EC825">
        <v>5</v>
      </c>
      <c r="EE825" t="s">
        <v>1574</v>
      </c>
      <c r="EF825">
        <v>7</v>
      </c>
      <c r="EH825" t="s">
        <v>80</v>
      </c>
      <c r="EI825" t="s">
        <v>1572</v>
      </c>
      <c r="EJ825">
        <v>5</v>
      </c>
      <c r="EL825" t="s">
        <v>80</v>
      </c>
      <c r="EP825" t="s">
        <v>80</v>
      </c>
      <c r="ET825" t="s">
        <v>80</v>
      </c>
      <c r="EV825">
        <v>500</v>
      </c>
      <c r="EW825">
        <v>388</v>
      </c>
      <c r="EX825">
        <v>321</v>
      </c>
      <c r="EY825">
        <v>358</v>
      </c>
    </row>
    <row r="826" spans="1:155" x14ac:dyDescent="0.25">
      <c r="A826">
        <v>2020</v>
      </c>
      <c r="B826" t="s">
        <v>576</v>
      </c>
      <c r="C826" s="20" t="s">
        <v>597</v>
      </c>
      <c r="D826" t="s">
        <v>623</v>
      </c>
      <c r="E826" t="s">
        <v>579</v>
      </c>
      <c r="F826">
        <v>37</v>
      </c>
      <c r="G826" s="1">
        <v>2.4</v>
      </c>
      <c r="H826">
        <v>4</v>
      </c>
      <c r="I826" t="s">
        <v>201</v>
      </c>
      <c r="J826">
        <v>22</v>
      </c>
      <c r="K826">
        <v>28</v>
      </c>
      <c r="L826">
        <v>25</v>
      </c>
      <c r="M826">
        <v>28.5716</v>
      </c>
      <c r="N826">
        <v>42.104100000000003</v>
      </c>
      <c r="O826">
        <v>33.402700000000003</v>
      </c>
      <c r="P826">
        <v>22.374199999999998</v>
      </c>
      <c r="Q826">
        <v>28.110800000000001</v>
      </c>
      <c r="R826">
        <v>24.636700000000001</v>
      </c>
      <c r="T826" t="s">
        <v>142</v>
      </c>
      <c r="U826" t="s">
        <v>143</v>
      </c>
      <c r="V826" t="s">
        <v>61</v>
      </c>
      <c r="W826" t="s">
        <v>62</v>
      </c>
      <c r="Y826">
        <v>6</v>
      </c>
      <c r="Z826" t="s">
        <v>63</v>
      </c>
      <c r="AA826" t="s">
        <v>64</v>
      </c>
      <c r="AB826" t="s">
        <v>150</v>
      </c>
      <c r="AC826" t="s">
        <v>178</v>
      </c>
      <c r="AD826">
        <v>15</v>
      </c>
      <c r="AG826" t="s">
        <v>243</v>
      </c>
      <c r="AH826" t="s">
        <v>244</v>
      </c>
      <c r="AI826" t="s">
        <v>68</v>
      </c>
      <c r="AJ826" t="s">
        <v>69</v>
      </c>
      <c r="AK826" t="s">
        <v>184</v>
      </c>
      <c r="AL826" t="s">
        <v>185</v>
      </c>
      <c r="AS826">
        <v>1600</v>
      </c>
      <c r="AT826">
        <v>1600</v>
      </c>
      <c r="BN826" s="33" t="s">
        <v>2125</v>
      </c>
      <c r="BO826">
        <v>2</v>
      </c>
      <c r="BP826">
        <v>2</v>
      </c>
      <c r="BQ826">
        <v>30</v>
      </c>
      <c r="BR826" t="s">
        <v>220</v>
      </c>
      <c r="BT826" t="s">
        <v>285</v>
      </c>
      <c r="BU826" s="23">
        <v>43607</v>
      </c>
      <c r="BV826">
        <v>25628</v>
      </c>
      <c r="BX826" t="s">
        <v>64</v>
      </c>
      <c r="BY826" t="s">
        <v>64</v>
      </c>
      <c r="CB826" t="s">
        <v>64</v>
      </c>
      <c r="CC826" t="s">
        <v>64</v>
      </c>
      <c r="CE826" t="s">
        <v>64</v>
      </c>
      <c r="CG826" t="s">
        <v>63</v>
      </c>
      <c r="CH826" t="s">
        <v>326</v>
      </c>
      <c r="CI826" t="s">
        <v>64</v>
      </c>
      <c r="DJ826" t="s">
        <v>76</v>
      </c>
      <c r="DK826" t="s">
        <v>2124</v>
      </c>
      <c r="DN826" t="s">
        <v>64</v>
      </c>
      <c r="DO826" t="s">
        <v>272</v>
      </c>
      <c r="DP826" t="s">
        <v>64</v>
      </c>
      <c r="DQ826" t="s">
        <v>139</v>
      </c>
      <c r="EB826">
        <v>5</v>
      </c>
      <c r="EC826">
        <v>5</v>
      </c>
      <c r="EE826" t="s">
        <v>1575</v>
      </c>
      <c r="EF826">
        <v>7</v>
      </c>
      <c r="EH826" t="s">
        <v>80</v>
      </c>
      <c r="EL826" t="s">
        <v>80</v>
      </c>
      <c r="EP826" t="s">
        <v>80</v>
      </c>
      <c r="ET826" t="s">
        <v>80</v>
      </c>
      <c r="EV826">
        <v>500</v>
      </c>
      <c r="EW826">
        <v>402</v>
      </c>
      <c r="EX826">
        <v>315</v>
      </c>
      <c r="EY826">
        <v>363</v>
      </c>
    </row>
    <row r="827" spans="1:155" x14ac:dyDescent="0.25">
      <c r="A827">
        <v>2020</v>
      </c>
      <c r="B827" t="s">
        <v>877</v>
      </c>
      <c r="C827" s="20" t="s">
        <v>878</v>
      </c>
      <c r="D827" t="s">
        <v>897</v>
      </c>
      <c r="E827" t="s">
        <v>534</v>
      </c>
      <c r="F827">
        <v>990</v>
      </c>
      <c r="G827" s="1">
        <v>2</v>
      </c>
      <c r="H827">
        <v>4</v>
      </c>
      <c r="I827" t="s">
        <v>860</v>
      </c>
      <c r="J827">
        <v>23</v>
      </c>
      <c r="K827">
        <v>29</v>
      </c>
      <c r="L827">
        <v>26</v>
      </c>
      <c r="M827">
        <v>30.1</v>
      </c>
      <c r="N827">
        <v>43.6</v>
      </c>
      <c r="O827">
        <v>34.972999999999999</v>
      </c>
      <c r="P827">
        <v>23.456299999999999</v>
      </c>
      <c r="Q827">
        <v>29</v>
      </c>
      <c r="R827">
        <v>26.147600000000001</v>
      </c>
      <c r="T827" t="s">
        <v>60</v>
      </c>
      <c r="U827" t="s">
        <v>71</v>
      </c>
      <c r="V827" t="s">
        <v>549</v>
      </c>
      <c r="W827" t="s">
        <v>550</v>
      </c>
      <c r="Y827">
        <v>8</v>
      </c>
      <c r="Z827" t="s">
        <v>63</v>
      </c>
      <c r="AA827" t="s">
        <v>64</v>
      </c>
      <c r="AB827" t="s">
        <v>150</v>
      </c>
      <c r="AC827" t="s">
        <v>178</v>
      </c>
      <c r="AD827">
        <v>15</v>
      </c>
      <c r="AG827" t="s">
        <v>155</v>
      </c>
      <c r="AH827" t="s">
        <v>156</v>
      </c>
      <c r="AI827" t="s">
        <v>68</v>
      </c>
      <c r="AJ827" t="s">
        <v>69</v>
      </c>
      <c r="AK827" t="s">
        <v>184</v>
      </c>
      <c r="AL827" t="s">
        <v>185</v>
      </c>
      <c r="AS827">
        <v>1900</v>
      </c>
      <c r="AT827">
        <v>1900</v>
      </c>
      <c r="BN827" s="33" t="s">
        <v>2136</v>
      </c>
      <c r="BO827">
        <v>2</v>
      </c>
      <c r="BP827">
        <v>2</v>
      </c>
      <c r="BQ827">
        <v>30</v>
      </c>
      <c r="BR827" t="s">
        <v>220</v>
      </c>
      <c r="BT827" t="s">
        <v>73</v>
      </c>
      <c r="BU827" s="23">
        <v>43728</v>
      </c>
      <c r="BV827">
        <v>26442</v>
      </c>
      <c r="BX827" t="s">
        <v>64</v>
      </c>
      <c r="CB827" t="s">
        <v>64</v>
      </c>
      <c r="CC827" t="s">
        <v>64</v>
      </c>
      <c r="CE827" t="s">
        <v>64</v>
      </c>
      <c r="CF827" t="s">
        <v>880</v>
      </c>
      <c r="CG827" t="s">
        <v>63</v>
      </c>
      <c r="CH827" t="s">
        <v>898</v>
      </c>
      <c r="CI827" t="s">
        <v>64</v>
      </c>
      <c r="CJ827" t="s">
        <v>880</v>
      </c>
      <c r="DJ827" t="s">
        <v>355</v>
      </c>
      <c r="DK827" t="s">
        <v>356</v>
      </c>
      <c r="DN827" t="s">
        <v>64</v>
      </c>
      <c r="DO827" t="s">
        <v>895</v>
      </c>
      <c r="DP827" t="s">
        <v>64</v>
      </c>
      <c r="DQ827" t="s">
        <v>139</v>
      </c>
      <c r="EB827">
        <v>5</v>
      </c>
      <c r="EC827">
        <v>5</v>
      </c>
      <c r="EE827" t="s">
        <v>1787</v>
      </c>
      <c r="EF827">
        <v>5</v>
      </c>
      <c r="EH827" t="s">
        <v>80</v>
      </c>
      <c r="EL827" t="s">
        <v>80</v>
      </c>
      <c r="EP827" t="s">
        <v>80</v>
      </c>
      <c r="ET827" t="s">
        <v>80</v>
      </c>
      <c r="EV827">
        <v>2000</v>
      </c>
      <c r="EW827">
        <v>379</v>
      </c>
      <c r="EX827">
        <v>307</v>
      </c>
      <c r="EY827">
        <v>346</v>
      </c>
    </row>
    <row r="828" spans="1:155" x14ac:dyDescent="0.25">
      <c r="A828">
        <v>2020</v>
      </c>
      <c r="B828" t="s">
        <v>877</v>
      </c>
      <c r="C828" s="20" t="s">
        <v>878</v>
      </c>
      <c r="D828" t="s">
        <v>902</v>
      </c>
      <c r="E828" t="s">
        <v>534</v>
      </c>
      <c r="F828">
        <v>93</v>
      </c>
      <c r="G828" s="1">
        <v>3.5</v>
      </c>
      <c r="H828">
        <v>6</v>
      </c>
      <c r="I828" t="s">
        <v>551</v>
      </c>
      <c r="J828">
        <v>20</v>
      </c>
      <c r="K828">
        <v>27</v>
      </c>
      <c r="L828">
        <v>22</v>
      </c>
      <c r="M828">
        <v>24.789899999999999</v>
      </c>
      <c r="N828">
        <v>37.790500000000002</v>
      </c>
      <c r="O828">
        <v>29.330500000000001</v>
      </c>
      <c r="P828">
        <v>19.6509</v>
      </c>
      <c r="Q828">
        <v>26.705400000000001</v>
      </c>
      <c r="R828">
        <v>22.302</v>
      </c>
      <c r="T828" t="s">
        <v>142</v>
      </c>
      <c r="U828" t="s">
        <v>143</v>
      </c>
      <c r="V828" t="s">
        <v>549</v>
      </c>
      <c r="W828" t="s">
        <v>550</v>
      </c>
      <c r="Y828">
        <v>7</v>
      </c>
      <c r="Z828" t="s">
        <v>63</v>
      </c>
      <c r="AA828" t="s">
        <v>64</v>
      </c>
      <c r="AB828" t="s">
        <v>150</v>
      </c>
      <c r="AC828" t="s">
        <v>178</v>
      </c>
      <c r="AD828">
        <v>15</v>
      </c>
      <c r="AG828" t="s">
        <v>59</v>
      </c>
      <c r="AH828" t="s">
        <v>67</v>
      </c>
      <c r="AI828" t="s">
        <v>68</v>
      </c>
      <c r="AJ828" t="s">
        <v>69</v>
      </c>
      <c r="AK828" t="s">
        <v>184</v>
      </c>
      <c r="AL828" t="s">
        <v>185</v>
      </c>
      <c r="AS828">
        <v>2200</v>
      </c>
      <c r="AT828">
        <v>2200</v>
      </c>
      <c r="BN828" s="33" t="s">
        <v>2125</v>
      </c>
      <c r="BO828">
        <v>2</v>
      </c>
      <c r="BP828">
        <v>2</v>
      </c>
      <c r="BQ828">
        <v>30</v>
      </c>
      <c r="BR828" t="s">
        <v>220</v>
      </c>
      <c r="BT828" t="s">
        <v>73</v>
      </c>
      <c r="BU828" s="23">
        <v>43637</v>
      </c>
      <c r="BV828">
        <v>25531</v>
      </c>
      <c r="BX828" t="s">
        <v>64</v>
      </c>
      <c r="CB828" t="s">
        <v>64</v>
      </c>
      <c r="CC828" t="s">
        <v>64</v>
      </c>
      <c r="CD828" t="s">
        <v>901</v>
      </c>
      <c r="CE828" t="s">
        <v>64</v>
      </c>
      <c r="CF828" t="s">
        <v>880</v>
      </c>
      <c r="CG828" t="s">
        <v>63</v>
      </c>
      <c r="CH828" t="s">
        <v>884</v>
      </c>
      <c r="CI828" t="s">
        <v>64</v>
      </c>
      <c r="CJ828" t="s">
        <v>880</v>
      </c>
      <c r="DJ828" t="s">
        <v>76</v>
      </c>
      <c r="DK828" t="s">
        <v>2124</v>
      </c>
      <c r="DN828" t="s">
        <v>64</v>
      </c>
      <c r="DO828" t="s">
        <v>885</v>
      </c>
      <c r="DP828" t="s">
        <v>64</v>
      </c>
      <c r="DQ828" t="s">
        <v>139</v>
      </c>
      <c r="EB828">
        <v>4</v>
      </c>
      <c r="EC828">
        <v>4</v>
      </c>
      <c r="EE828" t="s">
        <v>1788</v>
      </c>
      <c r="EF828">
        <v>5</v>
      </c>
      <c r="EH828" t="s">
        <v>80</v>
      </c>
      <c r="EL828" t="s">
        <v>80</v>
      </c>
      <c r="EP828" t="s">
        <v>80</v>
      </c>
      <c r="ET828" t="s">
        <v>80</v>
      </c>
      <c r="EV828">
        <v>3500</v>
      </c>
      <c r="EW828">
        <v>453</v>
      </c>
      <c r="EX828">
        <v>333</v>
      </c>
      <c r="EY828">
        <v>399</v>
      </c>
    </row>
    <row r="829" spans="1:155" x14ac:dyDescent="0.25">
      <c r="A829">
        <v>2020</v>
      </c>
      <c r="B829" t="s">
        <v>221</v>
      </c>
      <c r="C829" s="20" t="s">
        <v>287</v>
      </c>
      <c r="D829" t="s">
        <v>295</v>
      </c>
      <c r="E829" t="s">
        <v>224</v>
      </c>
      <c r="F829">
        <v>1</v>
      </c>
      <c r="G829" s="1">
        <v>2</v>
      </c>
      <c r="H829">
        <v>4</v>
      </c>
      <c r="I829" t="s">
        <v>256</v>
      </c>
      <c r="J829">
        <v>23</v>
      </c>
      <c r="K829">
        <v>31</v>
      </c>
      <c r="L829">
        <v>26</v>
      </c>
      <c r="M829">
        <v>28.947800000000001</v>
      </c>
      <c r="N829">
        <v>44.6432</v>
      </c>
      <c r="O829">
        <v>34.388300000000001</v>
      </c>
      <c r="P829">
        <v>22.6416</v>
      </c>
      <c r="Q829">
        <v>31.067900000000002</v>
      </c>
      <c r="R829">
        <v>25.789200000000001</v>
      </c>
      <c r="T829" t="s">
        <v>60</v>
      </c>
      <c r="U829" t="s">
        <v>71</v>
      </c>
      <c r="V829" t="s">
        <v>86</v>
      </c>
      <c r="W829" t="s">
        <v>136</v>
      </c>
      <c r="Y829">
        <v>9</v>
      </c>
      <c r="Z829" t="s">
        <v>63</v>
      </c>
      <c r="AA829" t="s">
        <v>64</v>
      </c>
      <c r="AB829" t="s">
        <v>150</v>
      </c>
      <c r="AC829" t="s">
        <v>178</v>
      </c>
      <c r="AD829">
        <v>10</v>
      </c>
      <c r="AG829" t="s">
        <v>243</v>
      </c>
      <c r="AH829" t="s">
        <v>244</v>
      </c>
      <c r="AI829" t="s">
        <v>68</v>
      </c>
      <c r="AJ829" t="s">
        <v>69</v>
      </c>
      <c r="AK829" t="s">
        <v>184</v>
      </c>
      <c r="AL829" t="s">
        <v>185</v>
      </c>
      <c r="AS829">
        <v>1550</v>
      </c>
      <c r="AT829">
        <v>1550</v>
      </c>
      <c r="BN829" s="33" t="s">
        <v>2125</v>
      </c>
      <c r="BO829">
        <v>2</v>
      </c>
      <c r="BP829">
        <v>2</v>
      </c>
      <c r="BQ829">
        <v>30</v>
      </c>
      <c r="BR829" t="s">
        <v>220</v>
      </c>
      <c r="BT829" t="s">
        <v>73</v>
      </c>
      <c r="BU829" s="23">
        <v>43668</v>
      </c>
      <c r="BV829">
        <v>25975</v>
      </c>
      <c r="BX829" t="s">
        <v>64</v>
      </c>
      <c r="BY829" t="s">
        <v>64</v>
      </c>
      <c r="CB829" t="s">
        <v>64</v>
      </c>
      <c r="CC829" t="s">
        <v>64</v>
      </c>
      <c r="CE829" t="s">
        <v>64</v>
      </c>
      <c r="CG829" t="s">
        <v>63</v>
      </c>
      <c r="CH829" t="s">
        <v>1334</v>
      </c>
      <c r="CI829" t="s">
        <v>64</v>
      </c>
      <c r="DJ829" t="s">
        <v>76</v>
      </c>
      <c r="DK829" t="s">
        <v>2124</v>
      </c>
      <c r="DL829" t="s">
        <v>64</v>
      </c>
      <c r="DM829" t="s">
        <v>64</v>
      </c>
      <c r="DN829" t="s">
        <v>64</v>
      </c>
      <c r="DO829" t="s">
        <v>289</v>
      </c>
      <c r="DP829" t="s">
        <v>63</v>
      </c>
      <c r="DQ829" t="s">
        <v>78</v>
      </c>
      <c r="EB829">
        <v>5</v>
      </c>
      <c r="EC829">
        <v>5</v>
      </c>
      <c r="EE829" t="s">
        <v>1333</v>
      </c>
      <c r="EF829">
        <v>5</v>
      </c>
      <c r="EH829" t="s">
        <v>80</v>
      </c>
      <c r="EL829" t="s">
        <v>80</v>
      </c>
      <c r="EP829" t="s">
        <v>80</v>
      </c>
      <c r="ET829" t="s">
        <v>80</v>
      </c>
      <c r="EV829">
        <v>250</v>
      </c>
      <c r="EW829">
        <v>393</v>
      </c>
      <c r="EX829">
        <v>287</v>
      </c>
      <c r="EY829">
        <v>345</v>
      </c>
    </row>
    <row r="830" spans="1:155" x14ac:dyDescent="0.25">
      <c r="A830">
        <v>2020</v>
      </c>
      <c r="B830" t="s">
        <v>221</v>
      </c>
      <c r="C830" s="20" t="s">
        <v>287</v>
      </c>
      <c r="D830" t="s">
        <v>295</v>
      </c>
      <c r="E830" t="s">
        <v>224</v>
      </c>
      <c r="F830">
        <v>2</v>
      </c>
      <c r="G830" s="1">
        <v>2.4</v>
      </c>
      <c r="H830">
        <v>4</v>
      </c>
      <c r="I830" t="s">
        <v>256</v>
      </c>
      <c r="J830">
        <v>22</v>
      </c>
      <c r="K830">
        <v>31</v>
      </c>
      <c r="L830">
        <v>25</v>
      </c>
      <c r="M830">
        <v>27.7499</v>
      </c>
      <c r="N830">
        <v>44.899799999999999</v>
      </c>
      <c r="O830">
        <v>33.509599999999999</v>
      </c>
      <c r="P830">
        <v>21.7881</v>
      </c>
      <c r="Q830">
        <v>31.2287</v>
      </c>
      <c r="R830">
        <v>25.218800000000002</v>
      </c>
      <c r="T830" t="s">
        <v>142</v>
      </c>
      <c r="U830" t="s">
        <v>143</v>
      </c>
      <c r="V830" t="s">
        <v>86</v>
      </c>
      <c r="W830" t="s">
        <v>136</v>
      </c>
      <c r="Y830">
        <v>9</v>
      </c>
      <c r="Z830" t="s">
        <v>63</v>
      </c>
      <c r="AA830" t="s">
        <v>64</v>
      </c>
      <c r="AB830" t="s">
        <v>150</v>
      </c>
      <c r="AC830" t="s">
        <v>178</v>
      </c>
      <c r="AD830">
        <v>10</v>
      </c>
      <c r="AG830" t="s">
        <v>243</v>
      </c>
      <c r="AH830" t="s">
        <v>244</v>
      </c>
      <c r="AI830" t="s">
        <v>68</v>
      </c>
      <c r="AJ830" t="s">
        <v>69</v>
      </c>
      <c r="AK830" t="s">
        <v>184</v>
      </c>
      <c r="AL830" t="s">
        <v>185</v>
      </c>
      <c r="AS830">
        <v>1600</v>
      </c>
      <c r="AT830">
        <v>1600</v>
      </c>
      <c r="BO830">
        <v>2</v>
      </c>
      <c r="BP830">
        <v>2</v>
      </c>
      <c r="BQ830">
        <v>30</v>
      </c>
      <c r="BR830" t="s">
        <v>220</v>
      </c>
      <c r="BT830" t="s">
        <v>73</v>
      </c>
      <c r="BU830" s="23">
        <v>43668</v>
      </c>
      <c r="BV830">
        <v>25925</v>
      </c>
      <c r="BX830" t="s">
        <v>64</v>
      </c>
      <c r="BY830" t="s">
        <v>64</v>
      </c>
      <c r="CB830" t="s">
        <v>64</v>
      </c>
      <c r="CC830" t="s">
        <v>64</v>
      </c>
      <c r="CE830" t="s">
        <v>64</v>
      </c>
      <c r="CG830" t="s">
        <v>63</v>
      </c>
      <c r="CH830" t="s">
        <v>290</v>
      </c>
      <c r="CI830" t="s">
        <v>63</v>
      </c>
      <c r="CJ830" t="s">
        <v>291</v>
      </c>
      <c r="DJ830" t="s">
        <v>146</v>
      </c>
      <c r="DK830" t="s">
        <v>147</v>
      </c>
      <c r="DN830" t="s">
        <v>64</v>
      </c>
      <c r="DO830" t="s">
        <v>292</v>
      </c>
      <c r="DP830" t="s">
        <v>63</v>
      </c>
      <c r="DQ830" t="s">
        <v>78</v>
      </c>
      <c r="EB830">
        <v>5</v>
      </c>
      <c r="EC830">
        <v>5</v>
      </c>
      <c r="EE830" t="s">
        <v>1335</v>
      </c>
      <c r="EF830">
        <v>6</v>
      </c>
      <c r="EH830" t="s">
        <v>80</v>
      </c>
      <c r="EL830" t="s">
        <v>80</v>
      </c>
      <c r="EP830" t="s">
        <v>80</v>
      </c>
      <c r="ET830" t="s">
        <v>80</v>
      </c>
      <c r="EV830">
        <v>500</v>
      </c>
      <c r="EW830">
        <v>407</v>
      </c>
      <c r="EX830">
        <v>284</v>
      </c>
      <c r="EY830">
        <v>352</v>
      </c>
    </row>
    <row r="831" spans="1:155" x14ac:dyDescent="0.25">
      <c r="A831">
        <v>2020</v>
      </c>
      <c r="B831" t="s">
        <v>221</v>
      </c>
      <c r="C831" s="20" t="s">
        <v>287</v>
      </c>
      <c r="D831" t="s">
        <v>295</v>
      </c>
      <c r="E831" t="s">
        <v>224</v>
      </c>
      <c r="F831">
        <v>3</v>
      </c>
      <c r="G831" s="1">
        <v>3.2</v>
      </c>
      <c r="H831">
        <v>6</v>
      </c>
      <c r="I831" t="s">
        <v>256</v>
      </c>
      <c r="J831">
        <v>20</v>
      </c>
      <c r="K831">
        <v>29</v>
      </c>
      <c r="L831">
        <v>23</v>
      </c>
      <c r="M831">
        <v>24.9</v>
      </c>
      <c r="N831">
        <v>40.996099999999998</v>
      </c>
      <c r="O831">
        <v>30.243500000000001</v>
      </c>
      <c r="P831">
        <v>19.731100000000001</v>
      </c>
      <c r="Q831">
        <v>28.762799999999999</v>
      </c>
      <c r="R831">
        <v>22.977900000000002</v>
      </c>
      <c r="T831" t="s">
        <v>142</v>
      </c>
      <c r="U831" t="s">
        <v>143</v>
      </c>
      <c r="V831" t="s">
        <v>86</v>
      </c>
      <c r="W831" t="s">
        <v>136</v>
      </c>
      <c r="Y831">
        <v>9</v>
      </c>
      <c r="Z831" t="s">
        <v>63</v>
      </c>
      <c r="AA831" t="s">
        <v>64</v>
      </c>
      <c r="AB831" t="s">
        <v>150</v>
      </c>
      <c r="AC831" t="s">
        <v>178</v>
      </c>
      <c r="AD831">
        <v>10</v>
      </c>
      <c r="AG831" t="s">
        <v>243</v>
      </c>
      <c r="AH831" t="s">
        <v>244</v>
      </c>
      <c r="AI831" t="s">
        <v>68</v>
      </c>
      <c r="AJ831" t="s">
        <v>69</v>
      </c>
      <c r="AK831" t="s">
        <v>184</v>
      </c>
      <c r="AL831" t="s">
        <v>185</v>
      </c>
      <c r="AS831">
        <v>1750</v>
      </c>
      <c r="AT831">
        <v>1750</v>
      </c>
      <c r="BO831">
        <v>2</v>
      </c>
      <c r="BP831">
        <v>2</v>
      </c>
      <c r="BQ831">
        <v>30</v>
      </c>
      <c r="BR831" t="s">
        <v>220</v>
      </c>
      <c r="BT831" t="s">
        <v>73</v>
      </c>
      <c r="BU831" s="23">
        <v>43668</v>
      </c>
      <c r="BV831">
        <v>25927</v>
      </c>
      <c r="BX831" t="s">
        <v>64</v>
      </c>
      <c r="BY831" t="s">
        <v>64</v>
      </c>
      <c r="CB831" t="s">
        <v>64</v>
      </c>
      <c r="CC831" t="s">
        <v>64</v>
      </c>
      <c r="CE831" t="s">
        <v>64</v>
      </c>
      <c r="CG831" t="s">
        <v>63</v>
      </c>
      <c r="CH831" t="s">
        <v>237</v>
      </c>
      <c r="CI831" t="s">
        <v>64</v>
      </c>
      <c r="DJ831" t="s">
        <v>146</v>
      </c>
      <c r="DK831" t="s">
        <v>147</v>
      </c>
      <c r="DN831" t="s">
        <v>64</v>
      </c>
      <c r="DO831" t="s">
        <v>246</v>
      </c>
      <c r="DP831" t="s">
        <v>63</v>
      </c>
      <c r="DQ831" t="s">
        <v>78</v>
      </c>
      <c r="EB831">
        <v>5</v>
      </c>
      <c r="EC831">
        <v>5</v>
      </c>
      <c r="EE831" t="s">
        <v>1336</v>
      </c>
      <c r="EF831">
        <v>5</v>
      </c>
      <c r="EH831" t="s">
        <v>80</v>
      </c>
      <c r="EL831" t="s">
        <v>80</v>
      </c>
      <c r="EP831" t="s">
        <v>80</v>
      </c>
      <c r="ET831" t="s">
        <v>80</v>
      </c>
      <c r="EV831">
        <v>1250</v>
      </c>
      <c r="EW831">
        <v>451</v>
      </c>
      <c r="EX831">
        <v>309</v>
      </c>
      <c r="EY831">
        <v>387</v>
      </c>
    </row>
    <row r="832" spans="1:155" x14ac:dyDescent="0.25">
      <c r="A832">
        <v>2020</v>
      </c>
      <c r="B832" t="s">
        <v>221</v>
      </c>
      <c r="C832" s="20" t="s">
        <v>287</v>
      </c>
      <c r="D832" t="s">
        <v>297</v>
      </c>
      <c r="E832" t="s">
        <v>224</v>
      </c>
      <c r="F832">
        <v>4</v>
      </c>
      <c r="G832" s="1">
        <v>2.4</v>
      </c>
      <c r="H832">
        <v>4</v>
      </c>
      <c r="I832" t="s">
        <v>152</v>
      </c>
      <c r="J832">
        <v>22</v>
      </c>
      <c r="K832">
        <v>31</v>
      </c>
      <c r="L832">
        <v>25</v>
      </c>
      <c r="M832">
        <v>28.3</v>
      </c>
      <c r="N832">
        <v>44.345399999999998</v>
      </c>
      <c r="O832">
        <v>33.804099999999998</v>
      </c>
      <c r="P832">
        <v>22.180900000000001</v>
      </c>
      <c r="Q832">
        <v>30.8811</v>
      </c>
      <c r="R832">
        <v>25.401299999999999</v>
      </c>
      <c r="T832" t="s">
        <v>142</v>
      </c>
      <c r="U832" t="s">
        <v>143</v>
      </c>
      <c r="V832" t="s">
        <v>86</v>
      </c>
      <c r="W832" t="s">
        <v>136</v>
      </c>
      <c r="Y832">
        <v>6</v>
      </c>
      <c r="Z832" t="s">
        <v>63</v>
      </c>
      <c r="AA832" t="s">
        <v>64</v>
      </c>
      <c r="AB832" t="s">
        <v>150</v>
      </c>
      <c r="AC832" t="s">
        <v>178</v>
      </c>
      <c r="AD832">
        <v>10</v>
      </c>
      <c r="AG832" t="s">
        <v>243</v>
      </c>
      <c r="AH832" t="s">
        <v>244</v>
      </c>
      <c r="AI832" t="s">
        <v>68</v>
      </c>
      <c r="AJ832" t="s">
        <v>69</v>
      </c>
      <c r="AK832" t="s">
        <v>184</v>
      </c>
      <c r="AL832" t="s">
        <v>185</v>
      </c>
      <c r="AS832">
        <v>1600</v>
      </c>
      <c r="AT832">
        <v>1600</v>
      </c>
      <c r="BO832">
        <v>2</v>
      </c>
      <c r="BP832">
        <v>2</v>
      </c>
      <c r="BQ832">
        <v>30</v>
      </c>
      <c r="BR832" t="s">
        <v>220</v>
      </c>
      <c r="BT832" t="s">
        <v>73</v>
      </c>
      <c r="BU832" s="23">
        <v>43682</v>
      </c>
      <c r="BV832">
        <v>25961</v>
      </c>
      <c r="BX832" t="s">
        <v>64</v>
      </c>
      <c r="BY832" t="s">
        <v>64</v>
      </c>
      <c r="CB832" t="s">
        <v>64</v>
      </c>
      <c r="CC832" t="s">
        <v>64</v>
      </c>
      <c r="CE832" t="s">
        <v>64</v>
      </c>
      <c r="CG832" t="s">
        <v>63</v>
      </c>
      <c r="CH832" t="s">
        <v>290</v>
      </c>
      <c r="CI832" t="s">
        <v>63</v>
      </c>
      <c r="CJ832" t="s">
        <v>291</v>
      </c>
      <c r="DJ832" t="s">
        <v>146</v>
      </c>
      <c r="DK832" t="s">
        <v>147</v>
      </c>
      <c r="DN832" t="s">
        <v>64</v>
      </c>
      <c r="DO832" t="s">
        <v>292</v>
      </c>
      <c r="DP832" t="s">
        <v>63</v>
      </c>
      <c r="DQ832" t="s">
        <v>78</v>
      </c>
      <c r="EB832">
        <v>5</v>
      </c>
      <c r="EC832">
        <v>5</v>
      </c>
      <c r="EE832" t="s">
        <v>1335</v>
      </c>
      <c r="EF832">
        <v>6</v>
      </c>
      <c r="EH832" t="s">
        <v>80</v>
      </c>
      <c r="EL832" t="s">
        <v>80</v>
      </c>
      <c r="EP832" t="s">
        <v>80</v>
      </c>
      <c r="ET832" t="s">
        <v>80</v>
      </c>
      <c r="EV832">
        <v>500</v>
      </c>
      <c r="EW832">
        <v>401</v>
      </c>
      <c r="EX832">
        <v>289</v>
      </c>
      <c r="EY832">
        <v>350</v>
      </c>
    </row>
    <row r="833" spans="1:155" x14ac:dyDescent="0.25">
      <c r="A833">
        <v>2020</v>
      </c>
      <c r="B833" t="s">
        <v>221</v>
      </c>
      <c r="C833" s="20" t="s">
        <v>287</v>
      </c>
      <c r="D833" t="s">
        <v>297</v>
      </c>
      <c r="E833" t="s">
        <v>224</v>
      </c>
      <c r="F833">
        <v>5</v>
      </c>
      <c r="G833" s="1">
        <v>2.4</v>
      </c>
      <c r="H833">
        <v>4</v>
      </c>
      <c r="I833" t="s">
        <v>84</v>
      </c>
      <c r="J833">
        <v>23</v>
      </c>
      <c r="K833">
        <v>32</v>
      </c>
      <c r="L833">
        <v>26</v>
      </c>
      <c r="M833">
        <v>29</v>
      </c>
      <c r="N833">
        <v>46.5</v>
      </c>
      <c r="O833">
        <v>34.912599999999998</v>
      </c>
      <c r="P833">
        <v>22.678599999999999</v>
      </c>
      <c r="Q833">
        <v>32.227200000000003</v>
      </c>
      <c r="R833">
        <v>26.1675</v>
      </c>
      <c r="T833" t="s">
        <v>142</v>
      </c>
      <c r="U833" t="s">
        <v>143</v>
      </c>
      <c r="V833" t="s">
        <v>82</v>
      </c>
      <c r="W833" t="s">
        <v>83</v>
      </c>
      <c r="Y833">
        <v>6</v>
      </c>
      <c r="Z833" t="s">
        <v>64</v>
      </c>
      <c r="AA833" t="s">
        <v>64</v>
      </c>
      <c r="AB833" t="s">
        <v>150</v>
      </c>
      <c r="AC833" t="s">
        <v>178</v>
      </c>
      <c r="AD833">
        <v>10</v>
      </c>
      <c r="AG833" t="s">
        <v>243</v>
      </c>
      <c r="AH833" t="s">
        <v>244</v>
      </c>
      <c r="AI833" t="s">
        <v>68</v>
      </c>
      <c r="AJ833" t="s">
        <v>69</v>
      </c>
      <c r="AK833" t="s">
        <v>184</v>
      </c>
      <c r="AL833" t="s">
        <v>185</v>
      </c>
      <c r="AS833">
        <v>1550</v>
      </c>
      <c r="AT833">
        <v>1550</v>
      </c>
      <c r="BO833">
        <v>2</v>
      </c>
      <c r="BP833">
        <v>2</v>
      </c>
      <c r="BQ833">
        <v>30</v>
      </c>
      <c r="BR833" t="s">
        <v>220</v>
      </c>
      <c r="BT833" t="s">
        <v>73</v>
      </c>
      <c r="BU833" s="23">
        <v>43682</v>
      </c>
      <c r="BV833">
        <v>25959</v>
      </c>
      <c r="BX833" t="s">
        <v>64</v>
      </c>
      <c r="BY833" t="s">
        <v>64</v>
      </c>
      <c r="CB833" t="s">
        <v>64</v>
      </c>
      <c r="CC833" t="s">
        <v>64</v>
      </c>
      <c r="CE833" t="s">
        <v>64</v>
      </c>
      <c r="CG833" t="s">
        <v>63</v>
      </c>
      <c r="CH833" t="s">
        <v>290</v>
      </c>
      <c r="CI833" t="s">
        <v>63</v>
      </c>
      <c r="CJ833" t="s">
        <v>291</v>
      </c>
      <c r="DJ833" t="s">
        <v>146</v>
      </c>
      <c r="DK833" t="s">
        <v>147</v>
      </c>
      <c r="DN833" t="s">
        <v>64</v>
      </c>
      <c r="DO833" t="s">
        <v>1338</v>
      </c>
      <c r="DP833" t="s">
        <v>64</v>
      </c>
      <c r="DQ833" t="s">
        <v>139</v>
      </c>
      <c r="EB833">
        <v>5</v>
      </c>
      <c r="EC833">
        <v>5</v>
      </c>
      <c r="EE833" t="s">
        <v>1337</v>
      </c>
      <c r="EF833">
        <v>3</v>
      </c>
      <c r="EH833" t="s">
        <v>80</v>
      </c>
      <c r="EL833" t="s">
        <v>80</v>
      </c>
      <c r="EP833" t="s">
        <v>80</v>
      </c>
      <c r="ET833" t="s">
        <v>80</v>
      </c>
      <c r="EV833">
        <v>250</v>
      </c>
      <c r="EW833">
        <v>391</v>
      </c>
      <c r="EX833">
        <v>276</v>
      </c>
      <c r="EY833">
        <v>339</v>
      </c>
    </row>
    <row r="834" spans="1:155" x14ac:dyDescent="0.25">
      <c r="A834">
        <v>2020</v>
      </c>
      <c r="B834" t="s">
        <v>221</v>
      </c>
      <c r="C834" s="20" t="s">
        <v>287</v>
      </c>
      <c r="D834" t="s">
        <v>307</v>
      </c>
      <c r="E834" t="s">
        <v>224</v>
      </c>
      <c r="F834">
        <v>402</v>
      </c>
      <c r="G834" s="1">
        <v>1.3</v>
      </c>
      <c r="H834">
        <v>4</v>
      </c>
      <c r="I834" t="s">
        <v>256</v>
      </c>
      <c r="J834">
        <v>24</v>
      </c>
      <c r="K834">
        <v>32</v>
      </c>
      <c r="L834">
        <v>27</v>
      </c>
      <c r="M834">
        <v>30.849900000000002</v>
      </c>
      <c r="N834">
        <v>45.749499999999998</v>
      </c>
      <c r="O834">
        <v>36.147500000000001</v>
      </c>
      <c r="P834">
        <v>23.9833</v>
      </c>
      <c r="Q834">
        <v>31.754899999999999</v>
      </c>
      <c r="R834">
        <v>26.951499999999999</v>
      </c>
      <c r="T834" t="s">
        <v>60</v>
      </c>
      <c r="U834" t="s">
        <v>71</v>
      </c>
      <c r="V834" t="s">
        <v>86</v>
      </c>
      <c r="W834" t="s">
        <v>136</v>
      </c>
      <c r="Y834">
        <v>9</v>
      </c>
      <c r="Z834" t="s">
        <v>63</v>
      </c>
      <c r="AA834" t="s">
        <v>64</v>
      </c>
      <c r="AB834" t="s">
        <v>150</v>
      </c>
      <c r="AC834" t="s">
        <v>178</v>
      </c>
      <c r="AD834">
        <v>10</v>
      </c>
      <c r="AG834" t="s">
        <v>243</v>
      </c>
      <c r="AH834" t="s">
        <v>244</v>
      </c>
      <c r="AI834" t="s">
        <v>68</v>
      </c>
      <c r="AJ834" t="s">
        <v>69</v>
      </c>
      <c r="AK834" t="s">
        <v>184</v>
      </c>
      <c r="AL834" t="s">
        <v>185</v>
      </c>
      <c r="AS834">
        <v>1500</v>
      </c>
      <c r="AT834">
        <v>1500</v>
      </c>
      <c r="BN834" s="33" t="s">
        <v>2125</v>
      </c>
      <c r="BO834">
        <v>2</v>
      </c>
      <c r="BP834">
        <v>2</v>
      </c>
      <c r="BQ834">
        <v>30</v>
      </c>
      <c r="BR834" t="s">
        <v>220</v>
      </c>
      <c r="BT834" t="s">
        <v>285</v>
      </c>
      <c r="BU834" s="23">
        <v>43717</v>
      </c>
      <c r="BV834">
        <v>26352</v>
      </c>
      <c r="BX834" t="s">
        <v>64</v>
      </c>
      <c r="BY834" t="s">
        <v>64</v>
      </c>
      <c r="CB834" t="s">
        <v>64</v>
      </c>
      <c r="CC834" t="s">
        <v>64</v>
      </c>
      <c r="CE834" t="s">
        <v>64</v>
      </c>
      <c r="CG834" t="s">
        <v>63</v>
      </c>
      <c r="CH834" t="s">
        <v>286</v>
      </c>
      <c r="CI834" t="s">
        <v>63</v>
      </c>
      <c r="CJ834" t="s">
        <v>286</v>
      </c>
      <c r="DJ834" t="s">
        <v>76</v>
      </c>
      <c r="DK834" t="s">
        <v>2124</v>
      </c>
      <c r="DN834" t="s">
        <v>64</v>
      </c>
      <c r="DO834" t="s">
        <v>230</v>
      </c>
      <c r="DP834" t="s">
        <v>63</v>
      </c>
      <c r="DQ834" t="s">
        <v>78</v>
      </c>
      <c r="EB834">
        <v>6</v>
      </c>
      <c r="EC834">
        <v>6</v>
      </c>
      <c r="EE834" t="s">
        <v>1332</v>
      </c>
      <c r="EF834">
        <v>6</v>
      </c>
      <c r="EH834" t="s">
        <v>80</v>
      </c>
      <c r="EL834" t="s">
        <v>80</v>
      </c>
      <c r="EP834" t="s">
        <v>80</v>
      </c>
      <c r="ET834" t="s">
        <v>80</v>
      </c>
      <c r="EU834">
        <v>0</v>
      </c>
      <c r="EW834">
        <v>369</v>
      </c>
      <c r="EX834">
        <v>278</v>
      </c>
      <c r="EY834">
        <v>328</v>
      </c>
    </row>
    <row r="835" spans="1:155" x14ac:dyDescent="0.25">
      <c r="A835">
        <v>2020</v>
      </c>
      <c r="B835" t="s">
        <v>221</v>
      </c>
      <c r="C835" s="20" t="s">
        <v>287</v>
      </c>
      <c r="D835" t="s">
        <v>307</v>
      </c>
      <c r="E835" t="s">
        <v>224</v>
      </c>
      <c r="F835">
        <v>403</v>
      </c>
      <c r="G835" s="1">
        <v>2.4</v>
      </c>
      <c r="H835">
        <v>4</v>
      </c>
      <c r="I835" t="s">
        <v>256</v>
      </c>
      <c r="J835">
        <v>22</v>
      </c>
      <c r="K835">
        <v>30</v>
      </c>
      <c r="L835">
        <v>25</v>
      </c>
      <c r="M835">
        <v>27.7</v>
      </c>
      <c r="N835">
        <v>43.2</v>
      </c>
      <c r="O835">
        <v>33.033499999999997</v>
      </c>
      <c r="P835">
        <v>21.752400000000002</v>
      </c>
      <c r="Q835">
        <v>30.1602</v>
      </c>
      <c r="R835">
        <v>24.872599999999998</v>
      </c>
      <c r="T835" t="s">
        <v>142</v>
      </c>
      <c r="U835" t="s">
        <v>143</v>
      </c>
      <c r="V835" t="s">
        <v>86</v>
      </c>
      <c r="W835" t="s">
        <v>136</v>
      </c>
      <c r="Y835">
        <v>9</v>
      </c>
      <c r="Z835" t="s">
        <v>63</v>
      </c>
      <c r="AA835" t="s">
        <v>64</v>
      </c>
      <c r="AB835" t="s">
        <v>150</v>
      </c>
      <c r="AC835" t="s">
        <v>178</v>
      </c>
      <c r="AD835">
        <v>10</v>
      </c>
      <c r="AG835" t="s">
        <v>243</v>
      </c>
      <c r="AH835" t="s">
        <v>244</v>
      </c>
      <c r="AI835" t="s">
        <v>68</v>
      </c>
      <c r="AJ835" t="s">
        <v>69</v>
      </c>
      <c r="AK835" t="s">
        <v>184</v>
      </c>
      <c r="AL835" t="s">
        <v>185</v>
      </c>
      <c r="AS835">
        <v>1600</v>
      </c>
      <c r="AT835">
        <v>1600</v>
      </c>
      <c r="BO835">
        <v>2</v>
      </c>
      <c r="BP835">
        <v>2</v>
      </c>
      <c r="BQ835">
        <v>30</v>
      </c>
      <c r="BR835" t="s">
        <v>220</v>
      </c>
      <c r="BT835" t="s">
        <v>73</v>
      </c>
      <c r="BU835" s="23">
        <v>43717</v>
      </c>
      <c r="BV835">
        <v>26232</v>
      </c>
      <c r="BX835" t="s">
        <v>64</v>
      </c>
      <c r="BY835" t="s">
        <v>64</v>
      </c>
      <c r="CB835" t="s">
        <v>64</v>
      </c>
      <c r="CC835" t="s">
        <v>64</v>
      </c>
      <c r="CE835" t="s">
        <v>64</v>
      </c>
      <c r="CG835" t="s">
        <v>63</v>
      </c>
      <c r="CH835" t="s">
        <v>290</v>
      </c>
      <c r="CI835" t="s">
        <v>63</v>
      </c>
      <c r="CJ835" t="s">
        <v>291</v>
      </c>
      <c r="DJ835" t="s">
        <v>146</v>
      </c>
      <c r="DK835" t="s">
        <v>147</v>
      </c>
      <c r="DN835" t="s">
        <v>64</v>
      </c>
      <c r="DO835" t="s">
        <v>292</v>
      </c>
      <c r="DP835" t="s">
        <v>64</v>
      </c>
      <c r="DQ835" t="s">
        <v>139</v>
      </c>
      <c r="EB835">
        <v>5</v>
      </c>
      <c r="EC835">
        <v>5</v>
      </c>
      <c r="EE835" t="s">
        <v>1335</v>
      </c>
      <c r="EF835">
        <v>6</v>
      </c>
      <c r="EH835" t="s">
        <v>80</v>
      </c>
      <c r="EL835" t="s">
        <v>80</v>
      </c>
      <c r="EP835" t="s">
        <v>80</v>
      </c>
      <c r="ET835" t="s">
        <v>80</v>
      </c>
      <c r="EV835">
        <v>500</v>
      </c>
      <c r="EW835">
        <v>408</v>
      </c>
      <c r="EX835">
        <v>295</v>
      </c>
      <c r="EY835">
        <v>357</v>
      </c>
    </row>
    <row r="836" spans="1:155" x14ac:dyDescent="0.25">
      <c r="A836">
        <v>2020</v>
      </c>
      <c r="B836" t="s">
        <v>698</v>
      </c>
      <c r="C836" s="20" t="s">
        <v>699</v>
      </c>
      <c r="D836" t="s">
        <v>717</v>
      </c>
      <c r="E836" t="s">
        <v>701</v>
      </c>
      <c r="F836">
        <v>28</v>
      </c>
      <c r="G836" s="1">
        <v>2.4</v>
      </c>
      <c r="H836">
        <v>4</v>
      </c>
      <c r="I836" t="s">
        <v>201</v>
      </c>
      <c r="J836">
        <v>22</v>
      </c>
      <c r="K836">
        <v>29</v>
      </c>
      <c r="L836">
        <v>25</v>
      </c>
      <c r="M836">
        <v>28</v>
      </c>
      <c r="N836">
        <v>40.700000000000003</v>
      </c>
      <c r="O836">
        <v>32.573999999999998</v>
      </c>
      <c r="P836">
        <v>21.966799999999999</v>
      </c>
      <c r="Q836">
        <v>28.574000000000002</v>
      </c>
      <c r="R836">
        <v>24.518000000000001</v>
      </c>
      <c r="T836" t="s">
        <v>142</v>
      </c>
      <c r="U836" t="s">
        <v>143</v>
      </c>
      <c r="V836" t="s">
        <v>61</v>
      </c>
      <c r="W836" t="s">
        <v>62</v>
      </c>
      <c r="Y836">
        <v>6</v>
      </c>
      <c r="Z836" t="s">
        <v>63</v>
      </c>
      <c r="AA836" t="s">
        <v>64</v>
      </c>
      <c r="AB836" t="s">
        <v>150</v>
      </c>
      <c r="AC836" t="s">
        <v>178</v>
      </c>
      <c r="AD836">
        <v>15</v>
      </c>
      <c r="AG836" t="s">
        <v>243</v>
      </c>
      <c r="AH836" t="s">
        <v>244</v>
      </c>
      <c r="AI836" t="s">
        <v>68</v>
      </c>
      <c r="AJ836" t="s">
        <v>69</v>
      </c>
      <c r="AK836" t="s">
        <v>184</v>
      </c>
      <c r="AL836" t="s">
        <v>185</v>
      </c>
      <c r="AS836">
        <v>1600</v>
      </c>
      <c r="AT836">
        <v>1600</v>
      </c>
      <c r="BN836" s="33" t="s">
        <v>2125</v>
      </c>
      <c r="BO836">
        <v>2</v>
      </c>
      <c r="BP836">
        <v>2</v>
      </c>
      <c r="BQ836">
        <v>30</v>
      </c>
      <c r="BR836" t="s">
        <v>220</v>
      </c>
      <c r="BT836" t="s">
        <v>73</v>
      </c>
      <c r="BU836" s="23">
        <v>43648</v>
      </c>
      <c r="BV836">
        <v>25877</v>
      </c>
      <c r="BX836" t="s">
        <v>64</v>
      </c>
      <c r="BY836" t="s">
        <v>64</v>
      </c>
      <c r="CB836" t="s">
        <v>64</v>
      </c>
      <c r="CC836" t="s">
        <v>64</v>
      </c>
      <c r="CE836" t="s">
        <v>64</v>
      </c>
      <c r="CG836" t="s">
        <v>63</v>
      </c>
      <c r="CH836" t="s">
        <v>580</v>
      </c>
      <c r="CI836" t="s">
        <v>64</v>
      </c>
      <c r="DJ836" t="s">
        <v>76</v>
      </c>
      <c r="DK836" t="s">
        <v>2124</v>
      </c>
      <c r="DN836" t="s">
        <v>64</v>
      </c>
      <c r="DO836" t="s">
        <v>246</v>
      </c>
      <c r="DP836" t="s">
        <v>64</v>
      </c>
      <c r="DQ836" t="s">
        <v>139</v>
      </c>
      <c r="EB836">
        <v>5</v>
      </c>
      <c r="EC836">
        <v>5</v>
      </c>
      <c r="EE836" t="s">
        <v>1637</v>
      </c>
      <c r="EF836">
        <v>5</v>
      </c>
      <c r="EH836" t="s">
        <v>80</v>
      </c>
      <c r="EL836" t="s">
        <v>80</v>
      </c>
      <c r="EP836" t="s">
        <v>80</v>
      </c>
      <c r="ET836" t="s">
        <v>80</v>
      </c>
      <c r="EV836">
        <v>500</v>
      </c>
      <c r="EW836">
        <v>404</v>
      </c>
      <c r="EX836">
        <v>312</v>
      </c>
      <c r="EY836">
        <v>363</v>
      </c>
    </row>
    <row r="837" spans="1:155" x14ac:dyDescent="0.25">
      <c r="A837">
        <v>2020</v>
      </c>
      <c r="B837" t="s">
        <v>698</v>
      </c>
      <c r="C837" s="20" t="s">
        <v>699</v>
      </c>
      <c r="D837" t="s">
        <v>717</v>
      </c>
      <c r="E837" t="s">
        <v>701</v>
      </c>
      <c r="F837">
        <v>30</v>
      </c>
      <c r="G837" s="1">
        <v>3.3</v>
      </c>
      <c r="H837">
        <v>6</v>
      </c>
      <c r="I837" t="s">
        <v>79</v>
      </c>
      <c r="J837">
        <v>19</v>
      </c>
      <c r="K837">
        <v>26</v>
      </c>
      <c r="L837">
        <v>22</v>
      </c>
      <c r="M837">
        <v>24.0322</v>
      </c>
      <c r="N837">
        <v>38.048699999999997</v>
      </c>
      <c r="O837">
        <v>28.807700000000001</v>
      </c>
      <c r="P837">
        <v>19.097200000000001</v>
      </c>
      <c r="Q837">
        <v>25.931999999999999</v>
      </c>
      <c r="R837">
        <v>21.667000000000002</v>
      </c>
      <c r="T837" t="s">
        <v>142</v>
      </c>
      <c r="U837" t="s">
        <v>143</v>
      </c>
      <c r="V837" t="s">
        <v>61</v>
      </c>
      <c r="W837" t="s">
        <v>62</v>
      </c>
      <c r="Y837">
        <v>8</v>
      </c>
      <c r="Z837" t="s">
        <v>63</v>
      </c>
      <c r="AA837" t="s">
        <v>64</v>
      </c>
      <c r="AB837" t="s">
        <v>150</v>
      </c>
      <c r="AC837" t="s">
        <v>178</v>
      </c>
      <c r="AD837">
        <v>15</v>
      </c>
      <c r="AG837" t="s">
        <v>243</v>
      </c>
      <c r="AH837" t="s">
        <v>244</v>
      </c>
      <c r="AI837" t="s">
        <v>68</v>
      </c>
      <c r="AJ837" t="s">
        <v>69</v>
      </c>
      <c r="AK837" t="s">
        <v>184</v>
      </c>
      <c r="AL837" t="s">
        <v>185</v>
      </c>
      <c r="AS837">
        <v>1850</v>
      </c>
      <c r="AT837">
        <v>1850</v>
      </c>
      <c r="BN837" s="33" t="s">
        <v>2125</v>
      </c>
      <c r="BO837">
        <v>2</v>
      </c>
      <c r="BP837">
        <v>2</v>
      </c>
      <c r="BQ837">
        <v>30</v>
      </c>
      <c r="BR837" t="s">
        <v>220</v>
      </c>
      <c r="BT837" t="s">
        <v>285</v>
      </c>
      <c r="BU837" s="23">
        <v>43648</v>
      </c>
      <c r="BV837">
        <v>25879</v>
      </c>
      <c r="BX837" t="s">
        <v>64</v>
      </c>
      <c r="BY837" t="s">
        <v>64</v>
      </c>
      <c r="CB837" t="s">
        <v>64</v>
      </c>
      <c r="CC837" t="s">
        <v>64</v>
      </c>
      <c r="CE837" t="s">
        <v>64</v>
      </c>
      <c r="CG837" t="s">
        <v>63</v>
      </c>
      <c r="CH837" t="s">
        <v>580</v>
      </c>
      <c r="CI837" t="s">
        <v>64</v>
      </c>
      <c r="DJ837" t="s">
        <v>76</v>
      </c>
      <c r="DK837" t="s">
        <v>2124</v>
      </c>
      <c r="DN837" t="s">
        <v>64</v>
      </c>
      <c r="DO837" t="s">
        <v>585</v>
      </c>
      <c r="DP837" t="s">
        <v>64</v>
      </c>
      <c r="DQ837" t="s">
        <v>139</v>
      </c>
      <c r="EB837">
        <v>4</v>
      </c>
      <c r="EC837">
        <v>4</v>
      </c>
      <c r="EE837" t="s">
        <v>1638</v>
      </c>
      <c r="EF837">
        <v>5</v>
      </c>
      <c r="EH837" t="s">
        <v>80</v>
      </c>
      <c r="EL837" t="s">
        <v>80</v>
      </c>
      <c r="EP837" t="s">
        <v>80</v>
      </c>
      <c r="ET837" t="s">
        <v>80</v>
      </c>
      <c r="EV837">
        <v>1750</v>
      </c>
      <c r="EW837">
        <v>469</v>
      </c>
      <c r="EX837">
        <v>345</v>
      </c>
      <c r="EY837">
        <v>413</v>
      </c>
    </row>
    <row r="838" spans="1:155" x14ac:dyDescent="0.25">
      <c r="A838">
        <v>2020</v>
      </c>
      <c r="B838" t="s">
        <v>698</v>
      </c>
      <c r="C838" s="20" t="s">
        <v>699</v>
      </c>
      <c r="D838" t="s">
        <v>721</v>
      </c>
      <c r="E838" t="s">
        <v>701</v>
      </c>
      <c r="F838">
        <v>4</v>
      </c>
      <c r="G838" s="1">
        <v>2</v>
      </c>
      <c r="H838">
        <v>4</v>
      </c>
      <c r="I838" t="s">
        <v>201</v>
      </c>
      <c r="J838">
        <v>20</v>
      </c>
      <c r="K838">
        <v>28</v>
      </c>
      <c r="L838">
        <v>23</v>
      </c>
      <c r="M838">
        <v>25.5</v>
      </c>
      <c r="N838">
        <v>39.200000000000003</v>
      </c>
      <c r="O838">
        <v>30.258800000000001</v>
      </c>
      <c r="P838">
        <v>20.167300000000001</v>
      </c>
      <c r="Q838">
        <v>27.613700000000001</v>
      </c>
      <c r="R838">
        <v>22.9526</v>
      </c>
      <c r="T838" t="s">
        <v>60</v>
      </c>
      <c r="U838" t="s">
        <v>71</v>
      </c>
      <c r="V838" t="s">
        <v>61</v>
      </c>
      <c r="W838" t="s">
        <v>62</v>
      </c>
      <c r="Y838">
        <v>6</v>
      </c>
      <c r="Z838" t="s">
        <v>63</v>
      </c>
      <c r="AA838" t="s">
        <v>64</v>
      </c>
      <c r="AB838" t="s">
        <v>150</v>
      </c>
      <c r="AC838" t="s">
        <v>178</v>
      </c>
      <c r="AD838">
        <v>15</v>
      </c>
      <c r="AG838" t="s">
        <v>243</v>
      </c>
      <c r="AH838" t="s">
        <v>244</v>
      </c>
      <c r="AI838" t="s">
        <v>68</v>
      </c>
      <c r="AJ838" t="s">
        <v>69</v>
      </c>
      <c r="AK838" t="s">
        <v>184</v>
      </c>
      <c r="AL838" t="s">
        <v>185</v>
      </c>
      <c r="AS838">
        <v>1750</v>
      </c>
      <c r="AT838">
        <v>1750</v>
      </c>
      <c r="BN838" s="33" t="s">
        <v>2125</v>
      </c>
      <c r="BO838">
        <v>2</v>
      </c>
      <c r="BP838">
        <v>2</v>
      </c>
      <c r="BQ838">
        <v>30</v>
      </c>
      <c r="BR838" t="s">
        <v>220</v>
      </c>
      <c r="BT838" t="s">
        <v>73</v>
      </c>
      <c r="BU838" s="23">
        <v>43511</v>
      </c>
      <c r="BV838">
        <v>25154</v>
      </c>
      <c r="BX838" t="s">
        <v>64</v>
      </c>
      <c r="BY838" t="s">
        <v>64</v>
      </c>
      <c r="CB838" t="s">
        <v>64</v>
      </c>
      <c r="CC838" t="s">
        <v>64</v>
      </c>
      <c r="CE838" t="s">
        <v>64</v>
      </c>
      <c r="CG838" t="s">
        <v>63</v>
      </c>
      <c r="CH838" t="s">
        <v>326</v>
      </c>
      <c r="CI838" t="s">
        <v>64</v>
      </c>
      <c r="DJ838" t="s">
        <v>76</v>
      </c>
      <c r="DK838" t="s">
        <v>2124</v>
      </c>
      <c r="DN838" t="s">
        <v>64</v>
      </c>
      <c r="DO838" t="s">
        <v>615</v>
      </c>
      <c r="DP838" t="s">
        <v>64</v>
      </c>
      <c r="DQ838" t="s">
        <v>139</v>
      </c>
      <c r="EB838">
        <v>5</v>
      </c>
      <c r="EC838">
        <v>5</v>
      </c>
      <c r="EE838" t="s">
        <v>1643</v>
      </c>
      <c r="EF838">
        <v>5</v>
      </c>
      <c r="EH838" t="s">
        <v>80</v>
      </c>
      <c r="EL838" t="s">
        <v>80</v>
      </c>
      <c r="EP838" t="s">
        <v>80</v>
      </c>
      <c r="ET838" t="s">
        <v>80</v>
      </c>
      <c r="EV838">
        <v>1250</v>
      </c>
      <c r="EW838">
        <v>446</v>
      </c>
      <c r="EX838">
        <v>326</v>
      </c>
      <c r="EY838">
        <v>392</v>
      </c>
    </row>
    <row r="839" spans="1:155" x14ac:dyDescent="0.25">
      <c r="A839">
        <v>2020</v>
      </c>
      <c r="B839" t="s">
        <v>698</v>
      </c>
      <c r="C839" s="20" t="s">
        <v>699</v>
      </c>
      <c r="D839" t="s">
        <v>721</v>
      </c>
      <c r="E839" t="s">
        <v>701</v>
      </c>
      <c r="F839">
        <v>2</v>
      </c>
      <c r="G839" s="1">
        <v>2.4</v>
      </c>
      <c r="H839">
        <v>4</v>
      </c>
      <c r="I839" t="s">
        <v>201</v>
      </c>
      <c r="J839">
        <v>23</v>
      </c>
      <c r="K839">
        <v>30</v>
      </c>
      <c r="L839">
        <v>26</v>
      </c>
      <c r="M839">
        <v>29.237500000000001</v>
      </c>
      <c r="N839">
        <v>43.009</v>
      </c>
      <c r="O839">
        <v>34.159599999999998</v>
      </c>
      <c r="P839">
        <v>22.847000000000001</v>
      </c>
      <c r="Q839">
        <v>30.0396</v>
      </c>
      <c r="R839">
        <v>25.605899999999998</v>
      </c>
      <c r="T839" t="s">
        <v>142</v>
      </c>
      <c r="U839" t="s">
        <v>143</v>
      </c>
      <c r="V839" t="s">
        <v>61</v>
      </c>
      <c r="W839" t="s">
        <v>62</v>
      </c>
      <c r="Y839">
        <v>6</v>
      </c>
      <c r="Z839" t="s">
        <v>63</v>
      </c>
      <c r="AA839" t="s">
        <v>64</v>
      </c>
      <c r="AB839" t="s">
        <v>150</v>
      </c>
      <c r="AC839" t="s">
        <v>178</v>
      </c>
      <c r="AD839">
        <v>15</v>
      </c>
      <c r="AG839" t="s">
        <v>243</v>
      </c>
      <c r="AH839" t="s">
        <v>244</v>
      </c>
      <c r="AI839" t="s">
        <v>68</v>
      </c>
      <c r="AJ839" t="s">
        <v>69</v>
      </c>
      <c r="AK839" t="s">
        <v>184</v>
      </c>
      <c r="AL839" t="s">
        <v>185</v>
      </c>
      <c r="AS839">
        <v>1550</v>
      </c>
      <c r="AT839">
        <v>1550</v>
      </c>
      <c r="BN839" s="33" t="s">
        <v>2125</v>
      </c>
      <c r="BO839">
        <v>2</v>
      </c>
      <c r="BP839">
        <v>2</v>
      </c>
      <c r="BQ839">
        <v>30</v>
      </c>
      <c r="BR839" t="s">
        <v>220</v>
      </c>
      <c r="BT839" t="s">
        <v>73</v>
      </c>
      <c r="BU839" s="23">
        <v>43511</v>
      </c>
      <c r="BV839">
        <v>25155</v>
      </c>
      <c r="BX839" t="s">
        <v>64</v>
      </c>
      <c r="BY839" t="s">
        <v>64</v>
      </c>
      <c r="CB839" t="s">
        <v>64</v>
      </c>
      <c r="CC839" t="s">
        <v>64</v>
      </c>
      <c r="CE839" t="s">
        <v>64</v>
      </c>
      <c r="CG839" t="s">
        <v>63</v>
      </c>
      <c r="CH839" t="s">
        <v>326</v>
      </c>
      <c r="CI839" t="s">
        <v>64</v>
      </c>
      <c r="DJ839" t="s">
        <v>76</v>
      </c>
      <c r="DK839" t="s">
        <v>2124</v>
      </c>
      <c r="DN839" t="s">
        <v>64</v>
      </c>
      <c r="DO839" t="s">
        <v>272</v>
      </c>
      <c r="DP839" t="s">
        <v>64</v>
      </c>
      <c r="DQ839" t="s">
        <v>139</v>
      </c>
      <c r="EB839">
        <v>5</v>
      </c>
      <c r="EC839">
        <v>5</v>
      </c>
      <c r="EE839" t="s">
        <v>1644</v>
      </c>
      <c r="EF839">
        <v>5</v>
      </c>
      <c r="EH839" t="s">
        <v>80</v>
      </c>
      <c r="EI839" t="s">
        <v>1645</v>
      </c>
      <c r="EJ839">
        <v>7</v>
      </c>
      <c r="EL839" t="s">
        <v>80</v>
      </c>
      <c r="EP839" t="s">
        <v>80</v>
      </c>
      <c r="ET839" t="s">
        <v>80</v>
      </c>
      <c r="EV839">
        <v>250</v>
      </c>
      <c r="EW839">
        <v>394</v>
      </c>
      <c r="EX839">
        <v>299</v>
      </c>
      <c r="EY839">
        <v>351</v>
      </c>
    </row>
    <row r="840" spans="1:155" x14ac:dyDescent="0.25">
      <c r="A840">
        <v>2020</v>
      </c>
      <c r="B840" t="s">
        <v>698</v>
      </c>
      <c r="C840" s="20" t="s">
        <v>699</v>
      </c>
      <c r="D840" t="s">
        <v>1650</v>
      </c>
      <c r="E840" t="s">
        <v>701</v>
      </c>
      <c r="F840">
        <v>12</v>
      </c>
      <c r="G840" s="1">
        <v>3.8</v>
      </c>
      <c r="H840">
        <v>6</v>
      </c>
      <c r="I840" t="s">
        <v>79</v>
      </c>
      <c r="J840">
        <v>20</v>
      </c>
      <c r="K840">
        <v>26</v>
      </c>
      <c r="L840">
        <v>23</v>
      </c>
      <c r="M840">
        <v>25.4</v>
      </c>
      <c r="N840">
        <v>37.4</v>
      </c>
      <c r="O840">
        <v>29.686199999999999</v>
      </c>
      <c r="P840">
        <v>20.094799999999999</v>
      </c>
      <c r="Q840">
        <v>26.4527</v>
      </c>
      <c r="R840">
        <v>22.5318</v>
      </c>
      <c r="T840" t="s">
        <v>142</v>
      </c>
      <c r="U840" t="s">
        <v>143</v>
      </c>
      <c r="V840" t="s">
        <v>61</v>
      </c>
      <c r="W840" t="s">
        <v>62</v>
      </c>
      <c r="Y840">
        <v>8</v>
      </c>
      <c r="Z840" t="s">
        <v>63</v>
      </c>
      <c r="AA840" t="s">
        <v>64</v>
      </c>
      <c r="AB840" t="s">
        <v>150</v>
      </c>
      <c r="AC840" t="s">
        <v>178</v>
      </c>
      <c r="AD840">
        <v>15</v>
      </c>
      <c r="AG840" t="s">
        <v>243</v>
      </c>
      <c r="AH840" t="s">
        <v>244</v>
      </c>
      <c r="AI840" t="s">
        <v>68</v>
      </c>
      <c r="AJ840" t="s">
        <v>69</v>
      </c>
      <c r="AK840" t="s">
        <v>184</v>
      </c>
      <c r="AL840" t="s">
        <v>185</v>
      </c>
      <c r="AO840">
        <v>157</v>
      </c>
      <c r="AP840">
        <v>21</v>
      </c>
      <c r="AS840">
        <v>1750</v>
      </c>
      <c r="AT840">
        <v>1750</v>
      </c>
      <c r="BN840" s="33" t="s">
        <v>2125</v>
      </c>
      <c r="BO840">
        <v>2</v>
      </c>
      <c r="BP840">
        <v>2</v>
      </c>
      <c r="BQ840">
        <v>30</v>
      </c>
      <c r="BR840" t="s">
        <v>220</v>
      </c>
      <c r="BT840" t="s">
        <v>73</v>
      </c>
      <c r="BU840" s="23">
        <v>43511</v>
      </c>
      <c r="BV840">
        <v>25551</v>
      </c>
      <c r="BX840" t="s">
        <v>64</v>
      </c>
      <c r="BY840" t="s">
        <v>64</v>
      </c>
      <c r="CB840" t="s">
        <v>64</v>
      </c>
      <c r="CC840" t="s">
        <v>64</v>
      </c>
      <c r="CE840" t="s">
        <v>64</v>
      </c>
      <c r="CG840" t="s">
        <v>63</v>
      </c>
      <c r="CH840" t="s">
        <v>326</v>
      </c>
      <c r="CI840" t="s">
        <v>64</v>
      </c>
      <c r="DJ840" t="s">
        <v>76</v>
      </c>
      <c r="DK840" t="s">
        <v>2124</v>
      </c>
      <c r="DN840" t="s">
        <v>64</v>
      </c>
      <c r="DO840" t="s">
        <v>615</v>
      </c>
      <c r="DP840" t="s">
        <v>63</v>
      </c>
      <c r="DQ840" t="s">
        <v>78</v>
      </c>
      <c r="EB840">
        <v>5</v>
      </c>
      <c r="EC840">
        <v>5</v>
      </c>
      <c r="EE840" t="s">
        <v>1649</v>
      </c>
      <c r="EF840">
        <v>5</v>
      </c>
      <c r="EH840" t="s">
        <v>80</v>
      </c>
      <c r="EL840" t="s">
        <v>80</v>
      </c>
      <c r="EP840" t="s">
        <v>80</v>
      </c>
      <c r="ET840" t="s">
        <v>80</v>
      </c>
      <c r="EV840">
        <v>1250</v>
      </c>
      <c r="EW840">
        <v>442</v>
      </c>
      <c r="EX840">
        <v>336</v>
      </c>
      <c r="EY840">
        <v>395</v>
      </c>
    </row>
    <row r="841" spans="1:155" x14ac:dyDescent="0.25">
      <c r="A841">
        <v>2020</v>
      </c>
      <c r="B841" t="s">
        <v>1021</v>
      </c>
      <c r="C841" s="20" t="s">
        <v>1022</v>
      </c>
      <c r="D841" t="s">
        <v>1054</v>
      </c>
      <c r="E841" t="s">
        <v>1024</v>
      </c>
      <c r="F841">
        <v>25</v>
      </c>
      <c r="G841" s="1">
        <v>2</v>
      </c>
      <c r="H841">
        <v>4</v>
      </c>
      <c r="I841" t="s">
        <v>201</v>
      </c>
      <c r="J841">
        <v>22</v>
      </c>
      <c r="K841">
        <v>28</v>
      </c>
      <c r="L841">
        <v>25</v>
      </c>
      <c r="M841">
        <v>28.647300000000001</v>
      </c>
      <c r="N841">
        <v>40.061700000000002</v>
      </c>
      <c r="O841">
        <v>32.860500000000002</v>
      </c>
      <c r="P841">
        <v>22.428100000000001</v>
      </c>
      <c r="Q841">
        <v>28.1661</v>
      </c>
      <c r="R841">
        <v>24.691700000000001</v>
      </c>
      <c r="T841" t="s">
        <v>60</v>
      </c>
      <c r="U841" t="s">
        <v>71</v>
      </c>
      <c r="V841" t="s">
        <v>61</v>
      </c>
      <c r="W841" t="s">
        <v>62</v>
      </c>
      <c r="Y841">
        <v>6</v>
      </c>
      <c r="Z841" t="s">
        <v>63</v>
      </c>
      <c r="AA841" t="s">
        <v>64</v>
      </c>
      <c r="AB841" t="s">
        <v>150</v>
      </c>
      <c r="AC841" t="s">
        <v>178</v>
      </c>
      <c r="AD841">
        <v>15</v>
      </c>
      <c r="AG841" t="s">
        <v>155</v>
      </c>
      <c r="AH841" t="s">
        <v>156</v>
      </c>
      <c r="AI841" t="s">
        <v>68</v>
      </c>
      <c r="AJ841" t="s">
        <v>69</v>
      </c>
      <c r="AK841" t="s">
        <v>184</v>
      </c>
      <c r="AL841" t="s">
        <v>185</v>
      </c>
      <c r="AS841">
        <v>1950</v>
      </c>
      <c r="AT841">
        <v>1950</v>
      </c>
      <c r="BN841" s="33" t="s">
        <v>2136</v>
      </c>
      <c r="BO841">
        <v>2</v>
      </c>
      <c r="BP841">
        <v>2</v>
      </c>
      <c r="BQ841">
        <v>30</v>
      </c>
      <c r="BR841" t="s">
        <v>220</v>
      </c>
      <c r="BT841" t="s">
        <v>73</v>
      </c>
      <c r="BU841" s="23">
        <v>43612</v>
      </c>
      <c r="BV841">
        <v>25457</v>
      </c>
      <c r="BX841" t="s">
        <v>64</v>
      </c>
      <c r="BY841" t="s">
        <v>64</v>
      </c>
      <c r="CB841" t="s">
        <v>64</v>
      </c>
      <c r="CC841" t="s">
        <v>64</v>
      </c>
      <c r="CE841" t="s">
        <v>64</v>
      </c>
      <c r="CG841" t="s">
        <v>63</v>
      </c>
      <c r="CH841" t="s">
        <v>1025</v>
      </c>
      <c r="CI841" t="s">
        <v>64</v>
      </c>
      <c r="DJ841" t="s">
        <v>355</v>
      </c>
      <c r="DK841" t="s">
        <v>356</v>
      </c>
      <c r="DN841" t="s">
        <v>64</v>
      </c>
      <c r="DO841" t="s">
        <v>193</v>
      </c>
      <c r="DP841" t="s">
        <v>64</v>
      </c>
      <c r="DQ841" t="s">
        <v>139</v>
      </c>
      <c r="EB841">
        <v>5</v>
      </c>
      <c r="EC841">
        <v>5</v>
      </c>
      <c r="EE841" t="s">
        <v>1872</v>
      </c>
      <c r="EF841">
        <v>3</v>
      </c>
      <c r="EH841" t="s">
        <v>80</v>
      </c>
      <c r="EL841" t="s">
        <v>80</v>
      </c>
      <c r="EP841" t="s">
        <v>80</v>
      </c>
      <c r="ET841" t="s">
        <v>80</v>
      </c>
      <c r="EV841">
        <v>2250</v>
      </c>
      <c r="EW841">
        <v>394</v>
      </c>
      <c r="EX841">
        <v>314</v>
      </c>
      <c r="EY841">
        <v>358</v>
      </c>
    </row>
    <row r="842" spans="1:155" x14ac:dyDescent="0.25">
      <c r="A842">
        <v>2020</v>
      </c>
      <c r="B842" t="s">
        <v>1021</v>
      </c>
      <c r="C842" s="20" t="s">
        <v>1022</v>
      </c>
      <c r="D842" t="s">
        <v>1063</v>
      </c>
      <c r="E842" t="s">
        <v>1024</v>
      </c>
      <c r="F842">
        <v>109</v>
      </c>
      <c r="G842" s="1">
        <v>3.5</v>
      </c>
      <c r="H842">
        <v>6</v>
      </c>
      <c r="I842" t="s">
        <v>79</v>
      </c>
      <c r="J842">
        <v>20</v>
      </c>
      <c r="K842">
        <v>27</v>
      </c>
      <c r="L842">
        <v>23</v>
      </c>
      <c r="M842">
        <v>25.116900000000001</v>
      </c>
      <c r="N842">
        <v>38.550699999999999</v>
      </c>
      <c r="O842">
        <v>29.788</v>
      </c>
      <c r="P842">
        <v>19.888999999999999</v>
      </c>
      <c r="Q842">
        <v>27.196000000000002</v>
      </c>
      <c r="R842">
        <v>22.624400000000001</v>
      </c>
      <c r="T842" t="s">
        <v>142</v>
      </c>
      <c r="U842" t="s">
        <v>143</v>
      </c>
      <c r="V842" t="s">
        <v>61</v>
      </c>
      <c r="W842" t="s">
        <v>62</v>
      </c>
      <c r="Y842">
        <v>8</v>
      </c>
      <c r="Z842" t="s">
        <v>63</v>
      </c>
      <c r="AA842" t="s">
        <v>64</v>
      </c>
      <c r="AB842" t="s">
        <v>150</v>
      </c>
      <c r="AC842" t="s">
        <v>178</v>
      </c>
      <c r="AD842">
        <v>15</v>
      </c>
      <c r="AG842" t="s">
        <v>243</v>
      </c>
      <c r="AH842" t="s">
        <v>244</v>
      </c>
      <c r="AI842" t="s">
        <v>68</v>
      </c>
      <c r="AJ842" t="s">
        <v>69</v>
      </c>
      <c r="AK842" t="s">
        <v>184</v>
      </c>
      <c r="AL842" t="s">
        <v>185</v>
      </c>
      <c r="AS842">
        <v>1750</v>
      </c>
      <c r="AT842">
        <v>1750</v>
      </c>
      <c r="BN842" s="33" t="s">
        <v>2136</v>
      </c>
      <c r="BO842">
        <v>2</v>
      </c>
      <c r="BP842">
        <v>2</v>
      </c>
      <c r="BQ842">
        <v>30</v>
      </c>
      <c r="BR842" t="s">
        <v>220</v>
      </c>
      <c r="BT842" t="s">
        <v>73</v>
      </c>
      <c r="BU842" s="23">
        <v>43702</v>
      </c>
      <c r="BV842">
        <v>26143</v>
      </c>
      <c r="BX842" t="s">
        <v>63</v>
      </c>
      <c r="BY842" t="s">
        <v>64</v>
      </c>
      <c r="CB842" t="s">
        <v>64</v>
      </c>
      <c r="CC842" t="s">
        <v>64</v>
      </c>
      <c r="CD842" t="s">
        <v>1876</v>
      </c>
      <c r="CE842" t="s">
        <v>64</v>
      </c>
      <c r="CG842" t="s">
        <v>63</v>
      </c>
      <c r="CH842" t="s">
        <v>1025</v>
      </c>
      <c r="CI842" t="s">
        <v>64</v>
      </c>
      <c r="DJ842" t="s">
        <v>355</v>
      </c>
      <c r="DK842" t="s">
        <v>356</v>
      </c>
      <c r="DL842" t="s">
        <v>64</v>
      </c>
      <c r="DN842" t="s">
        <v>64</v>
      </c>
      <c r="DO842" t="s">
        <v>193</v>
      </c>
      <c r="DP842" t="s">
        <v>64</v>
      </c>
      <c r="DQ842" t="s">
        <v>139</v>
      </c>
      <c r="EB842">
        <v>5</v>
      </c>
      <c r="EC842">
        <v>5</v>
      </c>
      <c r="EE842" t="s">
        <v>1875</v>
      </c>
      <c r="EF842">
        <v>5</v>
      </c>
      <c r="EH842" t="s">
        <v>80</v>
      </c>
      <c r="EL842" t="s">
        <v>80</v>
      </c>
      <c r="EP842" t="s">
        <v>80</v>
      </c>
      <c r="ET842" t="s">
        <v>80</v>
      </c>
      <c r="EV842">
        <v>1250</v>
      </c>
      <c r="EW842">
        <v>444</v>
      </c>
      <c r="EX842">
        <v>326</v>
      </c>
      <c r="EY842">
        <v>391</v>
      </c>
    </row>
    <row r="843" spans="1:155" x14ac:dyDescent="0.25">
      <c r="A843">
        <v>2020</v>
      </c>
      <c r="B843" t="s">
        <v>1021</v>
      </c>
      <c r="C843" s="20" t="s">
        <v>1022</v>
      </c>
      <c r="D843" t="s">
        <v>1065</v>
      </c>
      <c r="E843" t="s">
        <v>1024</v>
      </c>
      <c r="F843">
        <v>20</v>
      </c>
      <c r="G843" s="1">
        <v>3.5</v>
      </c>
      <c r="H843">
        <v>6</v>
      </c>
      <c r="I843" t="s">
        <v>79</v>
      </c>
      <c r="J843">
        <v>19</v>
      </c>
      <c r="K843">
        <v>26</v>
      </c>
      <c r="L843">
        <v>22</v>
      </c>
      <c r="M843">
        <v>24.3</v>
      </c>
      <c r="N843">
        <v>37.506999999999998</v>
      </c>
      <c r="O843">
        <v>28.875399999999999</v>
      </c>
      <c r="P843">
        <v>19.293199999999999</v>
      </c>
      <c r="Q843">
        <v>26</v>
      </c>
      <c r="R843">
        <v>21.990300000000001</v>
      </c>
      <c r="T843" t="s">
        <v>142</v>
      </c>
      <c r="U843" t="s">
        <v>143</v>
      </c>
      <c r="V843" t="s">
        <v>61</v>
      </c>
      <c r="W843" t="s">
        <v>62</v>
      </c>
      <c r="Y843">
        <v>8</v>
      </c>
      <c r="Z843" t="s">
        <v>63</v>
      </c>
      <c r="AA843" t="s">
        <v>64</v>
      </c>
      <c r="AB843" t="s">
        <v>150</v>
      </c>
      <c r="AC843" t="s">
        <v>178</v>
      </c>
      <c r="AD843">
        <v>15</v>
      </c>
      <c r="AG843" t="s">
        <v>243</v>
      </c>
      <c r="AH843" t="s">
        <v>244</v>
      </c>
      <c r="AI843" t="s">
        <v>68</v>
      </c>
      <c r="AJ843" t="s">
        <v>69</v>
      </c>
      <c r="AK843" t="s">
        <v>184</v>
      </c>
      <c r="AL843" t="s">
        <v>185</v>
      </c>
      <c r="AS843">
        <v>1850</v>
      </c>
      <c r="AT843">
        <v>1850</v>
      </c>
      <c r="BN843" s="33" t="s">
        <v>2136</v>
      </c>
      <c r="BO843">
        <v>2</v>
      </c>
      <c r="BP843">
        <v>2</v>
      </c>
      <c r="BQ843">
        <v>30</v>
      </c>
      <c r="BR843" t="s">
        <v>220</v>
      </c>
      <c r="BT843" t="s">
        <v>73</v>
      </c>
      <c r="BU843" s="23">
        <v>43702</v>
      </c>
      <c r="BV843">
        <v>26132</v>
      </c>
      <c r="BX843" t="s">
        <v>64</v>
      </c>
      <c r="BY843" t="s">
        <v>64</v>
      </c>
      <c r="CB843" t="s">
        <v>64</v>
      </c>
      <c r="CC843" t="s">
        <v>64</v>
      </c>
      <c r="CD843" t="s">
        <v>1066</v>
      </c>
      <c r="CE843" t="s">
        <v>64</v>
      </c>
      <c r="CG843" t="s">
        <v>63</v>
      </c>
      <c r="CH843" t="s">
        <v>1025</v>
      </c>
      <c r="CI843" t="s">
        <v>64</v>
      </c>
      <c r="DJ843" t="s">
        <v>355</v>
      </c>
      <c r="DK843" t="s">
        <v>356</v>
      </c>
      <c r="DL843" t="s">
        <v>64</v>
      </c>
      <c r="DN843" t="s">
        <v>64</v>
      </c>
      <c r="DO843" t="s">
        <v>193</v>
      </c>
      <c r="DP843" t="s">
        <v>64</v>
      </c>
      <c r="DQ843" t="s">
        <v>139</v>
      </c>
      <c r="EB843">
        <v>4</v>
      </c>
      <c r="EC843">
        <v>4</v>
      </c>
      <c r="EE843" t="s">
        <v>1875</v>
      </c>
      <c r="EF843">
        <v>5</v>
      </c>
      <c r="EH843" t="s">
        <v>80</v>
      </c>
      <c r="EL843" t="s">
        <v>80</v>
      </c>
      <c r="EP843" t="s">
        <v>80</v>
      </c>
      <c r="ET843" t="s">
        <v>80</v>
      </c>
      <c r="EV843">
        <v>1750</v>
      </c>
      <c r="EW843">
        <v>461</v>
      </c>
      <c r="EX843">
        <v>342</v>
      </c>
      <c r="EY843">
        <v>407</v>
      </c>
    </row>
    <row r="844" spans="1:155" x14ac:dyDescent="0.25">
      <c r="A844">
        <v>2020</v>
      </c>
      <c r="B844" t="s">
        <v>2134</v>
      </c>
      <c r="C844" s="20" t="s">
        <v>419</v>
      </c>
      <c r="D844" t="s">
        <v>1430</v>
      </c>
      <c r="E844" t="s">
        <v>324</v>
      </c>
      <c r="F844">
        <v>154</v>
      </c>
      <c r="G844" s="1">
        <v>2</v>
      </c>
      <c r="H844">
        <v>4</v>
      </c>
      <c r="I844" t="s">
        <v>79</v>
      </c>
      <c r="J844">
        <v>22</v>
      </c>
      <c r="K844">
        <v>29</v>
      </c>
      <c r="L844">
        <v>25</v>
      </c>
      <c r="M844">
        <v>27.8</v>
      </c>
      <c r="N844">
        <v>42.047600000000003</v>
      </c>
      <c r="O844">
        <v>32.801600000000001</v>
      </c>
      <c r="P844">
        <v>21.824000000000002</v>
      </c>
      <c r="Q844">
        <v>29.4312</v>
      </c>
      <c r="R844">
        <v>24.6965</v>
      </c>
      <c r="T844" t="s">
        <v>60</v>
      </c>
      <c r="U844" t="s">
        <v>71</v>
      </c>
      <c r="V844" t="s">
        <v>61</v>
      </c>
      <c r="W844" t="s">
        <v>62</v>
      </c>
      <c r="Y844">
        <v>8</v>
      </c>
      <c r="Z844" t="s">
        <v>63</v>
      </c>
      <c r="AA844" t="s">
        <v>64</v>
      </c>
      <c r="AB844" t="s">
        <v>150</v>
      </c>
      <c r="AC844" t="s">
        <v>178</v>
      </c>
      <c r="AD844">
        <v>15</v>
      </c>
      <c r="AG844" t="s">
        <v>243</v>
      </c>
      <c r="AH844" t="s">
        <v>244</v>
      </c>
      <c r="AI844" t="s">
        <v>68</v>
      </c>
      <c r="AJ844" t="s">
        <v>69</v>
      </c>
      <c r="AK844" t="s">
        <v>184</v>
      </c>
      <c r="AL844" t="s">
        <v>185</v>
      </c>
      <c r="AS844">
        <v>1600</v>
      </c>
      <c r="AT844">
        <v>1600</v>
      </c>
      <c r="BN844" s="33" t="s">
        <v>2125</v>
      </c>
      <c r="BO844">
        <v>2</v>
      </c>
      <c r="BP844">
        <v>2</v>
      </c>
      <c r="BQ844">
        <v>30</v>
      </c>
      <c r="BR844" t="s">
        <v>220</v>
      </c>
      <c r="BT844" t="s">
        <v>73</v>
      </c>
      <c r="BU844" s="23">
        <v>43724</v>
      </c>
      <c r="BV844">
        <v>26204</v>
      </c>
      <c r="BX844" t="s">
        <v>63</v>
      </c>
      <c r="BY844" t="s">
        <v>64</v>
      </c>
      <c r="CB844" t="s">
        <v>64</v>
      </c>
      <c r="CC844" t="s">
        <v>64</v>
      </c>
      <c r="CE844" t="s">
        <v>64</v>
      </c>
      <c r="CG844" t="s">
        <v>63</v>
      </c>
      <c r="CH844" t="s">
        <v>338</v>
      </c>
      <c r="CI844" t="s">
        <v>64</v>
      </c>
      <c r="DJ844" t="s">
        <v>76</v>
      </c>
      <c r="DK844" t="s">
        <v>2124</v>
      </c>
      <c r="DN844" t="s">
        <v>64</v>
      </c>
      <c r="DO844" t="s">
        <v>333</v>
      </c>
      <c r="DP844" t="s">
        <v>63</v>
      </c>
      <c r="DQ844" t="s">
        <v>78</v>
      </c>
      <c r="DY844">
        <v>33</v>
      </c>
      <c r="EB844">
        <v>5</v>
      </c>
      <c r="EC844">
        <v>5</v>
      </c>
      <c r="EE844" t="s">
        <v>1360</v>
      </c>
      <c r="EF844">
        <v>5</v>
      </c>
      <c r="EH844" t="s">
        <v>80</v>
      </c>
      <c r="EL844" t="s">
        <v>80</v>
      </c>
      <c r="EP844" t="s">
        <v>80</v>
      </c>
      <c r="ET844" t="s">
        <v>80</v>
      </c>
      <c r="EV844">
        <v>500</v>
      </c>
      <c r="EW844">
        <v>408</v>
      </c>
      <c r="EX844">
        <v>303</v>
      </c>
      <c r="EY844">
        <v>361</v>
      </c>
    </row>
    <row r="845" spans="1:155" x14ac:dyDescent="0.25">
      <c r="A845">
        <v>2020</v>
      </c>
      <c r="B845" t="s">
        <v>2134</v>
      </c>
      <c r="C845" s="20" t="s">
        <v>419</v>
      </c>
      <c r="D845" t="s">
        <v>428</v>
      </c>
      <c r="E845" t="s">
        <v>324</v>
      </c>
      <c r="F845">
        <v>44</v>
      </c>
      <c r="G845" s="1">
        <v>2</v>
      </c>
      <c r="H845">
        <v>4</v>
      </c>
      <c r="I845" t="s">
        <v>79</v>
      </c>
      <c r="J845">
        <v>21</v>
      </c>
      <c r="K845">
        <v>26</v>
      </c>
      <c r="L845">
        <v>23</v>
      </c>
      <c r="M845">
        <v>26.2761</v>
      </c>
      <c r="N845">
        <v>40.981699999999996</v>
      </c>
      <c r="O845">
        <v>31.336099999999998</v>
      </c>
      <c r="P845">
        <v>20.729099999999999</v>
      </c>
      <c r="Q845">
        <v>26</v>
      </c>
      <c r="R845">
        <v>23</v>
      </c>
      <c r="T845" t="s">
        <v>60</v>
      </c>
      <c r="U845" t="s">
        <v>71</v>
      </c>
      <c r="V845" t="s">
        <v>61</v>
      </c>
      <c r="W845" t="s">
        <v>62</v>
      </c>
      <c r="Y845">
        <v>8</v>
      </c>
      <c r="Z845" t="s">
        <v>63</v>
      </c>
      <c r="AA845" t="s">
        <v>64</v>
      </c>
      <c r="AB845" t="s">
        <v>150</v>
      </c>
      <c r="AC845" t="s">
        <v>178</v>
      </c>
      <c r="AD845">
        <v>15</v>
      </c>
      <c r="AG845" t="s">
        <v>243</v>
      </c>
      <c r="AH845" t="s">
        <v>244</v>
      </c>
      <c r="AI845" t="s">
        <v>68</v>
      </c>
      <c r="AJ845" t="s">
        <v>69</v>
      </c>
      <c r="AK845" t="s">
        <v>184</v>
      </c>
      <c r="AL845" t="s">
        <v>185</v>
      </c>
      <c r="AS845">
        <v>1750</v>
      </c>
      <c r="AT845">
        <v>1750</v>
      </c>
      <c r="BN845" s="33" t="s">
        <v>2125</v>
      </c>
      <c r="BO845">
        <v>2</v>
      </c>
      <c r="BP845">
        <v>2</v>
      </c>
      <c r="BQ845">
        <v>30</v>
      </c>
      <c r="BR845" t="s">
        <v>220</v>
      </c>
      <c r="BT845" t="s">
        <v>73</v>
      </c>
      <c r="BU845" s="23">
        <v>43714</v>
      </c>
      <c r="BV845">
        <v>26541</v>
      </c>
      <c r="BX845" t="s">
        <v>64</v>
      </c>
      <c r="BY845" t="s">
        <v>64</v>
      </c>
      <c r="CB845" t="s">
        <v>64</v>
      </c>
      <c r="CC845" t="s">
        <v>64</v>
      </c>
      <c r="CD845" t="s">
        <v>331</v>
      </c>
      <c r="CE845" t="s">
        <v>64</v>
      </c>
      <c r="CG845" t="s">
        <v>63</v>
      </c>
      <c r="CH845" t="s">
        <v>332</v>
      </c>
      <c r="CI845" t="s">
        <v>64</v>
      </c>
      <c r="DJ845" t="s">
        <v>76</v>
      </c>
      <c r="DK845" t="s">
        <v>2124</v>
      </c>
      <c r="DN845" t="s">
        <v>64</v>
      </c>
      <c r="DO845" t="s">
        <v>333</v>
      </c>
      <c r="DP845" t="s">
        <v>63</v>
      </c>
      <c r="DQ845" t="s">
        <v>78</v>
      </c>
      <c r="DY845">
        <v>31.6</v>
      </c>
      <c r="EB845">
        <v>5</v>
      </c>
      <c r="EC845">
        <v>5</v>
      </c>
      <c r="EE845" t="s">
        <v>1356</v>
      </c>
      <c r="EF845">
        <v>5</v>
      </c>
      <c r="EH845" t="s">
        <v>80</v>
      </c>
      <c r="EL845" t="s">
        <v>80</v>
      </c>
      <c r="EP845" t="s">
        <v>80</v>
      </c>
      <c r="ET845" t="s">
        <v>80</v>
      </c>
      <c r="EV845">
        <v>1250</v>
      </c>
      <c r="EW845">
        <v>426</v>
      </c>
      <c r="EX845">
        <v>340</v>
      </c>
      <c r="EY845">
        <v>384</v>
      </c>
    </row>
    <row r="846" spans="1:155" x14ac:dyDescent="0.25">
      <c r="A846">
        <v>2020</v>
      </c>
      <c r="B846" t="s">
        <v>724</v>
      </c>
      <c r="C846" s="20" t="s">
        <v>724</v>
      </c>
      <c r="D846" t="s">
        <v>1662</v>
      </c>
      <c r="E846" t="s">
        <v>726</v>
      </c>
      <c r="F846">
        <v>704</v>
      </c>
      <c r="G846" s="1">
        <v>2.5</v>
      </c>
      <c r="H846">
        <v>4</v>
      </c>
      <c r="I846" t="s">
        <v>201</v>
      </c>
      <c r="J846">
        <v>25</v>
      </c>
      <c r="K846">
        <v>33</v>
      </c>
      <c r="L846">
        <v>28</v>
      </c>
      <c r="M846">
        <v>32.799999999999997</v>
      </c>
      <c r="N846">
        <v>47.9</v>
      </c>
      <c r="O846">
        <v>38.222099999999998</v>
      </c>
      <c r="P846">
        <v>25.342199999999998</v>
      </c>
      <c r="Q846">
        <v>33.094999999999999</v>
      </c>
      <c r="R846">
        <v>28.328499999999998</v>
      </c>
      <c r="T846" t="s">
        <v>142</v>
      </c>
      <c r="U846" t="s">
        <v>143</v>
      </c>
      <c r="V846" t="s">
        <v>61</v>
      </c>
      <c r="W846" t="s">
        <v>62</v>
      </c>
      <c r="Y846">
        <v>6</v>
      </c>
      <c r="Z846" t="s">
        <v>63</v>
      </c>
      <c r="AA846" t="s">
        <v>64</v>
      </c>
      <c r="AB846" t="s">
        <v>150</v>
      </c>
      <c r="AC846" t="s">
        <v>178</v>
      </c>
      <c r="AD846">
        <v>10</v>
      </c>
      <c r="AG846" t="s">
        <v>243</v>
      </c>
      <c r="AH846" t="s">
        <v>244</v>
      </c>
      <c r="AI846" t="s">
        <v>68</v>
      </c>
      <c r="AJ846" t="s">
        <v>69</v>
      </c>
      <c r="AK846" t="s">
        <v>184</v>
      </c>
      <c r="AL846" t="s">
        <v>185</v>
      </c>
      <c r="AS846">
        <v>1450</v>
      </c>
      <c r="AT846">
        <v>1450</v>
      </c>
      <c r="BN846" s="33" t="s">
        <v>2125</v>
      </c>
      <c r="BO846">
        <v>2</v>
      </c>
      <c r="BP846">
        <v>2</v>
      </c>
      <c r="BQ846">
        <v>30</v>
      </c>
      <c r="BR846" t="s">
        <v>220</v>
      </c>
      <c r="BT846" t="s">
        <v>73</v>
      </c>
      <c r="BU846" s="23">
        <v>43800</v>
      </c>
      <c r="BV846">
        <v>26546</v>
      </c>
      <c r="BX846" t="s">
        <v>63</v>
      </c>
      <c r="BY846" t="s">
        <v>64</v>
      </c>
      <c r="CB846" t="s">
        <v>64</v>
      </c>
      <c r="CC846" t="s">
        <v>64</v>
      </c>
      <c r="CD846" t="s">
        <v>1663</v>
      </c>
      <c r="CE846" t="s">
        <v>64</v>
      </c>
      <c r="CG846" t="s">
        <v>63</v>
      </c>
      <c r="CH846" t="s">
        <v>727</v>
      </c>
      <c r="CI846" t="s">
        <v>64</v>
      </c>
      <c r="DJ846" t="s">
        <v>76</v>
      </c>
      <c r="DK846" t="s">
        <v>2124</v>
      </c>
      <c r="DN846" t="s">
        <v>64</v>
      </c>
      <c r="DO846" t="s">
        <v>728</v>
      </c>
      <c r="DP846" t="s">
        <v>64</v>
      </c>
      <c r="DQ846" t="s">
        <v>139</v>
      </c>
      <c r="DR846" t="s">
        <v>740</v>
      </c>
      <c r="EB846">
        <v>6</v>
      </c>
      <c r="EC846">
        <v>6</v>
      </c>
      <c r="EE846" t="s">
        <v>1661</v>
      </c>
      <c r="EF846">
        <v>7</v>
      </c>
      <c r="EH846" t="s">
        <v>80</v>
      </c>
      <c r="EL846" t="s">
        <v>80</v>
      </c>
      <c r="EP846" t="s">
        <v>80</v>
      </c>
      <c r="ET846" t="s">
        <v>80</v>
      </c>
      <c r="EU846">
        <v>250</v>
      </c>
      <c r="EW846">
        <v>350</v>
      </c>
      <c r="EX846">
        <v>268</v>
      </c>
      <c r="EY846">
        <v>313</v>
      </c>
    </row>
    <row r="847" spans="1:155" x14ac:dyDescent="0.25">
      <c r="A847">
        <v>2020</v>
      </c>
      <c r="B847" t="s">
        <v>724</v>
      </c>
      <c r="C847" s="20" t="s">
        <v>724</v>
      </c>
      <c r="D847" t="s">
        <v>1662</v>
      </c>
      <c r="E847" t="s">
        <v>726</v>
      </c>
      <c r="F847">
        <v>706</v>
      </c>
      <c r="G847" s="1">
        <v>2.5</v>
      </c>
      <c r="H847">
        <v>4</v>
      </c>
      <c r="I847" t="s">
        <v>201</v>
      </c>
      <c r="J847">
        <v>25</v>
      </c>
      <c r="K847">
        <v>33</v>
      </c>
      <c r="L847">
        <v>28</v>
      </c>
      <c r="M847">
        <v>32.1</v>
      </c>
      <c r="N847">
        <v>47.4</v>
      </c>
      <c r="O847">
        <v>37.555</v>
      </c>
      <c r="P847">
        <v>24.856300000000001</v>
      </c>
      <c r="Q847">
        <v>32.785699999999999</v>
      </c>
      <c r="R847">
        <v>27.8919</v>
      </c>
      <c r="T847" t="s">
        <v>142</v>
      </c>
      <c r="U847" t="s">
        <v>143</v>
      </c>
      <c r="V847" t="s">
        <v>61</v>
      </c>
      <c r="W847" t="s">
        <v>62</v>
      </c>
      <c r="Y847">
        <v>6</v>
      </c>
      <c r="Z847" t="s">
        <v>63</v>
      </c>
      <c r="AA847" t="s">
        <v>64</v>
      </c>
      <c r="AB847" t="s">
        <v>150</v>
      </c>
      <c r="AC847" t="s">
        <v>178</v>
      </c>
      <c r="AD847">
        <v>10</v>
      </c>
      <c r="AG847" t="s">
        <v>243</v>
      </c>
      <c r="AH847" t="s">
        <v>244</v>
      </c>
      <c r="AI847" t="s">
        <v>68</v>
      </c>
      <c r="AJ847" t="s">
        <v>69</v>
      </c>
      <c r="AK847" t="s">
        <v>184</v>
      </c>
      <c r="AL847" t="s">
        <v>185</v>
      </c>
      <c r="AS847">
        <v>1450</v>
      </c>
      <c r="AT847">
        <v>1450</v>
      </c>
      <c r="BN847" s="33" t="s">
        <v>2150</v>
      </c>
      <c r="BO847">
        <v>2</v>
      </c>
      <c r="BP847">
        <v>2</v>
      </c>
      <c r="BQ847">
        <v>30</v>
      </c>
      <c r="BR847" t="s">
        <v>220</v>
      </c>
      <c r="BT847" t="s">
        <v>73</v>
      </c>
      <c r="BU847" s="23">
        <v>43800</v>
      </c>
      <c r="BV847">
        <v>26548</v>
      </c>
      <c r="BX847" t="s">
        <v>63</v>
      </c>
      <c r="BY847" t="s">
        <v>64</v>
      </c>
      <c r="CB847" t="s">
        <v>64</v>
      </c>
      <c r="CC847" t="s">
        <v>64</v>
      </c>
      <c r="CD847" t="s">
        <v>1664</v>
      </c>
      <c r="CE847" t="s">
        <v>63</v>
      </c>
      <c r="CF847" t="s">
        <v>731</v>
      </c>
      <c r="CG847" t="s">
        <v>63</v>
      </c>
      <c r="CH847" t="s">
        <v>727</v>
      </c>
      <c r="CI847" t="s">
        <v>64</v>
      </c>
      <c r="DJ847" t="s">
        <v>76</v>
      </c>
      <c r="DK847" t="s">
        <v>2124</v>
      </c>
      <c r="DN847" t="s">
        <v>64</v>
      </c>
      <c r="DO847" t="s">
        <v>728</v>
      </c>
      <c r="DP847" t="s">
        <v>64</v>
      </c>
      <c r="DQ847" t="s">
        <v>139</v>
      </c>
      <c r="EB847">
        <v>6</v>
      </c>
      <c r="EC847">
        <v>6</v>
      </c>
      <c r="EE847" t="s">
        <v>1661</v>
      </c>
      <c r="EF847">
        <v>7</v>
      </c>
      <c r="EH847" t="s">
        <v>80</v>
      </c>
      <c r="EL847" t="s">
        <v>80</v>
      </c>
      <c r="EP847" t="s">
        <v>80</v>
      </c>
      <c r="ET847" t="s">
        <v>80</v>
      </c>
      <c r="EU847">
        <v>250</v>
      </c>
      <c r="EW847">
        <v>358</v>
      </c>
      <c r="EX847">
        <v>272</v>
      </c>
      <c r="EY847">
        <v>319</v>
      </c>
    </row>
    <row r="848" spans="1:155" x14ac:dyDescent="0.25">
      <c r="A848">
        <v>2020</v>
      </c>
      <c r="B848" t="s">
        <v>724</v>
      </c>
      <c r="C848" s="20" t="s">
        <v>724</v>
      </c>
      <c r="D848" t="s">
        <v>730</v>
      </c>
      <c r="E848" t="s">
        <v>726</v>
      </c>
      <c r="F848">
        <v>504</v>
      </c>
      <c r="G848" s="1">
        <v>2.5</v>
      </c>
      <c r="H848">
        <v>4</v>
      </c>
      <c r="I848" t="s">
        <v>201</v>
      </c>
      <c r="J848">
        <v>25</v>
      </c>
      <c r="K848">
        <v>31</v>
      </c>
      <c r="L848">
        <v>28</v>
      </c>
      <c r="M848">
        <v>32.727499999999999</v>
      </c>
      <c r="N848">
        <v>44.407899999999998</v>
      </c>
      <c r="O848">
        <v>37.121200000000002</v>
      </c>
      <c r="P848">
        <v>25.292000000000002</v>
      </c>
      <c r="Q848">
        <v>30.920300000000001</v>
      </c>
      <c r="R848">
        <v>27.548500000000001</v>
      </c>
      <c r="T848" t="s">
        <v>142</v>
      </c>
      <c r="U848" t="s">
        <v>143</v>
      </c>
      <c r="V848" t="s">
        <v>61</v>
      </c>
      <c r="W848" t="s">
        <v>62</v>
      </c>
      <c r="Y848">
        <v>6</v>
      </c>
      <c r="Z848" t="s">
        <v>63</v>
      </c>
      <c r="AA848" t="s">
        <v>64</v>
      </c>
      <c r="AB848" t="s">
        <v>150</v>
      </c>
      <c r="AC848" t="s">
        <v>178</v>
      </c>
      <c r="AD848">
        <v>10</v>
      </c>
      <c r="AG848" t="s">
        <v>243</v>
      </c>
      <c r="AH848" t="s">
        <v>244</v>
      </c>
      <c r="AI848" t="s">
        <v>68</v>
      </c>
      <c r="AJ848" t="s">
        <v>69</v>
      </c>
      <c r="AK848" t="s">
        <v>184</v>
      </c>
      <c r="AL848" t="s">
        <v>185</v>
      </c>
      <c r="AS848">
        <v>1450</v>
      </c>
      <c r="AT848">
        <v>1450</v>
      </c>
      <c r="BN848" s="33" t="s">
        <v>2125</v>
      </c>
      <c r="BO848">
        <v>2</v>
      </c>
      <c r="BP848">
        <v>2</v>
      </c>
      <c r="BQ848">
        <v>30</v>
      </c>
      <c r="BR848" t="s">
        <v>220</v>
      </c>
      <c r="BT848" t="s">
        <v>73</v>
      </c>
      <c r="BU848" s="23">
        <v>43787</v>
      </c>
      <c r="BV848">
        <v>26533</v>
      </c>
      <c r="BX848" t="s">
        <v>64</v>
      </c>
      <c r="BY848" t="s">
        <v>64</v>
      </c>
      <c r="CB848" t="s">
        <v>64</v>
      </c>
      <c r="CC848" t="s">
        <v>64</v>
      </c>
      <c r="CE848" t="s">
        <v>63</v>
      </c>
      <c r="CF848" t="s">
        <v>731</v>
      </c>
      <c r="CG848" t="s">
        <v>63</v>
      </c>
      <c r="CH848" t="s">
        <v>727</v>
      </c>
      <c r="CI848" t="s">
        <v>64</v>
      </c>
      <c r="DJ848" t="s">
        <v>76</v>
      </c>
      <c r="DK848" t="s">
        <v>2124</v>
      </c>
      <c r="DN848" t="s">
        <v>64</v>
      </c>
      <c r="DO848" t="s">
        <v>728</v>
      </c>
      <c r="DP848" t="s">
        <v>64</v>
      </c>
      <c r="DQ848" t="s">
        <v>139</v>
      </c>
      <c r="EB848">
        <v>6</v>
      </c>
      <c r="EC848">
        <v>6</v>
      </c>
      <c r="EE848" t="s">
        <v>1666</v>
      </c>
      <c r="EF848">
        <v>7</v>
      </c>
      <c r="EH848" t="s">
        <v>80</v>
      </c>
      <c r="EL848" t="s">
        <v>80</v>
      </c>
      <c r="EP848" t="s">
        <v>80</v>
      </c>
      <c r="ET848" t="s">
        <v>80</v>
      </c>
      <c r="EU848">
        <v>250</v>
      </c>
      <c r="EW848">
        <v>351</v>
      </c>
      <c r="EX848">
        <v>287</v>
      </c>
      <c r="EY848">
        <v>322</v>
      </c>
    </row>
    <row r="849" spans="1:165" x14ac:dyDescent="0.25">
      <c r="A849">
        <v>2020</v>
      </c>
      <c r="B849" t="s">
        <v>724</v>
      </c>
      <c r="C849" s="20" t="s">
        <v>724</v>
      </c>
      <c r="D849" t="s">
        <v>734</v>
      </c>
      <c r="E849" t="s">
        <v>726</v>
      </c>
      <c r="F849">
        <v>901</v>
      </c>
      <c r="G849" s="1">
        <v>2.5</v>
      </c>
      <c r="H849">
        <v>4</v>
      </c>
      <c r="I849" t="s">
        <v>201</v>
      </c>
      <c r="J849">
        <v>22</v>
      </c>
      <c r="K849">
        <v>28</v>
      </c>
      <c r="L849">
        <v>24</v>
      </c>
      <c r="M849">
        <v>28</v>
      </c>
      <c r="N849">
        <v>40.112499999999997</v>
      </c>
      <c r="O849">
        <v>32.402999999999999</v>
      </c>
      <c r="P849">
        <v>21.966799999999999</v>
      </c>
      <c r="Q849">
        <v>28.198599999999999</v>
      </c>
      <c r="R849">
        <v>24.392600000000002</v>
      </c>
      <c r="T849" t="s">
        <v>60</v>
      </c>
      <c r="U849" t="s">
        <v>71</v>
      </c>
      <c r="V849" t="s">
        <v>61</v>
      </c>
      <c r="W849" t="s">
        <v>62</v>
      </c>
      <c r="Y849">
        <v>6</v>
      </c>
      <c r="Z849" t="s">
        <v>63</v>
      </c>
      <c r="AA849" t="s">
        <v>64</v>
      </c>
      <c r="AB849" t="s">
        <v>150</v>
      </c>
      <c r="AC849" t="s">
        <v>178</v>
      </c>
      <c r="AD849">
        <v>10</v>
      </c>
      <c r="AG849" t="s">
        <v>243</v>
      </c>
      <c r="AH849" t="s">
        <v>244</v>
      </c>
      <c r="AI849" t="s">
        <v>68</v>
      </c>
      <c r="AJ849" t="s">
        <v>69</v>
      </c>
      <c r="AK849" t="s">
        <v>184</v>
      </c>
      <c r="AL849" t="s">
        <v>185</v>
      </c>
      <c r="AS849">
        <v>1700</v>
      </c>
      <c r="AT849">
        <v>1700</v>
      </c>
      <c r="BN849" s="33" t="s">
        <v>2125</v>
      </c>
      <c r="BO849">
        <v>2</v>
      </c>
      <c r="BP849">
        <v>2</v>
      </c>
      <c r="BQ849">
        <v>30</v>
      </c>
      <c r="BR849" t="s">
        <v>220</v>
      </c>
      <c r="BT849" t="s">
        <v>73</v>
      </c>
      <c r="BU849" s="23">
        <v>43787</v>
      </c>
      <c r="BV849">
        <v>26422</v>
      </c>
      <c r="BX849" t="s">
        <v>64</v>
      </c>
      <c r="BY849" t="s">
        <v>64</v>
      </c>
      <c r="CB849" t="s">
        <v>64</v>
      </c>
      <c r="CC849" t="s">
        <v>64</v>
      </c>
      <c r="CE849" t="s">
        <v>64</v>
      </c>
      <c r="CG849" t="s">
        <v>63</v>
      </c>
      <c r="CH849" t="s">
        <v>727</v>
      </c>
      <c r="CI849" t="s">
        <v>64</v>
      </c>
      <c r="DJ849" t="s">
        <v>76</v>
      </c>
      <c r="DK849" t="s">
        <v>2124</v>
      </c>
      <c r="DN849" t="s">
        <v>64</v>
      </c>
      <c r="DO849" t="s">
        <v>732</v>
      </c>
      <c r="DP849" t="s">
        <v>64</v>
      </c>
      <c r="DQ849" t="s">
        <v>139</v>
      </c>
      <c r="EB849">
        <v>5</v>
      </c>
      <c r="EC849">
        <v>5</v>
      </c>
      <c r="EE849" t="s">
        <v>1667</v>
      </c>
      <c r="EF849">
        <v>5</v>
      </c>
      <c r="EH849" t="s">
        <v>80</v>
      </c>
      <c r="EL849" t="s">
        <v>80</v>
      </c>
      <c r="EP849" t="s">
        <v>80</v>
      </c>
      <c r="ET849" t="s">
        <v>80</v>
      </c>
      <c r="EV849">
        <v>1000</v>
      </c>
      <c r="EW849">
        <v>403</v>
      </c>
      <c r="EX849">
        <v>314</v>
      </c>
      <c r="EY849">
        <v>363</v>
      </c>
    </row>
    <row r="850" spans="1:165" x14ac:dyDescent="0.25">
      <c r="A850">
        <v>2020</v>
      </c>
      <c r="B850" t="s">
        <v>757</v>
      </c>
      <c r="C850" s="20" t="s">
        <v>757</v>
      </c>
      <c r="D850" t="s">
        <v>830</v>
      </c>
      <c r="E850" t="s">
        <v>759</v>
      </c>
      <c r="F850">
        <v>506</v>
      </c>
      <c r="G850" s="1">
        <v>2</v>
      </c>
      <c r="H850">
        <v>4</v>
      </c>
      <c r="I850" t="s">
        <v>385</v>
      </c>
      <c r="J850">
        <v>24</v>
      </c>
      <c r="K850">
        <v>34</v>
      </c>
      <c r="L850">
        <v>28</v>
      </c>
      <c r="M850">
        <v>31.2</v>
      </c>
      <c r="N850">
        <v>49.8</v>
      </c>
      <c r="O850">
        <v>37.503300000000003</v>
      </c>
      <c r="P850">
        <v>24.2285</v>
      </c>
      <c r="Q850">
        <v>34.264200000000002</v>
      </c>
      <c r="R850">
        <v>27.906600000000001</v>
      </c>
      <c r="T850" t="s">
        <v>60</v>
      </c>
      <c r="U850" t="s">
        <v>71</v>
      </c>
      <c r="V850" t="s">
        <v>225</v>
      </c>
      <c r="W850" t="s">
        <v>226</v>
      </c>
      <c r="Y850">
        <v>7</v>
      </c>
      <c r="Z850" t="s">
        <v>63</v>
      </c>
      <c r="AA850" t="s">
        <v>64</v>
      </c>
      <c r="AB850" t="s">
        <v>150</v>
      </c>
      <c r="AC850" t="s">
        <v>178</v>
      </c>
      <c r="AD850">
        <v>10</v>
      </c>
      <c r="AG850" t="s">
        <v>155</v>
      </c>
      <c r="AH850" t="s">
        <v>156</v>
      </c>
      <c r="AI850" t="s">
        <v>68</v>
      </c>
      <c r="AJ850" t="s">
        <v>69</v>
      </c>
      <c r="AK850" t="s">
        <v>184</v>
      </c>
      <c r="AL850" t="s">
        <v>185</v>
      </c>
      <c r="AS850">
        <v>1750</v>
      </c>
      <c r="AT850">
        <v>1750</v>
      </c>
      <c r="BN850" s="33" t="s">
        <v>2125</v>
      </c>
      <c r="BO850">
        <v>2</v>
      </c>
      <c r="BP850">
        <v>2</v>
      </c>
      <c r="BQ850">
        <v>30</v>
      </c>
      <c r="BR850" t="s">
        <v>220</v>
      </c>
      <c r="BT850" t="s">
        <v>73</v>
      </c>
      <c r="BU850" s="23">
        <v>43713</v>
      </c>
      <c r="BV850">
        <v>26520</v>
      </c>
      <c r="BY850" t="s">
        <v>64</v>
      </c>
      <c r="CB850" t="s">
        <v>64</v>
      </c>
      <c r="CC850" t="s">
        <v>64</v>
      </c>
      <c r="CD850" t="s">
        <v>1743</v>
      </c>
      <c r="CE850" t="s">
        <v>64</v>
      </c>
      <c r="CG850" t="s">
        <v>63</v>
      </c>
      <c r="CH850" t="s">
        <v>761</v>
      </c>
      <c r="CI850" t="s">
        <v>63</v>
      </c>
      <c r="CJ850" t="s">
        <v>1737</v>
      </c>
      <c r="DJ850" t="s">
        <v>76</v>
      </c>
      <c r="DK850" t="s">
        <v>2124</v>
      </c>
      <c r="DN850" t="s">
        <v>64</v>
      </c>
      <c r="DO850" t="s">
        <v>132</v>
      </c>
      <c r="DP850" t="s">
        <v>63</v>
      </c>
      <c r="DQ850" t="s">
        <v>78</v>
      </c>
      <c r="DY850">
        <v>37.799999999999997</v>
      </c>
      <c r="EB850">
        <v>6</v>
      </c>
      <c r="EC850">
        <v>6</v>
      </c>
      <c r="EE850" t="s">
        <v>1742</v>
      </c>
      <c r="EF850">
        <v>5</v>
      </c>
      <c r="EH850" t="s">
        <v>80</v>
      </c>
      <c r="EL850" t="s">
        <v>80</v>
      </c>
      <c r="EP850" t="s">
        <v>80</v>
      </c>
      <c r="ET850" t="s">
        <v>80</v>
      </c>
      <c r="EV850">
        <v>1250</v>
      </c>
      <c r="EW850">
        <v>364</v>
      </c>
      <c r="EX850">
        <v>257</v>
      </c>
      <c r="EY850">
        <v>316</v>
      </c>
    </row>
    <row r="851" spans="1:165" x14ac:dyDescent="0.25">
      <c r="A851">
        <v>2020</v>
      </c>
      <c r="B851" t="s">
        <v>757</v>
      </c>
      <c r="C851" s="20" t="s">
        <v>757</v>
      </c>
      <c r="D851" t="s">
        <v>832</v>
      </c>
      <c r="E851" t="s">
        <v>759</v>
      </c>
      <c r="F851">
        <v>111</v>
      </c>
      <c r="G851" s="1">
        <v>2</v>
      </c>
      <c r="H851">
        <v>4</v>
      </c>
      <c r="I851" t="s">
        <v>256</v>
      </c>
      <c r="J851">
        <v>22</v>
      </c>
      <c r="K851">
        <v>29</v>
      </c>
      <c r="L851">
        <v>24</v>
      </c>
      <c r="M851">
        <v>27.4</v>
      </c>
      <c r="N851">
        <v>40.9</v>
      </c>
      <c r="O851">
        <v>32.1798</v>
      </c>
      <c r="P851">
        <v>21.537600000000001</v>
      </c>
      <c r="Q851">
        <v>28.701499999999999</v>
      </c>
      <c r="R851">
        <v>24.262799999999999</v>
      </c>
      <c r="T851" t="s">
        <v>60</v>
      </c>
      <c r="U851" t="s">
        <v>71</v>
      </c>
      <c r="V851" t="s">
        <v>86</v>
      </c>
      <c r="W851" t="s">
        <v>136</v>
      </c>
      <c r="Y851">
        <v>9</v>
      </c>
      <c r="Z851" t="s">
        <v>63</v>
      </c>
      <c r="AA851" t="s">
        <v>64</v>
      </c>
      <c r="AB851" t="s">
        <v>65</v>
      </c>
      <c r="AC851" t="s">
        <v>66</v>
      </c>
      <c r="AD851">
        <v>10</v>
      </c>
      <c r="AG851" t="s">
        <v>155</v>
      </c>
      <c r="AH851" t="s">
        <v>156</v>
      </c>
      <c r="AI851" t="s">
        <v>68</v>
      </c>
      <c r="AJ851" t="s">
        <v>69</v>
      </c>
      <c r="AK851" t="s">
        <v>184</v>
      </c>
      <c r="AL851" t="s">
        <v>185</v>
      </c>
      <c r="AS851">
        <v>2050</v>
      </c>
      <c r="AT851">
        <v>2050</v>
      </c>
      <c r="BN851" s="33" t="s">
        <v>2125</v>
      </c>
      <c r="BO851">
        <v>2</v>
      </c>
      <c r="BP851">
        <v>2</v>
      </c>
      <c r="BQ851">
        <v>30</v>
      </c>
      <c r="BR851" t="s">
        <v>220</v>
      </c>
      <c r="BT851" t="s">
        <v>73</v>
      </c>
      <c r="BU851" s="23">
        <v>43686</v>
      </c>
      <c r="BV851">
        <v>26245</v>
      </c>
      <c r="BX851" t="s">
        <v>64</v>
      </c>
      <c r="BY851" t="s">
        <v>64</v>
      </c>
      <c r="CB851" t="s">
        <v>64</v>
      </c>
      <c r="CC851" t="s">
        <v>64</v>
      </c>
      <c r="CD851" t="s">
        <v>1735</v>
      </c>
      <c r="CE851" t="s">
        <v>64</v>
      </c>
      <c r="CG851" t="s">
        <v>63</v>
      </c>
      <c r="CH851" t="s">
        <v>761</v>
      </c>
      <c r="CI851" t="s">
        <v>64</v>
      </c>
      <c r="DJ851" t="s">
        <v>76</v>
      </c>
      <c r="DK851" t="s">
        <v>2124</v>
      </c>
      <c r="DN851" t="s">
        <v>64</v>
      </c>
      <c r="DO851" t="s">
        <v>821</v>
      </c>
      <c r="DP851" t="s">
        <v>63</v>
      </c>
      <c r="DQ851" t="s">
        <v>78</v>
      </c>
      <c r="DR851" t="s">
        <v>832</v>
      </c>
      <c r="DY851">
        <v>32.4</v>
      </c>
      <c r="EB851">
        <v>5</v>
      </c>
      <c r="EC851">
        <v>5</v>
      </c>
      <c r="EE851" t="s">
        <v>1734</v>
      </c>
      <c r="EF851">
        <v>6</v>
      </c>
      <c r="EH851" t="s">
        <v>80</v>
      </c>
      <c r="EL851" t="s">
        <v>80</v>
      </c>
      <c r="EP851" t="s">
        <v>80</v>
      </c>
      <c r="ET851" t="s">
        <v>80</v>
      </c>
      <c r="EV851">
        <v>2750</v>
      </c>
      <c r="EW851">
        <v>412</v>
      </c>
      <c r="EX851">
        <v>309</v>
      </c>
      <c r="EY851">
        <v>366</v>
      </c>
    </row>
    <row r="852" spans="1:165" x14ac:dyDescent="0.25">
      <c r="A852">
        <v>2020</v>
      </c>
      <c r="B852" t="s">
        <v>855</v>
      </c>
      <c r="C852" s="20" t="s">
        <v>856</v>
      </c>
      <c r="D852" t="s">
        <v>857</v>
      </c>
      <c r="E852" t="s">
        <v>858</v>
      </c>
      <c r="F852">
        <v>230</v>
      </c>
      <c r="G852" s="1">
        <v>1.5</v>
      </c>
      <c r="H852">
        <v>4</v>
      </c>
      <c r="I852" t="s">
        <v>860</v>
      </c>
      <c r="J852">
        <v>25</v>
      </c>
      <c r="K852">
        <v>28</v>
      </c>
      <c r="L852">
        <v>26</v>
      </c>
      <c r="M852">
        <v>33.077300000000001</v>
      </c>
      <c r="N852">
        <v>42.296100000000003</v>
      </c>
      <c r="O852">
        <v>36.674399999999999</v>
      </c>
      <c r="P852">
        <v>25</v>
      </c>
      <c r="Q852">
        <v>27.9039</v>
      </c>
      <c r="R852">
        <v>26</v>
      </c>
      <c r="T852" t="s">
        <v>60</v>
      </c>
      <c r="U852" t="s">
        <v>71</v>
      </c>
      <c r="V852" t="s">
        <v>549</v>
      </c>
      <c r="W852" t="s">
        <v>550</v>
      </c>
      <c r="Y852">
        <v>8</v>
      </c>
      <c r="Z852" t="s">
        <v>63</v>
      </c>
      <c r="AA852" t="s">
        <v>64</v>
      </c>
      <c r="AB852" t="s">
        <v>150</v>
      </c>
      <c r="AC852" t="s">
        <v>178</v>
      </c>
      <c r="AD852">
        <v>10</v>
      </c>
      <c r="AG852" t="s">
        <v>243</v>
      </c>
      <c r="AH852" t="s">
        <v>244</v>
      </c>
      <c r="AI852" t="s">
        <v>68</v>
      </c>
      <c r="AJ852" t="s">
        <v>69</v>
      </c>
      <c r="AK852" t="s">
        <v>184</v>
      </c>
      <c r="AL852" t="s">
        <v>185</v>
      </c>
      <c r="AS852">
        <v>1550</v>
      </c>
      <c r="AT852">
        <v>1550</v>
      </c>
      <c r="BN852" s="33" t="s">
        <v>2125</v>
      </c>
      <c r="BO852">
        <v>2</v>
      </c>
      <c r="BP852">
        <v>2</v>
      </c>
      <c r="BQ852">
        <v>30</v>
      </c>
      <c r="BR852" t="s">
        <v>220</v>
      </c>
      <c r="BT852" t="s">
        <v>285</v>
      </c>
      <c r="BU852" s="23">
        <v>43647</v>
      </c>
      <c r="BV852">
        <v>25664</v>
      </c>
      <c r="BX852" t="s">
        <v>64</v>
      </c>
      <c r="BY852" t="s">
        <v>64</v>
      </c>
      <c r="CB852" t="s">
        <v>64</v>
      </c>
      <c r="CC852" t="s">
        <v>64</v>
      </c>
      <c r="CE852" t="s">
        <v>64</v>
      </c>
      <c r="CG852" t="s">
        <v>63</v>
      </c>
      <c r="CH852" t="s">
        <v>859</v>
      </c>
      <c r="CI852" t="s">
        <v>64</v>
      </c>
      <c r="DJ852" t="s">
        <v>76</v>
      </c>
      <c r="DK852" t="s">
        <v>2124</v>
      </c>
      <c r="DN852" t="s">
        <v>64</v>
      </c>
      <c r="DO852" t="s">
        <v>77</v>
      </c>
      <c r="DP852" t="s">
        <v>64</v>
      </c>
      <c r="DQ852" t="s">
        <v>139</v>
      </c>
      <c r="DY852">
        <v>36.9</v>
      </c>
      <c r="EB852">
        <v>5</v>
      </c>
      <c r="EC852">
        <v>5</v>
      </c>
      <c r="EE852" t="s">
        <v>1779</v>
      </c>
      <c r="EF852">
        <v>5</v>
      </c>
      <c r="EH852" t="s">
        <v>80</v>
      </c>
      <c r="EL852" t="s">
        <v>80</v>
      </c>
      <c r="EP852" t="s">
        <v>80</v>
      </c>
      <c r="ET852" t="s">
        <v>80</v>
      </c>
      <c r="EV852">
        <v>250</v>
      </c>
      <c r="EW852">
        <v>353</v>
      </c>
      <c r="EX852">
        <v>314</v>
      </c>
      <c r="EY852">
        <v>338</v>
      </c>
    </row>
    <row r="853" spans="1:165" x14ac:dyDescent="0.25">
      <c r="A853">
        <v>2020</v>
      </c>
      <c r="B853" t="s">
        <v>855</v>
      </c>
      <c r="C853" s="20" t="s">
        <v>856</v>
      </c>
      <c r="D853" t="s">
        <v>862</v>
      </c>
      <c r="E853" t="s">
        <v>858</v>
      </c>
      <c r="F853">
        <v>232</v>
      </c>
      <c r="G853" s="1">
        <v>1.5</v>
      </c>
      <c r="H853">
        <v>4</v>
      </c>
      <c r="I853" t="s">
        <v>860</v>
      </c>
      <c r="J853">
        <v>26</v>
      </c>
      <c r="K853">
        <v>29</v>
      </c>
      <c r="L853">
        <v>27</v>
      </c>
      <c r="M853">
        <v>34.080100000000002</v>
      </c>
      <c r="N853">
        <v>44.4236</v>
      </c>
      <c r="O853">
        <v>38.068800000000003</v>
      </c>
      <c r="P853">
        <v>26.225100000000001</v>
      </c>
      <c r="Q853">
        <v>29</v>
      </c>
      <c r="R853">
        <v>27</v>
      </c>
      <c r="T853" t="s">
        <v>60</v>
      </c>
      <c r="U853" t="s">
        <v>71</v>
      </c>
      <c r="V853" t="s">
        <v>549</v>
      </c>
      <c r="W853" t="s">
        <v>550</v>
      </c>
      <c r="Y853">
        <v>8</v>
      </c>
      <c r="Z853" t="s">
        <v>63</v>
      </c>
      <c r="AA853" t="s">
        <v>64</v>
      </c>
      <c r="AB853" t="s">
        <v>150</v>
      </c>
      <c r="AC853" t="s">
        <v>178</v>
      </c>
      <c r="AD853">
        <v>10</v>
      </c>
      <c r="AG853" t="s">
        <v>243</v>
      </c>
      <c r="AH853" t="s">
        <v>244</v>
      </c>
      <c r="AI853" t="s">
        <v>68</v>
      </c>
      <c r="AJ853" t="s">
        <v>69</v>
      </c>
      <c r="AK853" t="s">
        <v>184</v>
      </c>
      <c r="AL853" t="s">
        <v>185</v>
      </c>
      <c r="AS853">
        <v>1500</v>
      </c>
      <c r="AT853">
        <v>1500</v>
      </c>
      <c r="BN853" s="33" t="s">
        <v>2125</v>
      </c>
      <c r="BO853">
        <v>2</v>
      </c>
      <c r="BP853">
        <v>2</v>
      </c>
      <c r="BQ853">
        <v>30</v>
      </c>
      <c r="BR853" t="s">
        <v>220</v>
      </c>
      <c r="BT853" t="s">
        <v>285</v>
      </c>
      <c r="BU853" s="23">
        <v>43647</v>
      </c>
      <c r="BV853">
        <v>25665</v>
      </c>
      <c r="BX853" t="s">
        <v>63</v>
      </c>
      <c r="BY853" t="s">
        <v>64</v>
      </c>
      <c r="CB853" t="s">
        <v>64</v>
      </c>
      <c r="CC853" t="s">
        <v>64</v>
      </c>
      <c r="CE853" t="s">
        <v>64</v>
      </c>
      <c r="CG853" t="s">
        <v>63</v>
      </c>
      <c r="CH853" t="s">
        <v>859</v>
      </c>
      <c r="CI853" t="s">
        <v>64</v>
      </c>
      <c r="DJ853" t="s">
        <v>76</v>
      </c>
      <c r="DK853" t="s">
        <v>2124</v>
      </c>
      <c r="DN853" t="s">
        <v>64</v>
      </c>
      <c r="DO853" t="s">
        <v>77</v>
      </c>
      <c r="DP853" t="s">
        <v>64</v>
      </c>
      <c r="DQ853" t="s">
        <v>139</v>
      </c>
      <c r="DY853">
        <v>38.299999999999997</v>
      </c>
      <c r="EB853">
        <v>6</v>
      </c>
      <c r="EC853">
        <v>6</v>
      </c>
      <c r="EE853" t="s">
        <v>1779</v>
      </c>
      <c r="EF853">
        <v>5</v>
      </c>
      <c r="EH853" t="s">
        <v>80</v>
      </c>
      <c r="EL853" t="s">
        <v>80</v>
      </c>
      <c r="EP853" t="s">
        <v>80</v>
      </c>
      <c r="ET853" t="s">
        <v>80</v>
      </c>
      <c r="EU853">
        <v>0</v>
      </c>
      <c r="EW853">
        <v>337</v>
      </c>
      <c r="EX853">
        <v>303</v>
      </c>
      <c r="EY853">
        <v>327</v>
      </c>
    </row>
    <row r="854" spans="1:165" x14ac:dyDescent="0.25">
      <c r="A854">
        <v>2020</v>
      </c>
      <c r="B854" t="s">
        <v>855</v>
      </c>
      <c r="C854" s="20" t="s">
        <v>856</v>
      </c>
      <c r="D854" t="s">
        <v>867</v>
      </c>
      <c r="E854" t="s">
        <v>858</v>
      </c>
      <c r="F854">
        <v>211</v>
      </c>
      <c r="G854" s="1">
        <v>2.4</v>
      </c>
      <c r="H854">
        <v>4</v>
      </c>
      <c r="I854" t="s">
        <v>870</v>
      </c>
      <c r="J854">
        <v>25</v>
      </c>
      <c r="K854">
        <v>30</v>
      </c>
      <c r="L854">
        <v>27</v>
      </c>
      <c r="M854">
        <v>32.496699999999997</v>
      </c>
      <c r="N854">
        <v>43.989600000000003</v>
      </c>
      <c r="O854">
        <v>36.826300000000003</v>
      </c>
      <c r="P854">
        <v>25.131900000000002</v>
      </c>
      <c r="Q854">
        <v>30</v>
      </c>
      <c r="R854">
        <v>27.350200000000001</v>
      </c>
      <c r="T854" t="s">
        <v>142</v>
      </c>
      <c r="U854" t="s">
        <v>143</v>
      </c>
      <c r="V854" t="s">
        <v>549</v>
      </c>
      <c r="W854" t="s">
        <v>550</v>
      </c>
      <c r="Y854">
        <v>6</v>
      </c>
      <c r="Z854" t="s">
        <v>63</v>
      </c>
      <c r="AA854" t="s">
        <v>64</v>
      </c>
      <c r="AB854" t="s">
        <v>150</v>
      </c>
      <c r="AC854" t="s">
        <v>178</v>
      </c>
      <c r="AD854">
        <v>10</v>
      </c>
      <c r="AG854" t="s">
        <v>243</v>
      </c>
      <c r="AH854" t="s">
        <v>244</v>
      </c>
      <c r="AI854" t="s">
        <v>68</v>
      </c>
      <c r="AJ854" t="s">
        <v>69</v>
      </c>
      <c r="AK854" t="s">
        <v>184</v>
      </c>
      <c r="AL854" t="s">
        <v>185</v>
      </c>
      <c r="AS854">
        <v>1500</v>
      </c>
      <c r="AT854">
        <v>1500</v>
      </c>
      <c r="BO854">
        <v>2</v>
      </c>
      <c r="BP854">
        <v>2</v>
      </c>
      <c r="BQ854">
        <v>30</v>
      </c>
      <c r="BR854" t="s">
        <v>220</v>
      </c>
      <c r="BT854" t="s">
        <v>73</v>
      </c>
      <c r="BU854" s="23">
        <v>43617</v>
      </c>
      <c r="BV854">
        <v>25481</v>
      </c>
      <c r="BX854" t="s">
        <v>64</v>
      </c>
      <c r="BY854" t="s">
        <v>64</v>
      </c>
      <c r="CB854" t="s">
        <v>64</v>
      </c>
      <c r="CC854" t="s">
        <v>64</v>
      </c>
      <c r="CE854" t="s">
        <v>64</v>
      </c>
      <c r="CG854" t="s">
        <v>63</v>
      </c>
      <c r="CH854" t="s">
        <v>868</v>
      </c>
      <c r="CI854" t="s">
        <v>63</v>
      </c>
      <c r="CJ854" t="s">
        <v>869</v>
      </c>
      <c r="DJ854" t="s">
        <v>146</v>
      </c>
      <c r="DK854" t="s">
        <v>147</v>
      </c>
      <c r="DN854" t="s">
        <v>64</v>
      </c>
      <c r="DO854" t="s">
        <v>77</v>
      </c>
      <c r="DP854" t="s">
        <v>64</v>
      </c>
      <c r="DQ854" t="s">
        <v>139</v>
      </c>
      <c r="DY854">
        <v>37.1</v>
      </c>
      <c r="EB854">
        <v>6</v>
      </c>
      <c r="EC854">
        <v>6</v>
      </c>
      <c r="EE854" t="s">
        <v>1781</v>
      </c>
      <c r="EF854">
        <v>5</v>
      </c>
      <c r="EH854" t="s">
        <v>80</v>
      </c>
      <c r="EL854" t="s">
        <v>80</v>
      </c>
      <c r="EP854" t="s">
        <v>80</v>
      </c>
      <c r="ET854" t="s">
        <v>80</v>
      </c>
      <c r="EU854">
        <v>0</v>
      </c>
      <c r="EW854">
        <v>352</v>
      </c>
      <c r="EX854">
        <v>295</v>
      </c>
      <c r="EY854">
        <v>326</v>
      </c>
    </row>
    <row r="855" spans="1:165" x14ac:dyDescent="0.25">
      <c r="A855">
        <v>2020</v>
      </c>
      <c r="B855" t="s">
        <v>855</v>
      </c>
      <c r="C855" s="20" t="s">
        <v>856</v>
      </c>
      <c r="D855" t="s">
        <v>875</v>
      </c>
      <c r="E855" t="s">
        <v>858</v>
      </c>
      <c r="F855">
        <v>222</v>
      </c>
      <c r="G855" s="1">
        <v>2</v>
      </c>
      <c r="H855">
        <v>4</v>
      </c>
      <c r="I855" t="s">
        <v>870</v>
      </c>
      <c r="J855">
        <v>24</v>
      </c>
      <c r="K855">
        <v>30</v>
      </c>
      <c r="L855">
        <v>27</v>
      </c>
      <c r="M855">
        <v>31.340599999999998</v>
      </c>
      <c r="N855">
        <v>42.984699999999997</v>
      </c>
      <c r="O855">
        <v>35.691400000000002</v>
      </c>
      <c r="P855">
        <v>24.326799999999999</v>
      </c>
      <c r="Q855">
        <v>30.0243</v>
      </c>
      <c r="R855">
        <v>26.598099999999999</v>
      </c>
      <c r="T855" t="s">
        <v>142</v>
      </c>
      <c r="U855" t="s">
        <v>143</v>
      </c>
      <c r="V855" t="s">
        <v>549</v>
      </c>
      <c r="W855" t="s">
        <v>550</v>
      </c>
      <c r="Y855">
        <v>6</v>
      </c>
      <c r="Z855" t="s">
        <v>63</v>
      </c>
      <c r="AA855" t="s">
        <v>64</v>
      </c>
      <c r="AB855" t="s">
        <v>150</v>
      </c>
      <c r="AC855" t="s">
        <v>178</v>
      </c>
      <c r="AD855">
        <v>10</v>
      </c>
      <c r="AG855" t="s">
        <v>243</v>
      </c>
      <c r="AH855" t="s">
        <v>244</v>
      </c>
      <c r="AI855" t="s">
        <v>68</v>
      </c>
      <c r="AJ855" t="s">
        <v>69</v>
      </c>
      <c r="AK855" t="s">
        <v>184</v>
      </c>
      <c r="AL855" t="s">
        <v>185</v>
      </c>
      <c r="AS855">
        <v>1500</v>
      </c>
      <c r="AT855">
        <v>1500</v>
      </c>
      <c r="BO855">
        <v>2</v>
      </c>
      <c r="BP855">
        <v>2</v>
      </c>
      <c r="BQ855">
        <v>30</v>
      </c>
      <c r="BR855" t="s">
        <v>220</v>
      </c>
      <c r="BT855" t="s">
        <v>73</v>
      </c>
      <c r="BU855" s="23">
        <v>43678</v>
      </c>
      <c r="BV855">
        <v>25656</v>
      </c>
      <c r="BX855" t="s">
        <v>64</v>
      </c>
      <c r="BY855" t="s">
        <v>64</v>
      </c>
      <c r="CB855" t="s">
        <v>64</v>
      </c>
      <c r="CC855" t="s">
        <v>64</v>
      </c>
      <c r="CE855" t="s">
        <v>64</v>
      </c>
      <c r="CG855" t="s">
        <v>63</v>
      </c>
      <c r="CH855" t="s">
        <v>859</v>
      </c>
      <c r="CI855" t="s">
        <v>64</v>
      </c>
      <c r="DJ855" t="s">
        <v>146</v>
      </c>
      <c r="DK855" t="s">
        <v>147</v>
      </c>
      <c r="DN855" t="s">
        <v>64</v>
      </c>
      <c r="DO855" t="s">
        <v>77</v>
      </c>
      <c r="DP855" t="s">
        <v>64</v>
      </c>
      <c r="DQ855" t="s">
        <v>139</v>
      </c>
      <c r="DY855">
        <v>35.9</v>
      </c>
      <c r="EB855">
        <v>6</v>
      </c>
      <c r="EC855">
        <v>6</v>
      </c>
      <c r="EE855" t="s">
        <v>1785</v>
      </c>
      <c r="EF855">
        <v>5</v>
      </c>
      <c r="EH855" t="s">
        <v>80</v>
      </c>
      <c r="EL855" t="s">
        <v>80</v>
      </c>
      <c r="EP855" t="s">
        <v>80</v>
      </c>
      <c r="ET855" t="s">
        <v>80</v>
      </c>
      <c r="EU855">
        <v>0</v>
      </c>
      <c r="EW855">
        <v>362</v>
      </c>
      <c r="EX855">
        <v>293</v>
      </c>
      <c r="EY855">
        <v>331</v>
      </c>
    </row>
    <row r="856" spans="1:165" x14ac:dyDescent="0.25">
      <c r="A856">
        <v>2020</v>
      </c>
      <c r="B856" t="s">
        <v>855</v>
      </c>
      <c r="C856" s="20" t="s">
        <v>856</v>
      </c>
      <c r="D856" t="s">
        <v>875</v>
      </c>
      <c r="E856" t="s">
        <v>858</v>
      </c>
      <c r="F856">
        <v>225</v>
      </c>
      <c r="G856" s="1">
        <v>2.4</v>
      </c>
      <c r="H856">
        <v>4</v>
      </c>
      <c r="I856" t="s">
        <v>870</v>
      </c>
      <c r="J856">
        <v>23</v>
      </c>
      <c r="K856">
        <v>29</v>
      </c>
      <c r="L856">
        <v>25</v>
      </c>
      <c r="M856">
        <v>30.860099999999999</v>
      </c>
      <c r="N856">
        <v>41.747</v>
      </c>
      <c r="O856">
        <v>34.963099999999997</v>
      </c>
      <c r="P856">
        <v>23</v>
      </c>
      <c r="Q856">
        <v>29.240400000000001</v>
      </c>
      <c r="R856">
        <v>25</v>
      </c>
      <c r="T856" t="s">
        <v>142</v>
      </c>
      <c r="U856" t="s">
        <v>143</v>
      </c>
      <c r="V856" t="s">
        <v>549</v>
      </c>
      <c r="W856" t="s">
        <v>550</v>
      </c>
      <c r="Y856">
        <v>6</v>
      </c>
      <c r="Z856" t="s">
        <v>63</v>
      </c>
      <c r="AA856" t="s">
        <v>64</v>
      </c>
      <c r="AB856" t="s">
        <v>150</v>
      </c>
      <c r="AC856" t="s">
        <v>178</v>
      </c>
      <c r="AD856">
        <v>10</v>
      </c>
      <c r="AG856" t="s">
        <v>243</v>
      </c>
      <c r="AH856" t="s">
        <v>244</v>
      </c>
      <c r="AI856" t="s">
        <v>68</v>
      </c>
      <c r="AJ856" t="s">
        <v>69</v>
      </c>
      <c r="AK856" t="s">
        <v>184</v>
      </c>
      <c r="AL856" t="s">
        <v>185</v>
      </c>
      <c r="AS856">
        <v>1600</v>
      </c>
      <c r="AT856">
        <v>1600</v>
      </c>
      <c r="BO856">
        <v>2</v>
      </c>
      <c r="BP856">
        <v>2</v>
      </c>
      <c r="BQ856">
        <v>30</v>
      </c>
      <c r="BR856" t="s">
        <v>220</v>
      </c>
      <c r="BT856" t="s">
        <v>73</v>
      </c>
      <c r="BU856" s="23">
        <v>43709</v>
      </c>
      <c r="BV856">
        <v>25921</v>
      </c>
      <c r="BX856" t="s">
        <v>64</v>
      </c>
      <c r="BY856" t="s">
        <v>64</v>
      </c>
      <c r="CB856" t="s">
        <v>64</v>
      </c>
      <c r="CC856" t="s">
        <v>64</v>
      </c>
      <c r="CE856" t="s">
        <v>64</v>
      </c>
      <c r="CG856" t="s">
        <v>63</v>
      </c>
      <c r="CH856" t="s">
        <v>859</v>
      </c>
      <c r="CI856" t="s">
        <v>64</v>
      </c>
      <c r="DJ856" t="s">
        <v>146</v>
      </c>
      <c r="DK856" t="s">
        <v>147</v>
      </c>
      <c r="DN856" t="s">
        <v>64</v>
      </c>
      <c r="DO856" t="s">
        <v>77</v>
      </c>
      <c r="DP856" t="s">
        <v>64</v>
      </c>
      <c r="DQ856" t="s">
        <v>139</v>
      </c>
      <c r="DY856">
        <v>35.200000000000003</v>
      </c>
      <c r="EB856">
        <v>5</v>
      </c>
      <c r="EC856">
        <v>5</v>
      </c>
      <c r="EE856" t="s">
        <v>1785</v>
      </c>
      <c r="EF856">
        <v>5</v>
      </c>
      <c r="EH856" t="s">
        <v>80</v>
      </c>
      <c r="EL856" t="s">
        <v>80</v>
      </c>
      <c r="EP856" t="s">
        <v>80</v>
      </c>
      <c r="ET856" t="s">
        <v>80</v>
      </c>
      <c r="EV856">
        <v>500</v>
      </c>
      <c r="EW856">
        <v>386</v>
      </c>
      <c r="EX856">
        <v>302</v>
      </c>
      <c r="EY856">
        <v>354</v>
      </c>
    </row>
    <row r="857" spans="1:165" x14ac:dyDescent="0.25">
      <c r="A857">
        <v>2020</v>
      </c>
      <c r="B857" t="s">
        <v>877</v>
      </c>
      <c r="C857" s="20" t="s">
        <v>905</v>
      </c>
      <c r="D857" t="s">
        <v>925</v>
      </c>
      <c r="E857" t="s">
        <v>534</v>
      </c>
      <c r="F857">
        <v>591</v>
      </c>
      <c r="G857" s="1">
        <v>3.5</v>
      </c>
      <c r="H857">
        <v>6</v>
      </c>
      <c r="I857" t="s">
        <v>260</v>
      </c>
      <c r="J857">
        <v>20</v>
      </c>
      <c r="K857">
        <v>27</v>
      </c>
      <c r="L857">
        <v>23</v>
      </c>
      <c r="M857">
        <v>25.1206</v>
      </c>
      <c r="N857">
        <v>38.587800000000001</v>
      </c>
      <c r="O857">
        <v>29.800799999999999</v>
      </c>
      <c r="P857">
        <v>19.8917</v>
      </c>
      <c r="Q857">
        <v>27.219899999999999</v>
      </c>
      <c r="R857">
        <v>22.633800000000001</v>
      </c>
      <c r="T857" t="s">
        <v>142</v>
      </c>
      <c r="U857" t="s">
        <v>143</v>
      </c>
      <c r="V857" t="s">
        <v>258</v>
      </c>
      <c r="W857" t="s">
        <v>259</v>
      </c>
      <c r="Y857">
        <v>1</v>
      </c>
      <c r="Z857" t="s">
        <v>63</v>
      </c>
      <c r="AA857" t="s">
        <v>64</v>
      </c>
      <c r="AB857" t="s">
        <v>150</v>
      </c>
      <c r="AC857" t="s">
        <v>178</v>
      </c>
      <c r="AD857">
        <v>15</v>
      </c>
      <c r="AG857" t="s">
        <v>243</v>
      </c>
      <c r="AH857" t="s">
        <v>244</v>
      </c>
      <c r="AI857" t="s">
        <v>68</v>
      </c>
      <c r="AJ857" t="s">
        <v>69</v>
      </c>
      <c r="AK857" t="s">
        <v>184</v>
      </c>
      <c r="AL857" t="s">
        <v>185</v>
      </c>
      <c r="AS857">
        <v>1750</v>
      </c>
      <c r="AT857">
        <v>1750</v>
      </c>
      <c r="BN857" s="33" t="s">
        <v>2125</v>
      </c>
      <c r="BO857">
        <v>2</v>
      </c>
      <c r="BP857">
        <v>2</v>
      </c>
      <c r="BQ857">
        <v>30</v>
      </c>
      <c r="BR857" t="s">
        <v>220</v>
      </c>
      <c r="BT857" t="s">
        <v>73</v>
      </c>
      <c r="BU857" s="23">
        <v>43721</v>
      </c>
      <c r="BV857">
        <v>26256</v>
      </c>
      <c r="BX857" t="s">
        <v>64</v>
      </c>
      <c r="CB857" t="s">
        <v>64</v>
      </c>
      <c r="CC857" t="s">
        <v>64</v>
      </c>
      <c r="CD857" t="s">
        <v>926</v>
      </c>
      <c r="CE857" t="s">
        <v>64</v>
      </c>
      <c r="CF857" t="s">
        <v>880</v>
      </c>
      <c r="CG857" t="s">
        <v>63</v>
      </c>
      <c r="CH857" t="s">
        <v>884</v>
      </c>
      <c r="CI857" t="s">
        <v>64</v>
      </c>
      <c r="CJ857" t="s">
        <v>880</v>
      </c>
      <c r="DJ857" t="s">
        <v>76</v>
      </c>
      <c r="DK857" t="s">
        <v>2124</v>
      </c>
      <c r="DN857" t="s">
        <v>64</v>
      </c>
      <c r="DO857" t="s">
        <v>885</v>
      </c>
      <c r="DP857" t="s">
        <v>64</v>
      </c>
      <c r="DQ857" t="s">
        <v>139</v>
      </c>
      <c r="EB857">
        <v>5</v>
      </c>
      <c r="EC857">
        <v>5</v>
      </c>
      <c r="EE857" t="s">
        <v>1788</v>
      </c>
      <c r="EF857">
        <v>5</v>
      </c>
      <c r="EH857" t="s">
        <v>80</v>
      </c>
      <c r="EL857" t="s">
        <v>80</v>
      </c>
      <c r="EP857" t="s">
        <v>80</v>
      </c>
      <c r="ET857" t="s">
        <v>80</v>
      </c>
      <c r="EV857">
        <v>1250</v>
      </c>
      <c r="EW857">
        <v>446</v>
      </c>
      <c r="EX857">
        <v>327</v>
      </c>
      <c r="EY857">
        <v>392</v>
      </c>
    </row>
    <row r="858" spans="1:165" x14ac:dyDescent="0.25">
      <c r="A858">
        <v>2020</v>
      </c>
      <c r="B858" t="s">
        <v>877</v>
      </c>
      <c r="C858" s="20" t="s">
        <v>905</v>
      </c>
      <c r="D858" t="s">
        <v>931</v>
      </c>
      <c r="E858" t="s">
        <v>534</v>
      </c>
      <c r="F858">
        <v>81</v>
      </c>
      <c r="G858" s="1">
        <v>2.5</v>
      </c>
      <c r="H858">
        <v>4</v>
      </c>
      <c r="I858" t="s">
        <v>260</v>
      </c>
      <c r="J858">
        <v>26</v>
      </c>
      <c r="K858">
        <v>33</v>
      </c>
      <c r="L858">
        <v>29</v>
      </c>
      <c r="M858">
        <v>33.350499999999997</v>
      </c>
      <c r="N858">
        <v>47.8506</v>
      </c>
      <c r="O858">
        <v>38.616300000000003</v>
      </c>
      <c r="P858">
        <v>25.722799999999999</v>
      </c>
      <c r="Q858">
        <v>33.064500000000002</v>
      </c>
      <c r="R858">
        <v>28.578299999999999</v>
      </c>
      <c r="T858" t="s">
        <v>142</v>
      </c>
      <c r="U858" t="s">
        <v>143</v>
      </c>
      <c r="V858" t="s">
        <v>258</v>
      </c>
      <c r="W858" t="s">
        <v>259</v>
      </c>
      <c r="Y858">
        <v>1</v>
      </c>
      <c r="Z858" t="s">
        <v>63</v>
      </c>
      <c r="AA858" t="s">
        <v>64</v>
      </c>
      <c r="AB858" t="s">
        <v>150</v>
      </c>
      <c r="AC858" t="s">
        <v>178</v>
      </c>
      <c r="AD858">
        <v>10</v>
      </c>
      <c r="AG858" t="s">
        <v>243</v>
      </c>
      <c r="AH858" t="s">
        <v>244</v>
      </c>
      <c r="AI858" t="s">
        <v>68</v>
      </c>
      <c r="AJ858" t="s">
        <v>69</v>
      </c>
      <c r="AK858" t="s">
        <v>184</v>
      </c>
      <c r="AL858" t="s">
        <v>185</v>
      </c>
      <c r="AS858">
        <v>1400</v>
      </c>
      <c r="AT858">
        <v>1400</v>
      </c>
      <c r="BO858">
        <v>2</v>
      </c>
      <c r="BP858">
        <v>2</v>
      </c>
      <c r="BQ858">
        <v>30</v>
      </c>
      <c r="BR858" t="s">
        <v>220</v>
      </c>
      <c r="BT858" t="s">
        <v>73</v>
      </c>
      <c r="BU858" s="23">
        <v>43665</v>
      </c>
      <c r="BV858">
        <v>25859</v>
      </c>
      <c r="BX858" t="s">
        <v>64</v>
      </c>
      <c r="CB858" t="s">
        <v>64</v>
      </c>
      <c r="CC858" t="s">
        <v>64</v>
      </c>
      <c r="CE858" t="s">
        <v>64</v>
      </c>
      <c r="CF858" t="s">
        <v>880</v>
      </c>
      <c r="CG858" t="s">
        <v>63</v>
      </c>
      <c r="CH858" t="s">
        <v>930</v>
      </c>
      <c r="CI858" t="s">
        <v>64</v>
      </c>
      <c r="CJ858" t="s">
        <v>880</v>
      </c>
      <c r="DJ858" t="s">
        <v>146</v>
      </c>
      <c r="DK858" t="s">
        <v>147</v>
      </c>
      <c r="DN858" t="s">
        <v>64</v>
      </c>
      <c r="DO858" t="s">
        <v>885</v>
      </c>
      <c r="DP858" t="s">
        <v>64</v>
      </c>
      <c r="DQ858" t="s">
        <v>139</v>
      </c>
      <c r="EB858">
        <v>6</v>
      </c>
      <c r="EC858">
        <v>6</v>
      </c>
      <c r="EE858" t="s">
        <v>1806</v>
      </c>
      <c r="EF858">
        <v>7</v>
      </c>
      <c r="EH858" t="s">
        <v>80</v>
      </c>
      <c r="EL858" t="s">
        <v>80</v>
      </c>
      <c r="EP858" t="s">
        <v>80</v>
      </c>
      <c r="ET858" t="s">
        <v>80</v>
      </c>
      <c r="EU858">
        <v>500</v>
      </c>
      <c r="EW858">
        <v>346</v>
      </c>
      <c r="EX858">
        <v>270</v>
      </c>
      <c r="EY858">
        <v>312</v>
      </c>
    </row>
    <row r="859" spans="1:165" x14ac:dyDescent="0.25">
      <c r="A859">
        <v>2020</v>
      </c>
      <c r="B859" t="s">
        <v>1021</v>
      </c>
      <c r="C859" s="20" t="s">
        <v>1074</v>
      </c>
      <c r="D859" t="s">
        <v>1096</v>
      </c>
      <c r="E859" t="s">
        <v>1024</v>
      </c>
      <c r="F859">
        <v>73</v>
      </c>
      <c r="G859" s="1">
        <v>3.5</v>
      </c>
      <c r="H859">
        <v>6</v>
      </c>
      <c r="I859" t="s">
        <v>79</v>
      </c>
      <c r="J859">
        <v>20</v>
      </c>
      <c r="K859">
        <v>28</v>
      </c>
      <c r="L859">
        <v>23</v>
      </c>
      <c r="M859">
        <v>24.9</v>
      </c>
      <c r="N859">
        <v>40.4</v>
      </c>
      <c r="O859">
        <v>30.096</v>
      </c>
      <c r="P859">
        <v>19.731100000000001</v>
      </c>
      <c r="Q859">
        <v>28.382400000000001</v>
      </c>
      <c r="R859">
        <v>22.867799999999999</v>
      </c>
      <c r="T859" t="s">
        <v>142</v>
      </c>
      <c r="U859" t="s">
        <v>143</v>
      </c>
      <c r="V859" t="s">
        <v>61</v>
      </c>
      <c r="W859" t="s">
        <v>62</v>
      </c>
      <c r="Y859">
        <v>8</v>
      </c>
      <c r="Z859" t="s">
        <v>63</v>
      </c>
      <c r="AA859" t="s">
        <v>64</v>
      </c>
      <c r="AB859" t="s">
        <v>150</v>
      </c>
      <c r="AC859" t="s">
        <v>178</v>
      </c>
      <c r="AD859">
        <v>15</v>
      </c>
      <c r="AG859" t="s">
        <v>243</v>
      </c>
      <c r="AH859" t="s">
        <v>244</v>
      </c>
      <c r="AI859" t="s">
        <v>68</v>
      </c>
      <c r="AJ859" t="s">
        <v>69</v>
      </c>
      <c r="AK859" t="s">
        <v>184</v>
      </c>
      <c r="AL859" t="s">
        <v>185</v>
      </c>
      <c r="AS859">
        <v>1750</v>
      </c>
      <c r="AT859">
        <v>1750</v>
      </c>
      <c r="BN859" s="33" t="s">
        <v>2136</v>
      </c>
      <c r="BO859">
        <v>2</v>
      </c>
      <c r="BP859">
        <v>2</v>
      </c>
      <c r="BQ859">
        <v>30</v>
      </c>
      <c r="BR859" t="s">
        <v>220</v>
      </c>
      <c r="BT859" t="s">
        <v>73</v>
      </c>
      <c r="BU859" s="23">
        <v>43804</v>
      </c>
      <c r="BV859">
        <v>26875</v>
      </c>
      <c r="BX859" t="s">
        <v>64</v>
      </c>
      <c r="BY859" t="s">
        <v>64</v>
      </c>
      <c r="CB859" t="s">
        <v>64</v>
      </c>
      <c r="CC859" t="s">
        <v>64</v>
      </c>
      <c r="CD859" t="s">
        <v>1876</v>
      </c>
      <c r="CE859" t="s">
        <v>64</v>
      </c>
      <c r="CG859" t="s">
        <v>63</v>
      </c>
      <c r="CH859" t="s">
        <v>1025</v>
      </c>
      <c r="CI859" t="s">
        <v>64</v>
      </c>
      <c r="DJ859" t="s">
        <v>355</v>
      </c>
      <c r="DK859" t="s">
        <v>356</v>
      </c>
      <c r="DL859" t="s">
        <v>64</v>
      </c>
      <c r="DN859" t="s">
        <v>64</v>
      </c>
      <c r="DO859" t="s">
        <v>193</v>
      </c>
      <c r="DP859" t="s">
        <v>64</v>
      </c>
      <c r="DQ859" t="s">
        <v>139</v>
      </c>
      <c r="EB859">
        <v>5</v>
      </c>
      <c r="EC859">
        <v>5</v>
      </c>
      <c r="EE859" t="s">
        <v>1875</v>
      </c>
      <c r="EF859">
        <v>5</v>
      </c>
      <c r="EH859" t="s">
        <v>80</v>
      </c>
      <c r="EL859" t="s">
        <v>80</v>
      </c>
      <c r="EP859" t="s">
        <v>80</v>
      </c>
      <c r="ET859" t="s">
        <v>80</v>
      </c>
      <c r="EV859">
        <v>1250</v>
      </c>
      <c r="EW859">
        <v>447</v>
      </c>
      <c r="EX859">
        <v>311</v>
      </c>
      <c r="EY859">
        <v>386</v>
      </c>
    </row>
    <row r="860" spans="1:165" x14ac:dyDescent="0.25">
      <c r="A860">
        <v>2020</v>
      </c>
      <c r="B860" t="s">
        <v>1021</v>
      </c>
      <c r="C860" s="20" t="s">
        <v>1074</v>
      </c>
      <c r="D860" t="s">
        <v>1096</v>
      </c>
      <c r="E860" t="s">
        <v>1024</v>
      </c>
      <c r="F860">
        <v>74</v>
      </c>
      <c r="G860" s="1">
        <v>3.5</v>
      </c>
      <c r="H860">
        <v>6</v>
      </c>
      <c r="I860" t="s">
        <v>79</v>
      </c>
      <c r="J860">
        <v>21</v>
      </c>
      <c r="K860">
        <v>29</v>
      </c>
      <c r="L860">
        <v>24</v>
      </c>
      <c r="M860">
        <v>26.3</v>
      </c>
      <c r="N860">
        <v>41</v>
      </c>
      <c r="O860">
        <v>31.3596</v>
      </c>
      <c r="P860">
        <v>20.746300000000002</v>
      </c>
      <c r="Q860">
        <v>28.7652</v>
      </c>
      <c r="R860">
        <v>23.722200000000001</v>
      </c>
      <c r="T860" t="s">
        <v>142</v>
      </c>
      <c r="U860" t="s">
        <v>143</v>
      </c>
      <c r="V860" t="s">
        <v>61</v>
      </c>
      <c r="W860" t="s">
        <v>62</v>
      </c>
      <c r="Y860">
        <v>8</v>
      </c>
      <c r="Z860" t="s">
        <v>63</v>
      </c>
      <c r="AA860" t="s">
        <v>64</v>
      </c>
      <c r="AB860" t="s">
        <v>150</v>
      </c>
      <c r="AC860" t="s">
        <v>178</v>
      </c>
      <c r="AD860">
        <v>15</v>
      </c>
      <c r="AG860" t="s">
        <v>243</v>
      </c>
      <c r="AH860" t="s">
        <v>244</v>
      </c>
      <c r="AI860" t="s">
        <v>68</v>
      </c>
      <c r="AJ860" t="s">
        <v>69</v>
      </c>
      <c r="AK860" t="s">
        <v>184</v>
      </c>
      <c r="AL860" t="s">
        <v>185</v>
      </c>
      <c r="AS860">
        <v>1700</v>
      </c>
      <c r="AT860">
        <v>1700</v>
      </c>
      <c r="BN860" s="33" t="s">
        <v>2148</v>
      </c>
      <c r="BO860">
        <v>2</v>
      </c>
      <c r="BP860">
        <v>2</v>
      </c>
      <c r="BQ860">
        <v>30</v>
      </c>
      <c r="BR860" t="s">
        <v>220</v>
      </c>
      <c r="BT860" t="s">
        <v>73</v>
      </c>
      <c r="BU860" s="23">
        <v>43804</v>
      </c>
      <c r="BV860">
        <v>26877</v>
      </c>
      <c r="BX860" t="s">
        <v>64</v>
      </c>
      <c r="BY860" t="s">
        <v>64</v>
      </c>
      <c r="CB860" t="s">
        <v>64</v>
      </c>
      <c r="CC860" t="s">
        <v>64</v>
      </c>
      <c r="CD860" t="s">
        <v>1876</v>
      </c>
      <c r="CE860" t="s">
        <v>64</v>
      </c>
      <c r="CG860" t="s">
        <v>63</v>
      </c>
      <c r="CH860" t="s">
        <v>1025</v>
      </c>
      <c r="CI860" t="s">
        <v>64</v>
      </c>
      <c r="DJ860" t="s">
        <v>355</v>
      </c>
      <c r="DK860" t="s">
        <v>356</v>
      </c>
      <c r="DL860" t="s">
        <v>64</v>
      </c>
      <c r="DN860" t="s">
        <v>64</v>
      </c>
      <c r="DO860" t="s">
        <v>193</v>
      </c>
      <c r="DP860" t="s">
        <v>63</v>
      </c>
      <c r="DQ860" t="s">
        <v>78</v>
      </c>
      <c r="DR860" t="s">
        <v>1098</v>
      </c>
      <c r="EB860">
        <v>5</v>
      </c>
      <c r="EC860">
        <v>5</v>
      </c>
      <c r="EE860" t="s">
        <v>1875</v>
      </c>
      <c r="EF860">
        <v>5</v>
      </c>
      <c r="EH860" t="s">
        <v>80</v>
      </c>
      <c r="EL860" t="s">
        <v>80</v>
      </c>
      <c r="EP860" t="s">
        <v>80</v>
      </c>
      <c r="ET860" t="s">
        <v>80</v>
      </c>
      <c r="EV860">
        <v>1000</v>
      </c>
      <c r="EW860">
        <v>425</v>
      </c>
      <c r="EX860">
        <v>307</v>
      </c>
      <c r="EY860">
        <v>372</v>
      </c>
    </row>
    <row r="861" spans="1:165" x14ac:dyDescent="0.25">
      <c r="A861" s="24">
        <v>2020</v>
      </c>
      <c r="B861" s="24" t="s">
        <v>1021</v>
      </c>
      <c r="C861" s="25" t="s">
        <v>1074</v>
      </c>
      <c r="D861" s="30" t="s">
        <v>1896</v>
      </c>
      <c r="E861" s="24" t="s">
        <v>1024</v>
      </c>
      <c r="F861" s="24">
        <v>76</v>
      </c>
      <c r="G861" s="26">
        <v>2.5</v>
      </c>
      <c r="H861" s="24">
        <v>4</v>
      </c>
      <c r="I861" s="24" t="s">
        <v>870</v>
      </c>
      <c r="J861" s="24">
        <v>36</v>
      </c>
      <c r="K861" s="24">
        <v>35</v>
      </c>
      <c r="L861" s="24">
        <v>36</v>
      </c>
      <c r="M861" s="24">
        <v>49.3</v>
      </c>
      <c r="N861" s="24">
        <v>48.2</v>
      </c>
      <c r="O861" s="24">
        <v>48.7988</v>
      </c>
      <c r="P861" s="24">
        <v>36.240900000000003</v>
      </c>
      <c r="Q861" s="24">
        <v>35.402299999999997</v>
      </c>
      <c r="R861" s="24">
        <v>35.858699999999999</v>
      </c>
      <c r="S861" s="24"/>
      <c r="T861" s="24" t="s">
        <v>142</v>
      </c>
      <c r="U861" s="24" t="s">
        <v>143</v>
      </c>
      <c r="V861" s="24" t="s">
        <v>549</v>
      </c>
      <c r="W861" s="24" t="s">
        <v>550</v>
      </c>
      <c r="X861" s="24"/>
      <c r="Y861" s="24">
        <v>6</v>
      </c>
      <c r="Z861" s="24" t="s">
        <v>64</v>
      </c>
      <c r="AA861" s="24" t="s">
        <v>64</v>
      </c>
      <c r="AB861" s="24" t="s">
        <v>150</v>
      </c>
      <c r="AC861" s="24" t="s">
        <v>178</v>
      </c>
      <c r="AD861" s="24">
        <v>15</v>
      </c>
      <c r="AE861" s="24"/>
      <c r="AF861" s="24"/>
      <c r="AG861" s="24" t="s">
        <v>243</v>
      </c>
      <c r="AH861" s="24" t="s">
        <v>244</v>
      </c>
      <c r="AI861" s="24" t="s">
        <v>68</v>
      </c>
      <c r="AJ861" s="24" t="s">
        <v>69</v>
      </c>
      <c r="AK861" s="24" t="s">
        <v>184</v>
      </c>
      <c r="AL861" s="24" t="s">
        <v>185</v>
      </c>
      <c r="AM861" s="24"/>
      <c r="AN861" s="24"/>
      <c r="AO861" s="24"/>
      <c r="AP861" s="24"/>
      <c r="AQ861" s="24"/>
      <c r="AR861" s="24"/>
      <c r="AS861" s="24">
        <v>1100</v>
      </c>
      <c r="AT861" s="24">
        <v>1100</v>
      </c>
      <c r="AU861" s="24"/>
      <c r="AV861" s="24"/>
      <c r="AW861" s="24"/>
      <c r="AX861" s="24"/>
      <c r="AY861" s="24"/>
      <c r="AZ861" s="24"/>
      <c r="BA861" s="24"/>
      <c r="BB861" s="24"/>
      <c r="BC861" s="24"/>
      <c r="BD861" s="24"/>
      <c r="BE861" s="24"/>
      <c r="BF861" s="24"/>
      <c r="BG861" s="24"/>
      <c r="BH861" s="24"/>
      <c r="BI861" s="24"/>
      <c r="BJ861" s="24"/>
      <c r="BK861" s="24"/>
      <c r="BL861" s="24"/>
      <c r="BM861" s="24"/>
      <c r="BN861" s="34" t="s">
        <v>2138</v>
      </c>
      <c r="BO861" s="24">
        <v>2</v>
      </c>
      <c r="BP861" s="24">
        <v>2</v>
      </c>
      <c r="BQ861" s="24">
        <v>30</v>
      </c>
      <c r="BR861" s="24" t="s">
        <v>220</v>
      </c>
      <c r="BS861" s="24"/>
      <c r="BT861" s="24" t="s">
        <v>227</v>
      </c>
      <c r="BU861" s="27">
        <v>43867</v>
      </c>
      <c r="BV861" s="24">
        <v>27001</v>
      </c>
      <c r="BW861" s="28"/>
      <c r="BX861" s="24" t="s">
        <v>64</v>
      </c>
      <c r="BY861" s="24" t="s">
        <v>64</v>
      </c>
      <c r="BZ861" s="24"/>
      <c r="CA861" s="24"/>
      <c r="CB861" s="24" t="s">
        <v>64</v>
      </c>
      <c r="CC861" s="24" t="s">
        <v>64</v>
      </c>
      <c r="CD861" s="24"/>
      <c r="CE861" s="24" t="s">
        <v>64</v>
      </c>
      <c r="CF861" s="24"/>
      <c r="CG861" s="24" t="s">
        <v>63</v>
      </c>
      <c r="CH861" s="24" t="s">
        <v>1025</v>
      </c>
      <c r="CI861" s="24" t="s">
        <v>64</v>
      </c>
      <c r="CJ861" s="24"/>
      <c r="CK861" s="24" t="s">
        <v>112</v>
      </c>
      <c r="CL861" s="24"/>
      <c r="CM861" s="24">
        <v>1</v>
      </c>
      <c r="CN861" s="24" t="s">
        <v>1026</v>
      </c>
      <c r="CO861" s="24"/>
      <c r="CP861" s="24">
        <v>288</v>
      </c>
      <c r="CQ861" s="24">
        <v>6.5</v>
      </c>
      <c r="CR861" s="24">
        <v>46.4</v>
      </c>
      <c r="CS861" s="24" t="s">
        <v>114</v>
      </c>
      <c r="CT861" s="24"/>
      <c r="CU861" s="24"/>
      <c r="CV861" s="24" t="s">
        <v>115</v>
      </c>
      <c r="CW861" s="24"/>
      <c r="CX861" s="24" t="s">
        <v>116</v>
      </c>
      <c r="CY861" s="24" t="s">
        <v>64</v>
      </c>
      <c r="CZ861" s="24"/>
      <c r="DA861" s="24"/>
      <c r="DB861" s="24"/>
      <c r="DC861" s="24" t="s">
        <v>1898</v>
      </c>
      <c r="DD861" s="24">
        <v>1</v>
      </c>
      <c r="DE861" s="24" t="s">
        <v>476</v>
      </c>
      <c r="DF861" s="24" t="s">
        <v>1027</v>
      </c>
      <c r="DG861" s="24">
        <v>134</v>
      </c>
      <c r="DH861" s="24"/>
      <c r="DI861" s="24"/>
      <c r="DJ861" s="24" t="s">
        <v>355</v>
      </c>
      <c r="DK861" s="24" t="s">
        <v>356</v>
      </c>
      <c r="DL861" s="24" t="s">
        <v>64</v>
      </c>
      <c r="DM861" s="24" t="s">
        <v>64</v>
      </c>
      <c r="DN861" s="24" t="s">
        <v>64</v>
      </c>
      <c r="DO861" s="24" t="s">
        <v>1028</v>
      </c>
      <c r="DP861" s="24" t="s">
        <v>63</v>
      </c>
      <c r="DQ861" s="24" t="s">
        <v>78</v>
      </c>
      <c r="DR861" s="24" t="s">
        <v>1029</v>
      </c>
      <c r="DS861" s="24"/>
      <c r="DT861" s="24"/>
      <c r="DU861" s="24"/>
      <c r="DV861" s="24"/>
      <c r="DW861" s="24"/>
      <c r="DX861" s="24"/>
      <c r="DY861" s="24"/>
      <c r="DZ861" s="24"/>
      <c r="EA861" s="29"/>
      <c r="EB861" s="24">
        <v>8</v>
      </c>
      <c r="EC861" s="24">
        <v>8</v>
      </c>
      <c r="ED861" s="24"/>
      <c r="EE861" s="24" t="s">
        <v>1897</v>
      </c>
      <c r="EF861" s="24">
        <v>7</v>
      </c>
      <c r="EG861" s="24"/>
      <c r="EH861" s="24" t="s">
        <v>80</v>
      </c>
      <c r="EI861" s="24"/>
      <c r="EJ861" s="24"/>
      <c r="EK861" s="24"/>
      <c r="EL861" s="24" t="s">
        <v>80</v>
      </c>
      <c r="EM861" s="24"/>
      <c r="EN861" s="24"/>
      <c r="EO861" s="24"/>
      <c r="EP861" s="24" t="s">
        <v>80</v>
      </c>
      <c r="EQ861" s="24"/>
      <c r="ER861" s="24"/>
      <c r="ES861" s="24"/>
      <c r="ET861" s="24" t="s">
        <v>80</v>
      </c>
      <c r="EU861" s="24">
        <v>2000</v>
      </c>
      <c r="EV861" s="24"/>
      <c r="EW861" s="24">
        <v>242</v>
      </c>
      <c r="EX861" s="24">
        <v>248</v>
      </c>
      <c r="EY861" s="24">
        <v>245</v>
      </c>
      <c r="EZ861" s="24"/>
      <c r="FA861" s="24"/>
      <c r="FB861" s="24"/>
      <c r="FC861" s="24"/>
      <c r="FD861" s="24"/>
      <c r="FE861" s="24"/>
      <c r="FF861" s="24"/>
      <c r="FG861" s="24"/>
      <c r="FH861" s="24"/>
      <c r="FI861" s="24"/>
    </row>
    <row r="862" spans="1:165" x14ac:dyDescent="0.25">
      <c r="A862">
        <v>2020</v>
      </c>
      <c r="B862" t="s">
        <v>1021</v>
      </c>
      <c r="C862" s="20" t="s">
        <v>1074</v>
      </c>
      <c r="D862" t="s">
        <v>1109</v>
      </c>
      <c r="E862" t="s">
        <v>1024</v>
      </c>
      <c r="F862">
        <v>84</v>
      </c>
      <c r="G862" s="1">
        <v>2.5</v>
      </c>
      <c r="H862">
        <v>4</v>
      </c>
      <c r="I862" t="s">
        <v>79</v>
      </c>
      <c r="J862">
        <v>27</v>
      </c>
      <c r="K862">
        <v>35</v>
      </c>
      <c r="L862">
        <v>30</v>
      </c>
      <c r="M862">
        <v>34.9</v>
      </c>
      <c r="N862">
        <v>50.7</v>
      </c>
      <c r="O862">
        <v>40.592599999999997</v>
      </c>
      <c r="P862">
        <v>26.786899999999999</v>
      </c>
      <c r="Q862">
        <v>34.814599999999999</v>
      </c>
      <c r="R862">
        <v>29.888200000000001</v>
      </c>
      <c r="T862" t="s">
        <v>142</v>
      </c>
      <c r="U862" t="s">
        <v>143</v>
      </c>
      <c r="V862" t="s">
        <v>61</v>
      </c>
      <c r="W862" t="s">
        <v>62</v>
      </c>
      <c r="Y862">
        <v>8</v>
      </c>
      <c r="Z862" t="s">
        <v>63</v>
      </c>
      <c r="AA862" t="s">
        <v>64</v>
      </c>
      <c r="AB862" t="s">
        <v>150</v>
      </c>
      <c r="AC862" t="s">
        <v>178</v>
      </c>
      <c r="AD862">
        <v>15</v>
      </c>
      <c r="AG862" t="s">
        <v>243</v>
      </c>
      <c r="AH862" t="s">
        <v>244</v>
      </c>
      <c r="AI862" t="s">
        <v>68</v>
      </c>
      <c r="AJ862" t="s">
        <v>69</v>
      </c>
      <c r="AK862" t="s">
        <v>184</v>
      </c>
      <c r="AL862" t="s">
        <v>185</v>
      </c>
      <c r="AS862">
        <v>1350</v>
      </c>
      <c r="AT862">
        <v>1350</v>
      </c>
      <c r="BN862" s="33" t="s">
        <v>2136</v>
      </c>
      <c r="BO862">
        <v>2</v>
      </c>
      <c r="BP862">
        <v>2</v>
      </c>
      <c r="BQ862">
        <v>30</v>
      </c>
      <c r="BR862" t="s">
        <v>220</v>
      </c>
      <c r="BT862" t="s">
        <v>73</v>
      </c>
      <c r="BU862" s="23">
        <v>43748</v>
      </c>
      <c r="BV862">
        <v>28052</v>
      </c>
      <c r="BX862" t="s">
        <v>64</v>
      </c>
      <c r="BY862" t="s">
        <v>64</v>
      </c>
      <c r="CB862" t="s">
        <v>64</v>
      </c>
      <c r="CC862" t="s">
        <v>64</v>
      </c>
      <c r="CD862" t="s">
        <v>1902</v>
      </c>
      <c r="CE862" t="s">
        <v>64</v>
      </c>
      <c r="CG862" t="s">
        <v>63</v>
      </c>
      <c r="CH862" t="s">
        <v>1025</v>
      </c>
      <c r="CI862" t="s">
        <v>64</v>
      </c>
      <c r="DJ862" t="s">
        <v>355</v>
      </c>
      <c r="DK862" t="s">
        <v>356</v>
      </c>
      <c r="DL862" t="s">
        <v>64</v>
      </c>
      <c r="DN862" t="s">
        <v>64</v>
      </c>
      <c r="DO862" t="s">
        <v>1028</v>
      </c>
      <c r="DP862" t="s">
        <v>64</v>
      </c>
      <c r="DQ862" t="s">
        <v>139</v>
      </c>
      <c r="DR862" t="s">
        <v>1111</v>
      </c>
      <c r="EB862">
        <v>7</v>
      </c>
      <c r="EC862">
        <v>7</v>
      </c>
      <c r="EE862" t="s">
        <v>1885</v>
      </c>
      <c r="EF862">
        <v>6</v>
      </c>
      <c r="EH862" t="s">
        <v>80</v>
      </c>
      <c r="EL862" t="s">
        <v>80</v>
      </c>
      <c r="EP862" t="s">
        <v>80</v>
      </c>
      <c r="ET862" t="s">
        <v>80</v>
      </c>
      <c r="EU862">
        <v>750</v>
      </c>
      <c r="EW862">
        <v>330</v>
      </c>
      <c r="EX862">
        <v>254</v>
      </c>
      <c r="EY862">
        <v>296</v>
      </c>
    </row>
    <row r="863" spans="1:165" x14ac:dyDescent="0.25">
      <c r="A863">
        <v>2020</v>
      </c>
      <c r="B863" t="s">
        <v>1021</v>
      </c>
      <c r="C863" s="20" t="s">
        <v>1074</v>
      </c>
      <c r="D863" t="s">
        <v>1109</v>
      </c>
      <c r="E863" t="s">
        <v>1024</v>
      </c>
      <c r="F863">
        <v>85</v>
      </c>
      <c r="G863" s="1">
        <v>2.5</v>
      </c>
      <c r="H863">
        <v>4</v>
      </c>
      <c r="I863" t="s">
        <v>79</v>
      </c>
      <c r="J863">
        <v>28</v>
      </c>
      <c r="K863">
        <v>35</v>
      </c>
      <c r="L863">
        <v>30</v>
      </c>
      <c r="M863">
        <v>36</v>
      </c>
      <c r="N863">
        <v>50.7</v>
      </c>
      <c r="O863">
        <v>41.401800000000001</v>
      </c>
      <c r="P863">
        <v>27.536100000000001</v>
      </c>
      <c r="Q863">
        <v>34.814599999999999</v>
      </c>
      <c r="R863">
        <v>30.395700000000001</v>
      </c>
      <c r="T863" t="s">
        <v>142</v>
      </c>
      <c r="U863" t="s">
        <v>143</v>
      </c>
      <c r="V863" t="s">
        <v>61</v>
      </c>
      <c r="W863" t="s">
        <v>62</v>
      </c>
      <c r="Y863">
        <v>8</v>
      </c>
      <c r="Z863" t="s">
        <v>63</v>
      </c>
      <c r="AA863" t="s">
        <v>64</v>
      </c>
      <c r="AB863" t="s">
        <v>150</v>
      </c>
      <c r="AC863" t="s">
        <v>178</v>
      </c>
      <c r="AD863">
        <v>15</v>
      </c>
      <c r="AG863" t="s">
        <v>243</v>
      </c>
      <c r="AH863" t="s">
        <v>244</v>
      </c>
      <c r="AI863" t="s">
        <v>68</v>
      </c>
      <c r="AJ863" t="s">
        <v>69</v>
      </c>
      <c r="AK863" t="s">
        <v>184</v>
      </c>
      <c r="AL863" t="s">
        <v>185</v>
      </c>
      <c r="AS863">
        <v>1350</v>
      </c>
      <c r="AT863">
        <v>1350</v>
      </c>
      <c r="BN863" s="33" t="s">
        <v>2148</v>
      </c>
      <c r="BO863">
        <v>2</v>
      </c>
      <c r="BP863">
        <v>2</v>
      </c>
      <c r="BQ863">
        <v>30</v>
      </c>
      <c r="BR863" t="s">
        <v>220</v>
      </c>
      <c r="BT863" t="s">
        <v>73</v>
      </c>
      <c r="BU863" s="23">
        <v>43748</v>
      </c>
      <c r="BV863">
        <v>26394</v>
      </c>
      <c r="BX863" t="s">
        <v>64</v>
      </c>
      <c r="BY863" t="s">
        <v>64</v>
      </c>
      <c r="CB863" t="s">
        <v>64</v>
      </c>
      <c r="CC863" t="s">
        <v>64</v>
      </c>
      <c r="CD863" t="s">
        <v>1902</v>
      </c>
      <c r="CE863" t="s">
        <v>64</v>
      </c>
      <c r="CG863" t="s">
        <v>63</v>
      </c>
      <c r="CH863" t="s">
        <v>1025</v>
      </c>
      <c r="CI863" t="s">
        <v>64</v>
      </c>
      <c r="DJ863" t="s">
        <v>355</v>
      </c>
      <c r="DK863" t="s">
        <v>356</v>
      </c>
      <c r="DL863" t="s">
        <v>64</v>
      </c>
      <c r="DN863" t="s">
        <v>64</v>
      </c>
      <c r="DO863" t="s">
        <v>1028</v>
      </c>
      <c r="DP863" t="s">
        <v>63</v>
      </c>
      <c r="DQ863" t="s">
        <v>78</v>
      </c>
      <c r="DR863" t="s">
        <v>1098</v>
      </c>
      <c r="EB863">
        <v>7</v>
      </c>
      <c r="EC863">
        <v>7</v>
      </c>
      <c r="EE863" t="s">
        <v>1885</v>
      </c>
      <c r="EF863">
        <v>6</v>
      </c>
      <c r="EH863" t="s">
        <v>80</v>
      </c>
      <c r="EL863" t="s">
        <v>80</v>
      </c>
      <c r="EP863" t="s">
        <v>80</v>
      </c>
      <c r="ET863" t="s">
        <v>80</v>
      </c>
      <c r="EU863">
        <v>750</v>
      </c>
      <c r="EW863">
        <v>321</v>
      </c>
      <c r="EX863">
        <v>254</v>
      </c>
      <c r="EY863">
        <v>290</v>
      </c>
    </row>
    <row r="864" spans="1:165" x14ac:dyDescent="0.25">
      <c r="A864">
        <v>2020</v>
      </c>
      <c r="B864" t="s">
        <v>1123</v>
      </c>
      <c r="C864" s="20" t="s">
        <v>1201</v>
      </c>
      <c r="D864" t="s">
        <v>1204</v>
      </c>
      <c r="E864" t="s">
        <v>1126</v>
      </c>
      <c r="F864">
        <v>29</v>
      </c>
      <c r="G864" s="1">
        <v>2</v>
      </c>
      <c r="H864">
        <v>4</v>
      </c>
      <c r="I864" t="s">
        <v>79</v>
      </c>
      <c r="J864">
        <v>20</v>
      </c>
      <c r="K864">
        <v>24</v>
      </c>
      <c r="L864">
        <v>22</v>
      </c>
      <c r="M864">
        <v>25.7</v>
      </c>
      <c r="N864">
        <v>34.799999999999997</v>
      </c>
      <c r="O864">
        <v>29.127500000000001</v>
      </c>
      <c r="P864">
        <v>20.3124</v>
      </c>
      <c r="Q864">
        <v>23.6495</v>
      </c>
      <c r="R864">
        <v>21.689599999999999</v>
      </c>
      <c r="T864" t="s">
        <v>60</v>
      </c>
      <c r="U864" t="s">
        <v>71</v>
      </c>
      <c r="V864" t="s">
        <v>61</v>
      </c>
      <c r="W864" t="s">
        <v>62</v>
      </c>
      <c r="Y864">
        <v>8</v>
      </c>
      <c r="Z864" t="s">
        <v>63</v>
      </c>
      <c r="AA864" t="s">
        <v>64</v>
      </c>
      <c r="AB864" t="s">
        <v>150</v>
      </c>
      <c r="AC864" t="s">
        <v>178</v>
      </c>
      <c r="AD864">
        <v>15</v>
      </c>
      <c r="AG864" t="s">
        <v>243</v>
      </c>
      <c r="AH864" t="s">
        <v>244</v>
      </c>
      <c r="AI864" t="s">
        <v>68</v>
      </c>
      <c r="AJ864" t="s">
        <v>69</v>
      </c>
      <c r="AK864" t="s">
        <v>184</v>
      </c>
      <c r="AL864" t="s">
        <v>185</v>
      </c>
      <c r="AS864">
        <v>1850</v>
      </c>
      <c r="AT864">
        <v>1850</v>
      </c>
      <c r="BN864" s="33" t="s">
        <v>2125</v>
      </c>
      <c r="BO864">
        <v>2</v>
      </c>
      <c r="BP864">
        <v>2</v>
      </c>
      <c r="BQ864">
        <v>30</v>
      </c>
      <c r="BR864" t="s">
        <v>220</v>
      </c>
      <c r="BT864" t="s">
        <v>285</v>
      </c>
      <c r="BU864" s="23">
        <v>43749</v>
      </c>
      <c r="BV864">
        <v>26667</v>
      </c>
      <c r="BX864" t="s">
        <v>64</v>
      </c>
      <c r="BY864" t="s">
        <v>64</v>
      </c>
      <c r="CB864" t="s">
        <v>64</v>
      </c>
      <c r="CC864" t="s">
        <v>64</v>
      </c>
      <c r="CD864" t="s">
        <v>1990</v>
      </c>
      <c r="CE864" t="s">
        <v>64</v>
      </c>
      <c r="CG864" t="s">
        <v>63</v>
      </c>
      <c r="CH864" t="s">
        <v>1135</v>
      </c>
      <c r="CI864" t="s">
        <v>63</v>
      </c>
      <c r="CJ864" t="s">
        <v>1146</v>
      </c>
      <c r="DJ864" t="s">
        <v>76</v>
      </c>
      <c r="DK864" t="s">
        <v>2124</v>
      </c>
      <c r="DN864" t="s">
        <v>64</v>
      </c>
      <c r="DO864" t="s">
        <v>1991</v>
      </c>
      <c r="DP864" t="s">
        <v>63</v>
      </c>
      <c r="DQ864" t="s">
        <v>78</v>
      </c>
      <c r="EB864">
        <v>4</v>
      </c>
      <c r="EC864">
        <v>4</v>
      </c>
      <c r="EE864" t="s">
        <v>1989</v>
      </c>
      <c r="EF864">
        <v>3</v>
      </c>
      <c r="EH864" t="s">
        <v>80</v>
      </c>
      <c r="EL864" t="s">
        <v>80</v>
      </c>
      <c r="EP864" t="s">
        <v>80</v>
      </c>
      <c r="ET864" t="s">
        <v>80</v>
      </c>
      <c r="EV864">
        <v>1750</v>
      </c>
      <c r="EW864">
        <v>437</v>
      </c>
      <c r="EX864">
        <v>374</v>
      </c>
      <c r="EY864">
        <v>408</v>
      </c>
    </row>
    <row r="865" spans="1:165" x14ac:dyDescent="0.25">
      <c r="A865">
        <v>2020</v>
      </c>
      <c r="B865" t="s">
        <v>1123</v>
      </c>
      <c r="C865" s="20" t="s">
        <v>1201</v>
      </c>
      <c r="D865" t="s">
        <v>1204</v>
      </c>
      <c r="E865" t="s">
        <v>1126</v>
      </c>
      <c r="F865">
        <v>60</v>
      </c>
      <c r="G865" s="1">
        <v>3.6</v>
      </c>
      <c r="H865">
        <v>6</v>
      </c>
      <c r="I865" t="s">
        <v>79</v>
      </c>
      <c r="J865">
        <v>17</v>
      </c>
      <c r="K865">
        <v>23</v>
      </c>
      <c r="L865">
        <v>19</v>
      </c>
      <c r="M865">
        <v>21.4</v>
      </c>
      <c r="N865">
        <v>31.4</v>
      </c>
      <c r="O865">
        <v>24.979900000000001</v>
      </c>
      <c r="P865">
        <v>17.1523</v>
      </c>
      <c r="Q865">
        <v>22.5138</v>
      </c>
      <c r="R865">
        <v>19.210999999999999</v>
      </c>
      <c r="T865" t="s">
        <v>142</v>
      </c>
      <c r="U865" t="s">
        <v>143</v>
      </c>
      <c r="V865" t="s">
        <v>61</v>
      </c>
      <c r="W865" t="s">
        <v>62</v>
      </c>
      <c r="Y865">
        <v>8</v>
      </c>
      <c r="Z865" t="s">
        <v>63</v>
      </c>
      <c r="AA865" t="s">
        <v>64</v>
      </c>
      <c r="AB865" t="s">
        <v>150</v>
      </c>
      <c r="AC865" t="s">
        <v>178</v>
      </c>
      <c r="AD865">
        <v>15</v>
      </c>
      <c r="AG865" t="s">
        <v>243</v>
      </c>
      <c r="AH865" t="s">
        <v>244</v>
      </c>
      <c r="AI865" t="s">
        <v>68</v>
      </c>
      <c r="AJ865" t="s">
        <v>69</v>
      </c>
      <c r="AK865" t="s">
        <v>184</v>
      </c>
      <c r="AL865" t="s">
        <v>185</v>
      </c>
      <c r="AS865">
        <v>2150</v>
      </c>
      <c r="AT865">
        <v>2150</v>
      </c>
      <c r="BN865" s="33" t="s">
        <v>2125</v>
      </c>
      <c r="BO865">
        <v>2</v>
      </c>
      <c r="BP865">
        <v>2</v>
      </c>
      <c r="BQ865">
        <v>30</v>
      </c>
      <c r="BR865" t="s">
        <v>220</v>
      </c>
      <c r="BT865" t="s">
        <v>73</v>
      </c>
      <c r="BU865" s="23">
        <v>43847</v>
      </c>
      <c r="BV865">
        <v>26970</v>
      </c>
      <c r="BX865" t="s">
        <v>64</v>
      </c>
      <c r="BY865" t="s">
        <v>64</v>
      </c>
      <c r="CB865" t="s">
        <v>64</v>
      </c>
      <c r="CC865" t="s">
        <v>64</v>
      </c>
      <c r="CD865" t="s">
        <v>1993</v>
      </c>
      <c r="CE865" t="s">
        <v>64</v>
      </c>
      <c r="CG865" t="s">
        <v>63</v>
      </c>
      <c r="CH865" t="s">
        <v>1145</v>
      </c>
      <c r="CI865" t="s">
        <v>64</v>
      </c>
      <c r="DJ865" t="s">
        <v>76</v>
      </c>
      <c r="DK865" t="s">
        <v>2124</v>
      </c>
      <c r="DN865" t="s">
        <v>64</v>
      </c>
      <c r="DO865" t="s">
        <v>1153</v>
      </c>
      <c r="DP865" t="s">
        <v>63</v>
      </c>
      <c r="DQ865" t="s">
        <v>78</v>
      </c>
      <c r="EB865">
        <v>3</v>
      </c>
      <c r="EC865">
        <v>3</v>
      </c>
      <c r="EE865" t="s">
        <v>1992</v>
      </c>
      <c r="EF865">
        <v>5</v>
      </c>
      <c r="EH865" t="s">
        <v>80</v>
      </c>
      <c r="EL865" t="s">
        <v>80</v>
      </c>
      <c r="EP865" t="s">
        <v>80</v>
      </c>
      <c r="ET865" t="s">
        <v>80</v>
      </c>
      <c r="EV865">
        <v>3250</v>
      </c>
      <c r="EW865">
        <v>517</v>
      </c>
      <c r="EX865">
        <v>393</v>
      </c>
      <c r="EY865">
        <v>461</v>
      </c>
    </row>
    <row r="866" spans="1:165" x14ac:dyDescent="0.25">
      <c r="A866">
        <v>2020</v>
      </c>
      <c r="B866" t="s">
        <v>1123</v>
      </c>
      <c r="C866" s="20" t="s">
        <v>1201</v>
      </c>
      <c r="D866" t="s">
        <v>1994</v>
      </c>
      <c r="E866" t="s">
        <v>1126</v>
      </c>
      <c r="F866">
        <v>20</v>
      </c>
      <c r="G866" s="1">
        <v>2</v>
      </c>
      <c r="H866">
        <v>4</v>
      </c>
      <c r="I866" t="s">
        <v>79</v>
      </c>
      <c r="J866">
        <v>21</v>
      </c>
      <c r="K866">
        <v>24</v>
      </c>
      <c r="L866">
        <v>22</v>
      </c>
      <c r="M866">
        <v>26.4</v>
      </c>
      <c r="N866">
        <v>35.5</v>
      </c>
      <c r="O866">
        <v>29.842400000000001</v>
      </c>
      <c r="P866">
        <v>20.8185</v>
      </c>
      <c r="Q866">
        <v>24.114599999999999</v>
      </c>
      <c r="R866">
        <v>22.1829</v>
      </c>
      <c r="T866" t="s">
        <v>60</v>
      </c>
      <c r="U866" t="s">
        <v>71</v>
      </c>
      <c r="V866" t="s">
        <v>61</v>
      </c>
      <c r="W866" t="s">
        <v>62</v>
      </c>
      <c r="Y866">
        <v>8</v>
      </c>
      <c r="Z866" t="s">
        <v>63</v>
      </c>
      <c r="AA866" t="s">
        <v>64</v>
      </c>
      <c r="AB866" t="s">
        <v>150</v>
      </c>
      <c r="AC866" t="s">
        <v>178</v>
      </c>
      <c r="AD866">
        <v>15</v>
      </c>
      <c r="AG866" t="s">
        <v>243</v>
      </c>
      <c r="AH866" t="s">
        <v>244</v>
      </c>
      <c r="AI866" t="s">
        <v>68</v>
      </c>
      <c r="AJ866" t="s">
        <v>69</v>
      </c>
      <c r="AK866" t="s">
        <v>184</v>
      </c>
      <c r="AL866" t="s">
        <v>185</v>
      </c>
      <c r="AS866">
        <v>1850</v>
      </c>
      <c r="AT866">
        <v>1850</v>
      </c>
      <c r="BN866" s="33" t="s">
        <v>2125</v>
      </c>
      <c r="BO866">
        <v>2</v>
      </c>
      <c r="BP866">
        <v>2</v>
      </c>
      <c r="BQ866">
        <v>30</v>
      </c>
      <c r="BR866" t="s">
        <v>220</v>
      </c>
      <c r="BT866" t="s">
        <v>285</v>
      </c>
      <c r="BU866" s="23">
        <v>43728</v>
      </c>
      <c r="BV866">
        <v>26569</v>
      </c>
      <c r="BX866" t="s">
        <v>63</v>
      </c>
      <c r="BY866" t="s">
        <v>64</v>
      </c>
      <c r="CB866" t="s">
        <v>64</v>
      </c>
      <c r="CC866" t="s">
        <v>64</v>
      </c>
      <c r="CD866" t="s">
        <v>1990</v>
      </c>
      <c r="CE866" t="s">
        <v>64</v>
      </c>
      <c r="CG866" t="s">
        <v>63</v>
      </c>
      <c r="CH866" t="s">
        <v>1135</v>
      </c>
      <c r="CI866" t="s">
        <v>63</v>
      </c>
      <c r="CJ866" t="s">
        <v>1146</v>
      </c>
      <c r="DJ866" t="s">
        <v>76</v>
      </c>
      <c r="DK866" t="s">
        <v>2124</v>
      </c>
      <c r="DN866" t="s">
        <v>64</v>
      </c>
      <c r="DO866" t="s">
        <v>1991</v>
      </c>
      <c r="DP866" t="s">
        <v>63</v>
      </c>
      <c r="DQ866" t="s">
        <v>78</v>
      </c>
      <c r="EB866">
        <v>4</v>
      </c>
      <c r="EC866">
        <v>4</v>
      </c>
      <c r="EE866" t="s">
        <v>1989</v>
      </c>
      <c r="EF866">
        <v>3</v>
      </c>
      <c r="EH866" t="s">
        <v>80</v>
      </c>
      <c r="EL866" t="s">
        <v>80</v>
      </c>
      <c r="EP866" t="s">
        <v>80</v>
      </c>
      <c r="ET866" t="s">
        <v>80</v>
      </c>
      <c r="EV866">
        <v>1750</v>
      </c>
      <c r="EW866">
        <v>427</v>
      </c>
      <c r="EX866">
        <v>368</v>
      </c>
      <c r="EY866">
        <v>401</v>
      </c>
    </row>
    <row r="867" spans="1:165" x14ac:dyDescent="0.25">
      <c r="A867">
        <v>2020</v>
      </c>
      <c r="B867" t="s">
        <v>1123</v>
      </c>
      <c r="C867" s="20" t="s">
        <v>1201</v>
      </c>
      <c r="D867" t="s">
        <v>1994</v>
      </c>
      <c r="E867" t="s">
        <v>1126</v>
      </c>
      <c r="F867">
        <v>61</v>
      </c>
      <c r="G867" s="1">
        <v>3.6</v>
      </c>
      <c r="H867">
        <v>6</v>
      </c>
      <c r="I867" t="s">
        <v>79</v>
      </c>
      <c r="J867">
        <v>17</v>
      </c>
      <c r="K867">
        <v>23</v>
      </c>
      <c r="L867">
        <v>19</v>
      </c>
      <c r="M867">
        <v>21.4</v>
      </c>
      <c r="N867">
        <v>31.4</v>
      </c>
      <c r="O867">
        <v>24.979900000000001</v>
      </c>
      <c r="P867">
        <v>17.1523</v>
      </c>
      <c r="Q867">
        <v>22.5138</v>
      </c>
      <c r="R867">
        <v>19.210999999999999</v>
      </c>
      <c r="T867" t="s">
        <v>142</v>
      </c>
      <c r="U867" t="s">
        <v>143</v>
      </c>
      <c r="V867" t="s">
        <v>61</v>
      </c>
      <c r="W867" t="s">
        <v>62</v>
      </c>
      <c r="Y867">
        <v>8</v>
      </c>
      <c r="Z867" t="s">
        <v>63</v>
      </c>
      <c r="AA867" t="s">
        <v>64</v>
      </c>
      <c r="AB867" t="s">
        <v>150</v>
      </c>
      <c r="AC867" t="s">
        <v>178</v>
      </c>
      <c r="AD867">
        <v>15</v>
      </c>
      <c r="AG867" t="s">
        <v>243</v>
      </c>
      <c r="AH867" t="s">
        <v>244</v>
      </c>
      <c r="AI867" t="s">
        <v>68</v>
      </c>
      <c r="AJ867" t="s">
        <v>69</v>
      </c>
      <c r="AK867" t="s">
        <v>184</v>
      </c>
      <c r="AL867" t="s">
        <v>185</v>
      </c>
      <c r="AS867">
        <v>2150</v>
      </c>
      <c r="AT867">
        <v>2150</v>
      </c>
      <c r="BN867" s="33" t="s">
        <v>2125</v>
      </c>
      <c r="BO867">
        <v>2</v>
      </c>
      <c r="BP867">
        <v>2</v>
      </c>
      <c r="BQ867">
        <v>30</v>
      </c>
      <c r="BR867" t="s">
        <v>220</v>
      </c>
      <c r="BT867" t="s">
        <v>73</v>
      </c>
      <c r="BU867" s="23">
        <v>43847</v>
      </c>
      <c r="BV867">
        <v>26974</v>
      </c>
      <c r="BX867" t="s">
        <v>64</v>
      </c>
      <c r="BY867" t="s">
        <v>64</v>
      </c>
      <c r="CB867" t="s">
        <v>64</v>
      </c>
      <c r="CC867" t="s">
        <v>64</v>
      </c>
      <c r="CD867" t="s">
        <v>1993</v>
      </c>
      <c r="CE867" t="s">
        <v>64</v>
      </c>
      <c r="CG867" t="s">
        <v>63</v>
      </c>
      <c r="CH867" t="s">
        <v>1145</v>
      </c>
      <c r="CI867" t="s">
        <v>64</v>
      </c>
      <c r="DJ867" t="s">
        <v>76</v>
      </c>
      <c r="DK867" t="s">
        <v>2124</v>
      </c>
      <c r="DN867" t="s">
        <v>64</v>
      </c>
      <c r="DO867" t="s">
        <v>1153</v>
      </c>
      <c r="DP867" t="s">
        <v>63</v>
      </c>
      <c r="DQ867" t="s">
        <v>78</v>
      </c>
      <c r="EB867">
        <v>3</v>
      </c>
      <c r="EC867">
        <v>3</v>
      </c>
      <c r="EE867" t="s">
        <v>1992</v>
      </c>
      <c r="EF867">
        <v>5</v>
      </c>
      <c r="EH867" t="s">
        <v>80</v>
      </c>
      <c r="EL867" t="s">
        <v>80</v>
      </c>
      <c r="EP867" t="s">
        <v>80</v>
      </c>
      <c r="ET867" t="s">
        <v>80</v>
      </c>
      <c r="EV867">
        <v>3250</v>
      </c>
      <c r="EW867">
        <v>517</v>
      </c>
      <c r="EX867">
        <v>393</v>
      </c>
      <c r="EY867">
        <v>461</v>
      </c>
    </row>
    <row r="868" spans="1:165" x14ac:dyDescent="0.25">
      <c r="A868">
        <v>2020</v>
      </c>
      <c r="B868" t="s">
        <v>1123</v>
      </c>
      <c r="C868" s="20" t="s">
        <v>1201</v>
      </c>
      <c r="D868" t="s">
        <v>1212</v>
      </c>
      <c r="E868" t="s">
        <v>1126</v>
      </c>
      <c r="F868">
        <v>22</v>
      </c>
      <c r="G868" s="1">
        <v>2</v>
      </c>
      <c r="H868">
        <v>4</v>
      </c>
      <c r="I868" t="s">
        <v>79</v>
      </c>
      <c r="J868">
        <v>22</v>
      </c>
      <c r="K868">
        <v>29</v>
      </c>
      <c r="L868">
        <v>25</v>
      </c>
      <c r="M868">
        <v>28.5</v>
      </c>
      <c r="N868">
        <v>41.4</v>
      </c>
      <c r="O868">
        <v>33.1479</v>
      </c>
      <c r="P868">
        <v>22.3233</v>
      </c>
      <c r="Q868">
        <v>29.0199</v>
      </c>
      <c r="R868">
        <v>24.91</v>
      </c>
      <c r="T868" t="s">
        <v>60</v>
      </c>
      <c r="U868" t="s">
        <v>71</v>
      </c>
      <c r="V868" t="s">
        <v>61</v>
      </c>
      <c r="W868" t="s">
        <v>62</v>
      </c>
      <c r="Y868">
        <v>8</v>
      </c>
      <c r="Z868" t="s">
        <v>63</v>
      </c>
      <c r="AA868" t="s">
        <v>64</v>
      </c>
      <c r="AB868" t="s">
        <v>150</v>
      </c>
      <c r="AC868" t="s">
        <v>178</v>
      </c>
      <c r="AD868">
        <v>15</v>
      </c>
      <c r="AG868" t="s">
        <v>243</v>
      </c>
      <c r="AH868" t="s">
        <v>244</v>
      </c>
      <c r="AI868" t="s">
        <v>68</v>
      </c>
      <c r="AJ868" t="s">
        <v>69</v>
      </c>
      <c r="AK868" t="s">
        <v>184</v>
      </c>
      <c r="AL868" t="s">
        <v>185</v>
      </c>
      <c r="AS868">
        <v>1600</v>
      </c>
      <c r="AT868">
        <v>1600</v>
      </c>
      <c r="BN868" s="33" t="s">
        <v>2125</v>
      </c>
      <c r="BO868">
        <v>2</v>
      </c>
      <c r="BP868">
        <v>2</v>
      </c>
      <c r="BQ868">
        <v>30</v>
      </c>
      <c r="BR868" t="s">
        <v>220</v>
      </c>
      <c r="BT868" t="s">
        <v>73</v>
      </c>
      <c r="BU868" s="23">
        <v>43728</v>
      </c>
      <c r="BV868">
        <v>26568</v>
      </c>
      <c r="BX868" t="s">
        <v>64</v>
      </c>
      <c r="BY868" t="s">
        <v>64</v>
      </c>
      <c r="CB868" t="s">
        <v>64</v>
      </c>
      <c r="CC868" t="s">
        <v>64</v>
      </c>
      <c r="CD868" t="s">
        <v>2006</v>
      </c>
      <c r="CE868" t="s">
        <v>64</v>
      </c>
      <c r="CG868" t="s">
        <v>63</v>
      </c>
      <c r="CH868" t="s">
        <v>1127</v>
      </c>
      <c r="CI868" t="s">
        <v>63</v>
      </c>
      <c r="CJ868" t="s">
        <v>1206</v>
      </c>
      <c r="DJ868" t="s">
        <v>76</v>
      </c>
      <c r="DK868" t="s">
        <v>2124</v>
      </c>
      <c r="DL868" t="s">
        <v>64</v>
      </c>
      <c r="DN868" t="s">
        <v>64</v>
      </c>
      <c r="DO868" t="s">
        <v>1129</v>
      </c>
      <c r="DP868" t="s">
        <v>63</v>
      </c>
      <c r="DQ868" t="s">
        <v>78</v>
      </c>
      <c r="DY868">
        <v>32.1</v>
      </c>
      <c r="EB868">
        <v>5</v>
      </c>
      <c r="EC868">
        <v>5</v>
      </c>
      <c r="EE868" t="s">
        <v>2003</v>
      </c>
      <c r="EF868">
        <v>7</v>
      </c>
      <c r="EH868" t="s">
        <v>80</v>
      </c>
      <c r="EL868" t="s">
        <v>80</v>
      </c>
      <c r="EP868" t="s">
        <v>80</v>
      </c>
      <c r="ET868" t="s">
        <v>80</v>
      </c>
      <c r="EV868">
        <v>500</v>
      </c>
      <c r="EW868">
        <v>397</v>
      </c>
      <c r="EX868">
        <v>305</v>
      </c>
      <c r="EY868">
        <v>356</v>
      </c>
    </row>
    <row r="869" spans="1:165" x14ac:dyDescent="0.25">
      <c r="A869">
        <v>2020</v>
      </c>
      <c r="B869" t="s">
        <v>1214</v>
      </c>
      <c r="C869" s="20" t="s">
        <v>1215</v>
      </c>
      <c r="D869" t="s">
        <v>1235</v>
      </c>
      <c r="E869" t="s">
        <v>1217</v>
      </c>
      <c r="F869">
        <v>126</v>
      </c>
      <c r="G869" s="1">
        <v>2</v>
      </c>
      <c r="H869">
        <v>4</v>
      </c>
      <c r="I869" t="s">
        <v>79</v>
      </c>
      <c r="J869">
        <v>23</v>
      </c>
      <c r="K869">
        <v>33</v>
      </c>
      <c r="L869">
        <v>27</v>
      </c>
      <c r="M869">
        <v>29.8</v>
      </c>
      <c r="N869">
        <v>47.2</v>
      </c>
      <c r="O869">
        <v>35.726700000000001</v>
      </c>
      <c r="P869">
        <v>23.244700000000002</v>
      </c>
      <c r="Q869">
        <v>32.661799999999999</v>
      </c>
      <c r="R869">
        <v>26.7102</v>
      </c>
      <c r="T869" t="s">
        <v>60</v>
      </c>
      <c r="U869" t="s">
        <v>71</v>
      </c>
      <c r="V869" t="s">
        <v>61</v>
      </c>
      <c r="W869" t="s">
        <v>62</v>
      </c>
      <c r="Y869">
        <v>8</v>
      </c>
      <c r="Z869" t="s">
        <v>63</v>
      </c>
      <c r="AA869" t="s">
        <v>64</v>
      </c>
      <c r="AB869" t="s">
        <v>150</v>
      </c>
      <c r="AC869" t="s">
        <v>178</v>
      </c>
      <c r="AD869">
        <v>10</v>
      </c>
      <c r="AG869" t="s">
        <v>243</v>
      </c>
      <c r="AH869" t="s">
        <v>244</v>
      </c>
      <c r="AI869" t="s">
        <v>68</v>
      </c>
      <c r="AJ869" t="s">
        <v>69</v>
      </c>
      <c r="AK869" t="s">
        <v>184</v>
      </c>
      <c r="AL869" t="s">
        <v>185</v>
      </c>
      <c r="AO869">
        <v>98</v>
      </c>
      <c r="AP869">
        <v>25</v>
      </c>
      <c r="AS869">
        <v>1500</v>
      </c>
      <c r="AT869">
        <v>1500</v>
      </c>
      <c r="BN869" s="33" t="s">
        <v>2125</v>
      </c>
      <c r="BO869">
        <v>2</v>
      </c>
      <c r="BP869">
        <v>2</v>
      </c>
      <c r="BQ869">
        <v>30</v>
      </c>
      <c r="BR869" t="s">
        <v>220</v>
      </c>
      <c r="BT869" t="s">
        <v>73</v>
      </c>
      <c r="BU869" s="23">
        <v>43619</v>
      </c>
      <c r="BV869">
        <v>25741</v>
      </c>
      <c r="BX869" t="s">
        <v>64</v>
      </c>
      <c r="BY869" t="s">
        <v>64</v>
      </c>
      <c r="CB869" t="s">
        <v>64</v>
      </c>
      <c r="CC869" t="s">
        <v>64</v>
      </c>
      <c r="CD869" t="s">
        <v>2014</v>
      </c>
      <c r="CE869" t="s">
        <v>64</v>
      </c>
      <c r="CG869" t="s">
        <v>63</v>
      </c>
      <c r="CH869" t="s">
        <v>1220</v>
      </c>
      <c r="CI869" t="s">
        <v>64</v>
      </c>
      <c r="DJ869" t="s">
        <v>76</v>
      </c>
      <c r="DK869" t="s">
        <v>2124</v>
      </c>
      <c r="DN869" t="s">
        <v>64</v>
      </c>
      <c r="DO869" t="s">
        <v>1037</v>
      </c>
      <c r="DP869" t="s">
        <v>63</v>
      </c>
      <c r="DQ869" t="s">
        <v>78</v>
      </c>
      <c r="DR869" t="s">
        <v>1221</v>
      </c>
      <c r="DY869">
        <v>35.700000000000003</v>
      </c>
      <c r="EB869">
        <v>6</v>
      </c>
      <c r="EC869">
        <v>6</v>
      </c>
      <c r="EE869" t="s">
        <v>2013</v>
      </c>
      <c r="EF869">
        <v>5</v>
      </c>
      <c r="EH869" t="s">
        <v>80</v>
      </c>
      <c r="EL869" t="s">
        <v>80</v>
      </c>
      <c r="EP869" t="s">
        <v>80</v>
      </c>
      <c r="ET869" t="s">
        <v>80</v>
      </c>
      <c r="EU869">
        <v>0</v>
      </c>
      <c r="EW869">
        <v>380</v>
      </c>
      <c r="EX869">
        <v>270</v>
      </c>
      <c r="EY869">
        <v>331</v>
      </c>
    </row>
    <row r="870" spans="1:165" x14ac:dyDescent="0.25">
      <c r="A870">
        <v>2020</v>
      </c>
      <c r="B870" t="s">
        <v>1214</v>
      </c>
      <c r="C870" s="20" t="s">
        <v>1215</v>
      </c>
      <c r="D870" t="s">
        <v>1237</v>
      </c>
      <c r="E870" t="s">
        <v>1217</v>
      </c>
      <c r="F870">
        <v>120</v>
      </c>
      <c r="G870" s="1">
        <v>2</v>
      </c>
      <c r="H870">
        <v>4</v>
      </c>
      <c r="I870" t="s">
        <v>79</v>
      </c>
      <c r="J870">
        <v>22</v>
      </c>
      <c r="K870">
        <v>29</v>
      </c>
      <c r="L870">
        <v>24</v>
      </c>
      <c r="M870">
        <v>27.5</v>
      </c>
      <c r="N870">
        <v>41.4</v>
      </c>
      <c r="O870">
        <v>32.394399999999997</v>
      </c>
      <c r="P870">
        <v>21.609300000000001</v>
      </c>
      <c r="Q870">
        <v>29.0199</v>
      </c>
      <c r="R870">
        <v>24.414899999999999</v>
      </c>
      <c r="T870" t="s">
        <v>60</v>
      </c>
      <c r="U870" t="s">
        <v>71</v>
      </c>
      <c r="V870" t="s">
        <v>61</v>
      </c>
      <c r="W870" t="s">
        <v>62</v>
      </c>
      <c r="Y870">
        <v>8</v>
      </c>
      <c r="Z870" t="s">
        <v>63</v>
      </c>
      <c r="AA870" t="s">
        <v>64</v>
      </c>
      <c r="AB870" t="s">
        <v>150</v>
      </c>
      <c r="AC870" t="s">
        <v>178</v>
      </c>
      <c r="AD870">
        <v>10</v>
      </c>
      <c r="AG870" t="s">
        <v>155</v>
      </c>
      <c r="AH870" t="s">
        <v>156</v>
      </c>
      <c r="AI870" t="s">
        <v>68</v>
      </c>
      <c r="AJ870" t="s">
        <v>69</v>
      </c>
      <c r="AK870" t="s">
        <v>184</v>
      </c>
      <c r="AL870" t="s">
        <v>185</v>
      </c>
      <c r="AO870">
        <v>103</v>
      </c>
      <c r="AP870">
        <v>30</v>
      </c>
      <c r="AS870">
        <v>2050</v>
      </c>
      <c r="AT870">
        <v>2050</v>
      </c>
      <c r="BN870" s="33" t="s">
        <v>2125</v>
      </c>
      <c r="BO870">
        <v>2</v>
      </c>
      <c r="BP870">
        <v>2</v>
      </c>
      <c r="BQ870">
        <v>30</v>
      </c>
      <c r="BR870" t="s">
        <v>220</v>
      </c>
      <c r="BT870" t="s">
        <v>73</v>
      </c>
      <c r="BU870" s="23">
        <v>43619</v>
      </c>
      <c r="BV870">
        <v>25736</v>
      </c>
      <c r="BX870" t="s">
        <v>64</v>
      </c>
      <c r="BY870" t="s">
        <v>64</v>
      </c>
      <c r="CB870" t="s">
        <v>64</v>
      </c>
      <c r="CC870" t="s">
        <v>64</v>
      </c>
      <c r="CD870" t="s">
        <v>2014</v>
      </c>
      <c r="CE870" t="s">
        <v>64</v>
      </c>
      <c r="CG870" t="s">
        <v>63</v>
      </c>
      <c r="CH870" t="s">
        <v>1220</v>
      </c>
      <c r="CI870" t="s">
        <v>64</v>
      </c>
      <c r="DJ870" t="s">
        <v>76</v>
      </c>
      <c r="DK870" t="s">
        <v>2124</v>
      </c>
      <c r="DN870" t="s">
        <v>64</v>
      </c>
      <c r="DO870" t="s">
        <v>1037</v>
      </c>
      <c r="DP870" t="s">
        <v>63</v>
      </c>
      <c r="DQ870" t="s">
        <v>78</v>
      </c>
      <c r="DR870" t="s">
        <v>1221</v>
      </c>
      <c r="DY870">
        <v>32.4</v>
      </c>
      <c r="EB870">
        <v>5</v>
      </c>
      <c r="EC870">
        <v>5</v>
      </c>
      <c r="EE870" t="s">
        <v>2013</v>
      </c>
      <c r="EF870">
        <v>5</v>
      </c>
      <c r="EH870" t="s">
        <v>80</v>
      </c>
      <c r="EL870" t="s">
        <v>80</v>
      </c>
      <c r="EP870" t="s">
        <v>80</v>
      </c>
      <c r="ET870" t="s">
        <v>80</v>
      </c>
      <c r="EV870">
        <v>2750</v>
      </c>
      <c r="EW870">
        <v>409</v>
      </c>
      <c r="EX870">
        <v>304</v>
      </c>
      <c r="EY870">
        <v>362</v>
      </c>
    </row>
    <row r="871" spans="1:165" x14ac:dyDescent="0.25">
      <c r="A871" s="24">
        <v>2020</v>
      </c>
      <c r="B871" s="24" t="s">
        <v>521</v>
      </c>
      <c r="C871" s="25" t="s">
        <v>522</v>
      </c>
      <c r="D871" s="24" t="s">
        <v>527</v>
      </c>
      <c r="E871" s="24" t="s">
        <v>524</v>
      </c>
      <c r="F871" s="24">
        <v>25</v>
      </c>
      <c r="G871" s="26">
        <v>3</v>
      </c>
      <c r="H871" s="24">
        <v>6</v>
      </c>
      <c r="I871" s="24" t="s">
        <v>159</v>
      </c>
      <c r="J871" s="24">
        <v>26</v>
      </c>
      <c r="K871" s="24">
        <v>27</v>
      </c>
      <c r="L871" s="24">
        <v>27</v>
      </c>
      <c r="M871" s="24">
        <v>34.646500000000003</v>
      </c>
      <c r="N871" s="24">
        <v>38.549900000000001</v>
      </c>
      <c r="O871" s="24">
        <v>36.3005</v>
      </c>
      <c r="P871" s="24">
        <v>26</v>
      </c>
      <c r="Q871" s="24">
        <v>27.195499999999999</v>
      </c>
      <c r="R871" s="24">
        <v>26.872299999999999</v>
      </c>
      <c r="S871" s="24"/>
      <c r="T871" s="24" t="s">
        <v>142</v>
      </c>
      <c r="U871" s="24" t="s">
        <v>143</v>
      </c>
      <c r="V871" s="24" t="s">
        <v>157</v>
      </c>
      <c r="W871" s="24" t="s">
        <v>158</v>
      </c>
      <c r="X871" s="24"/>
      <c r="Y871" s="24">
        <v>7</v>
      </c>
      <c r="Z871" s="24" t="s">
        <v>63</v>
      </c>
      <c r="AA871" s="24" t="s">
        <v>64</v>
      </c>
      <c r="AB871" s="24" t="s">
        <v>86</v>
      </c>
      <c r="AC871" s="24" t="s">
        <v>87</v>
      </c>
      <c r="AD871" s="24">
        <v>10</v>
      </c>
      <c r="AE871" s="24"/>
      <c r="AF871" s="24"/>
      <c r="AG871" s="24" t="s">
        <v>59</v>
      </c>
      <c r="AH871" s="24" t="s">
        <v>67</v>
      </c>
      <c r="AI871" s="24" t="s">
        <v>68</v>
      </c>
      <c r="AJ871" s="24" t="s">
        <v>69</v>
      </c>
      <c r="AK871" s="24" t="s">
        <v>184</v>
      </c>
      <c r="AL871" s="24" t="s">
        <v>185</v>
      </c>
      <c r="AM871" s="24"/>
      <c r="AN871" s="24"/>
      <c r="AO871" s="24"/>
      <c r="AP871" s="24"/>
      <c r="AQ871" s="24"/>
      <c r="AR871" s="24"/>
      <c r="AS871" s="24">
        <v>1800</v>
      </c>
      <c r="AT871" s="24">
        <v>1800</v>
      </c>
      <c r="AU871" s="24"/>
      <c r="AV871" s="24"/>
      <c r="AW871" s="24"/>
      <c r="AX871" s="24"/>
      <c r="AY871" s="24"/>
      <c r="AZ871" s="24"/>
      <c r="BA871" s="24"/>
      <c r="BB871" s="24"/>
      <c r="BC871" s="24"/>
      <c r="BD871" s="24"/>
      <c r="BE871" s="24"/>
      <c r="BF871" s="24"/>
      <c r="BG871" s="24"/>
      <c r="BH871" s="24"/>
      <c r="BI871" s="24"/>
      <c r="BJ871" s="24"/>
      <c r="BK871" s="24"/>
      <c r="BL871" s="24"/>
      <c r="BM871" s="24"/>
      <c r="BN871" s="34" t="s">
        <v>2135</v>
      </c>
      <c r="BO871" s="24">
        <v>2</v>
      </c>
      <c r="BP871" s="24">
        <v>2</v>
      </c>
      <c r="BQ871" s="24">
        <v>31</v>
      </c>
      <c r="BR871" s="24" t="s">
        <v>186</v>
      </c>
      <c r="BS871" s="24"/>
      <c r="BT871" s="24" t="s">
        <v>73</v>
      </c>
      <c r="BU871" s="27">
        <v>43663</v>
      </c>
      <c r="BV871" s="24">
        <v>25789</v>
      </c>
      <c r="BW871" s="28"/>
      <c r="BX871" s="24" t="s">
        <v>64</v>
      </c>
      <c r="BY871" s="24"/>
      <c r="BZ871" s="24"/>
      <c r="CA871" s="24"/>
      <c r="CB871" s="24" t="s">
        <v>64</v>
      </c>
      <c r="CC871" s="24" t="s">
        <v>64</v>
      </c>
      <c r="CD871" s="24"/>
      <c r="CE871" s="24" t="s">
        <v>63</v>
      </c>
      <c r="CF871" s="24" t="s">
        <v>528</v>
      </c>
      <c r="CG871" s="24" t="s">
        <v>63</v>
      </c>
      <c r="CH871" s="24" t="s">
        <v>529</v>
      </c>
      <c r="CI871" s="24" t="s">
        <v>63</v>
      </c>
      <c r="CJ871" s="24" t="s">
        <v>529</v>
      </c>
      <c r="CK871" s="24" t="s">
        <v>112</v>
      </c>
      <c r="CL871" s="24"/>
      <c r="CM871" s="24">
        <v>1</v>
      </c>
      <c r="CN871" s="24" t="s">
        <v>113</v>
      </c>
      <c r="CO871" s="24"/>
      <c r="CP871" s="24">
        <v>259</v>
      </c>
      <c r="CQ871" s="24">
        <v>4.25</v>
      </c>
      <c r="CR871" s="24">
        <v>51</v>
      </c>
      <c r="CS871" s="24" t="s">
        <v>114</v>
      </c>
      <c r="CT871" s="24"/>
      <c r="CU871" s="24"/>
      <c r="CV871" s="24" t="s">
        <v>115</v>
      </c>
      <c r="CW871" s="24"/>
      <c r="CX871" s="24" t="s">
        <v>116</v>
      </c>
      <c r="CY871" s="24" t="s">
        <v>64</v>
      </c>
      <c r="CZ871" s="24"/>
      <c r="DA871" s="24"/>
      <c r="DB871" s="24"/>
      <c r="DC871" s="24"/>
      <c r="DD871" s="24">
        <v>3</v>
      </c>
      <c r="DE871" s="24" t="s">
        <v>117</v>
      </c>
      <c r="DF871" s="24"/>
      <c r="DG871" s="24" t="s">
        <v>2145</v>
      </c>
      <c r="DH871" s="24"/>
      <c r="DI871" s="24"/>
      <c r="DJ871" s="24" t="s">
        <v>146</v>
      </c>
      <c r="DK871" s="24" t="s">
        <v>147</v>
      </c>
      <c r="DL871" s="24" t="s">
        <v>64</v>
      </c>
      <c r="DM871" s="24" t="s">
        <v>64</v>
      </c>
      <c r="DN871" s="24" t="s">
        <v>64</v>
      </c>
      <c r="DO871" s="24" t="s">
        <v>193</v>
      </c>
      <c r="DP871" s="24" t="s">
        <v>63</v>
      </c>
      <c r="DQ871" s="24" t="s">
        <v>78</v>
      </c>
      <c r="DR871" s="24"/>
      <c r="DS871" s="24"/>
      <c r="DT871" s="24"/>
      <c r="DU871" s="24"/>
      <c r="DV871" s="24"/>
      <c r="DW871" s="24"/>
      <c r="DX871" s="24"/>
      <c r="DY871" s="24"/>
      <c r="DZ871" s="24"/>
      <c r="EA871" s="29"/>
      <c r="EB871" s="24">
        <v>6</v>
      </c>
      <c r="EC871" s="24">
        <v>6</v>
      </c>
      <c r="ED871" s="24"/>
      <c r="EE871" s="24" t="s">
        <v>1508</v>
      </c>
      <c r="EF871" s="24">
        <v>3</v>
      </c>
      <c r="EG871" s="24"/>
      <c r="EH871" s="24" t="s">
        <v>80</v>
      </c>
      <c r="EI871" s="24"/>
      <c r="EJ871" s="24"/>
      <c r="EK871" s="24"/>
      <c r="EL871" s="24" t="s">
        <v>80</v>
      </c>
      <c r="EM871" s="24"/>
      <c r="EN871" s="24"/>
      <c r="EO871" s="24"/>
      <c r="EP871" s="24" t="s">
        <v>80</v>
      </c>
      <c r="EQ871" s="24"/>
      <c r="ER871" s="24"/>
      <c r="ES871" s="24"/>
      <c r="ET871" s="24" t="s">
        <v>80</v>
      </c>
      <c r="EU871" s="24"/>
      <c r="EV871" s="24">
        <v>1500</v>
      </c>
      <c r="EW871" s="24">
        <v>340</v>
      </c>
      <c r="EX871" s="24">
        <v>325</v>
      </c>
      <c r="EY871" s="24">
        <v>333</v>
      </c>
      <c r="EZ871" s="24"/>
      <c r="FA871" s="24"/>
      <c r="FB871" s="24"/>
      <c r="FC871" s="24"/>
      <c r="FD871" s="24"/>
      <c r="FE871" s="24"/>
      <c r="FF871" s="24"/>
      <c r="FG871" s="24"/>
      <c r="FH871" s="24"/>
      <c r="FI871" s="24"/>
    </row>
    <row r="872" spans="1:165" x14ac:dyDescent="0.25">
      <c r="A872">
        <v>2020</v>
      </c>
      <c r="B872" t="s">
        <v>521</v>
      </c>
      <c r="C872" s="20" t="s">
        <v>522</v>
      </c>
      <c r="D872" t="s">
        <v>527</v>
      </c>
      <c r="E872" t="s">
        <v>524</v>
      </c>
      <c r="F872">
        <v>23</v>
      </c>
      <c r="G872" s="1">
        <v>3.5</v>
      </c>
      <c r="H872">
        <v>6</v>
      </c>
      <c r="I872" t="s">
        <v>459</v>
      </c>
      <c r="J872">
        <v>19</v>
      </c>
      <c r="K872">
        <v>26</v>
      </c>
      <c r="L872">
        <v>22</v>
      </c>
      <c r="M872">
        <v>24.4</v>
      </c>
      <c r="N872">
        <v>37.6</v>
      </c>
      <c r="O872">
        <v>28.977900000000002</v>
      </c>
      <c r="P872">
        <v>19.366299999999999</v>
      </c>
      <c r="Q872">
        <v>26</v>
      </c>
      <c r="R872">
        <v>22.061199999999999</v>
      </c>
      <c r="T872" t="s">
        <v>142</v>
      </c>
      <c r="U872" t="s">
        <v>143</v>
      </c>
      <c r="V872" t="s">
        <v>61</v>
      </c>
      <c r="W872" t="s">
        <v>62</v>
      </c>
      <c r="Y872">
        <v>9</v>
      </c>
      <c r="Z872" t="s">
        <v>63</v>
      </c>
      <c r="AA872" t="s">
        <v>64</v>
      </c>
      <c r="AB872" t="s">
        <v>86</v>
      </c>
      <c r="AC872" t="s">
        <v>87</v>
      </c>
      <c r="AD872">
        <v>10</v>
      </c>
      <c r="AG872" t="s">
        <v>59</v>
      </c>
      <c r="AH872" t="s">
        <v>67</v>
      </c>
      <c r="AI872" t="s">
        <v>68</v>
      </c>
      <c r="AJ872" t="s">
        <v>69</v>
      </c>
      <c r="AK872" t="s">
        <v>184</v>
      </c>
      <c r="AL872" t="s">
        <v>185</v>
      </c>
      <c r="AS872">
        <v>2200</v>
      </c>
      <c r="AT872">
        <v>2200</v>
      </c>
      <c r="BN872" s="33" t="s">
        <v>2125</v>
      </c>
      <c r="BO872">
        <v>2</v>
      </c>
      <c r="BP872">
        <v>2</v>
      </c>
      <c r="BQ872">
        <v>31</v>
      </c>
      <c r="BR872" t="s">
        <v>186</v>
      </c>
      <c r="BT872" t="s">
        <v>73</v>
      </c>
      <c r="BU872" s="23">
        <v>43662</v>
      </c>
      <c r="BV872">
        <v>25762</v>
      </c>
      <c r="BX872" t="s">
        <v>64</v>
      </c>
      <c r="CB872" t="s">
        <v>64</v>
      </c>
      <c r="CC872" t="s">
        <v>64</v>
      </c>
      <c r="CD872" t="s">
        <v>530</v>
      </c>
      <c r="CE872" t="s">
        <v>63</v>
      </c>
      <c r="CF872" t="s">
        <v>531</v>
      </c>
      <c r="CG872" t="s">
        <v>63</v>
      </c>
      <c r="CH872" t="s">
        <v>529</v>
      </c>
      <c r="CI872" t="s">
        <v>63</v>
      </c>
      <c r="CJ872" t="s">
        <v>529</v>
      </c>
      <c r="DJ872" t="s">
        <v>76</v>
      </c>
      <c r="DK872" t="s">
        <v>2124</v>
      </c>
      <c r="DL872" t="s">
        <v>64</v>
      </c>
      <c r="DM872" t="s">
        <v>64</v>
      </c>
      <c r="DN872" t="s">
        <v>64</v>
      </c>
      <c r="DO872" t="s">
        <v>193</v>
      </c>
      <c r="DP872" t="s">
        <v>64</v>
      </c>
      <c r="DQ872" t="s">
        <v>139</v>
      </c>
      <c r="EB872">
        <v>4</v>
      </c>
      <c r="EC872">
        <v>4</v>
      </c>
      <c r="EE872" t="s">
        <v>1509</v>
      </c>
      <c r="EF872">
        <v>3</v>
      </c>
      <c r="EH872" t="s">
        <v>80</v>
      </c>
      <c r="EL872" t="s">
        <v>80</v>
      </c>
      <c r="EP872" t="s">
        <v>80</v>
      </c>
      <c r="ET872" t="s">
        <v>80</v>
      </c>
      <c r="EV872">
        <v>3500</v>
      </c>
      <c r="EW872">
        <v>456</v>
      </c>
      <c r="EX872">
        <v>340</v>
      </c>
      <c r="EY872">
        <v>404</v>
      </c>
    </row>
    <row r="873" spans="1:165" x14ac:dyDescent="0.25">
      <c r="A873">
        <v>2020</v>
      </c>
      <c r="B873" t="s">
        <v>521</v>
      </c>
      <c r="C873" s="20" t="s">
        <v>522</v>
      </c>
      <c r="D873" t="s">
        <v>532</v>
      </c>
      <c r="E873" t="s">
        <v>524</v>
      </c>
      <c r="F873">
        <v>24</v>
      </c>
      <c r="G873" s="1">
        <v>3.5</v>
      </c>
      <c r="H873">
        <v>6</v>
      </c>
      <c r="I873" t="s">
        <v>459</v>
      </c>
      <c r="J873">
        <v>19</v>
      </c>
      <c r="K873">
        <v>25</v>
      </c>
      <c r="L873">
        <v>21</v>
      </c>
      <c r="M873">
        <v>24.2</v>
      </c>
      <c r="N873">
        <v>34.700000000000003</v>
      </c>
      <c r="O873">
        <v>28.014700000000001</v>
      </c>
      <c r="P873">
        <v>19.22</v>
      </c>
      <c r="Q873">
        <v>24.6935</v>
      </c>
      <c r="R873">
        <v>21.349499999999999</v>
      </c>
      <c r="T873" t="s">
        <v>142</v>
      </c>
      <c r="U873" t="s">
        <v>143</v>
      </c>
      <c r="V873" t="s">
        <v>61</v>
      </c>
      <c r="W873" t="s">
        <v>62</v>
      </c>
      <c r="Y873">
        <v>9</v>
      </c>
      <c r="Z873" t="s">
        <v>63</v>
      </c>
      <c r="AA873" t="s">
        <v>64</v>
      </c>
      <c r="AB873" t="s">
        <v>86</v>
      </c>
      <c r="AC873" t="s">
        <v>87</v>
      </c>
      <c r="AD873">
        <v>10</v>
      </c>
      <c r="AG873" t="s">
        <v>59</v>
      </c>
      <c r="AH873" t="s">
        <v>67</v>
      </c>
      <c r="AI873" t="s">
        <v>68</v>
      </c>
      <c r="AJ873" t="s">
        <v>69</v>
      </c>
      <c r="AK873" t="s">
        <v>184</v>
      </c>
      <c r="AL873" t="s">
        <v>185</v>
      </c>
      <c r="AS873">
        <v>2300</v>
      </c>
      <c r="AT873">
        <v>2300</v>
      </c>
      <c r="BN873" s="33" t="s">
        <v>2125</v>
      </c>
      <c r="BO873">
        <v>2</v>
      </c>
      <c r="BP873">
        <v>2</v>
      </c>
      <c r="BQ873">
        <v>31</v>
      </c>
      <c r="BR873" t="s">
        <v>186</v>
      </c>
      <c r="BT873" t="s">
        <v>73</v>
      </c>
      <c r="BU873" s="23">
        <v>43662</v>
      </c>
      <c r="BV873">
        <v>25763</v>
      </c>
      <c r="BX873" t="s">
        <v>64</v>
      </c>
      <c r="CB873" t="s">
        <v>64</v>
      </c>
      <c r="CC873" t="s">
        <v>64</v>
      </c>
      <c r="CD873" t="s">
        <v>530</v>
      </c>
      <c r="CE873" t="s">
        <v>63</v>
      </c>
      <c r="CF873" t="s">
        <v>531</v>
      </c>
      <c r="CG873" t="s">
        <v>63</v>
      </c>
      <c r="CH873" t="s">
        <v>529</v>
      </c>
      <c r="CI873" t="s">
        <v>63</v>
      </c>
      <c r="CJ873" t="s">
        <v>529</v>
      </c>
      <c r="DJ873" t="s">
        <v>76</v>
      </c>
      <c r="DK873" t="s">
        <v>2124</v>
      </c>
      <c r="DL873" t="s">
        <v>64</v>
      </c>
      <c r="DM873" t="s">
        <v>64</v>
      </c>
      <c r="DN873" t="s">
        <v>64</v>
      </c>
      <c r="DO873" t="s">
        <v>193</v>
      </c>
      <c r="DP873" t="s">
        <v>64</v>
      </c>
      <c r="DQ873" t="s">
        <v>139</v>
      </c>
      <c r="EB873">
        <v>4</v>
      </c>
      <c r="EC873">
        <v>4</v>
      </c>
      <c r="EE873" t="s">
        <v>1509</v>
      </c>
      <c r="EF873">
        <v>3</v>
      </c>
      <c r="EH873" t="s">
        <v>80</v>
      </c>
      <c r="EL873" t="s">
        <v>80</v>
      </c>
      <c r="EP873" t="s">
        <v>80</v>
      </c>
      <c r="ET873" t="s">
        <v>80</v>
      </c>
      <c r="EV873">
        <v>4000</v>
      </c>
      <c r="EW873">
        <v>461</v>
      </c>
      <c r="EX873">
        <v>358</v>
      </c>
      <c r="EY873">
        <v>415</v>
      </c>
    </row>
    <row r="874" spans="1:165" x14ac:dyDescent="0.25">
      <c r="A874">
        <v>2020</v>
      </c>
      <c r="B874" t="s">
        <v>521</v>
      </c>
      <c r="C874" s="20" t="s">
        <v>522</v>
      </c>
      <c r="D874" t="s">
        <v>538</v>
      </c>
      <c r="E874" t="s">
        <v>524</v>
      </c>
      <c r="F874">
        <v>7</v>
      </c>
      <c r="G874" s="1">
        <v>2</v>
      </c>
      <c r="H874">
        <v>4</v>
      </c>
      <c r="I874" t="s">
        <v>348</v>
      </c>
      <c r="J874">
        <v>21</v>
      </c>
      <c r="K874">
        <v>27</v>
      </c>
      <c r="L874">
        <v>23</v>
      </c>
      <c r="M874">
        <v>27.2</v>
      </c>
      <c r="N874">
        <v>39</v>
      </c>
      <c r="O874">
        <v>31.487100000000002</v>
      </c>
      <c r="P874">
        <v>21.394200000000001</v>
      </c>
      <c r="Q874">
        <v>27.485099999999999</v>
      </c>
      <c r="R874">
        <v>23</v>
      </c>
      <c r="T874" t="s">
        <v>60</v>
      </c>
      <c r="U874" t="s">
        <v>71</v>
      </c>
      <c r="V874" t="s">
        <v>61</v>
      </c>
      <c r="W874" t="s">
        <v>62</v>
      </c>
      <c r="Y874">
        <v>10</v>
      </c>
      <c r="Z874" t="s">
        <v>63</v>
      </c>
      <c r="AA874" t="s">
        <v>64</v>
      </c>
      <c r="AB874" t="s">
        <v>86</v>
      </c>
      <c r="AC874" t="s">
        <v>87</v>
      </c>
      <c r="AD874">
        <v>10</v>
      </c>
      <c r="AG874" t="s">
        <v>59</v>
      </c>
      <c r="AH874" t="s">
        <v>67</v>
      </c>
      <c r="AI874" t="s">
        <v>68</v>
      </c>
      <c r="AJ874" t="s">
        <v>69</v>
      </c>
      <c r="AK874" t="s">
        <v>184</v>
      </c>
      <c r="AL874" t="s">
        <v>185</v>
      </c>
      <c r="AS874">
        <v>2100</v>
      </c>
      <c r="AT874">
        <v>2100</v>
      </c>
      <c r="BN874" s="33" t="s">
        <v>2125</v>
      </c>
      <c r="BO874">
        <v>2</v>
      </c>
      <c r="BP874">
        <v>2</v>
      </c>
      <c r="BQ874">
        <v>31</v>
      </c>
      <c r="BR874" t="s">
        <v>186</v>
      </c>
      <c r="BT874" t="s">
        <v>73</v>
      </c>
      <c r="BU874" s="23">
        <v>43587</v>
      </c>
      <c r="BV874">
        <v>25473</v>
      </c>
      <c r="BX874" t="s">
        <v>64</v>
      </c>
      <c r="BY874" t="s">
        <v>64</v>
      </c>
      <c r="CB874" t="s">
        <v>64</v>
      </c>
      <c r="CC874" t="s">
        <v>64</v>
      </c>
      <c r="CE874" t="s">
        <v>64</v>
      </c>
      <c r="CG874" t="s">
        <v>63</v>
      </c>
      <c r="CH874" t="s">
        <v>525</v>
      </c>
      <c r="CI874" t="s">
        <v>63</v>
      </c>
      <c r="CJ874" t="s">
        <v>525</v>
      </c>
      <c r="DJ874" t="s">
        <v>76</v>
      </c>
      <c r="DK874" t="s">
        <v>2124</v>
      </c>
      <c r="DL874" t="s">
        <v>64</v>
      </c>
      <c r="DM874" t="s">
        <v>64</v>
      </c>
      <c r="DN874" t="s">
        <v>64</v>
      </c>
      <c r="DO874" t="s">
        <v>193</v>
      </c>
      <c r="DP874" t="s">
        <v>63</v>
      </c>
      <c r="DQ874" t="s">
        <v>78</v>
      </c>
      <c r="EB874">
        <v>5</v>
      </c>
      <c r="EC874">
        <v>5</v>
      </c>
      <c r="EE874" t="s">
        <v>1511</v>
      </c>
      <c r="EF874">
        <v>6</v>
      </c>
      <c r="EH874" t="s">
        <v>80</v>
      </c>
      <c r="EL874" t="s">
        <v>80</v>
      </c>
      <c r="EP874" t="s">
        <v>80</v>
      </c>
      <c r="ET874" t="s">
        <v>80</v>
      </c>
      <c r="EV874">
        <v>3000</v>
      </c>
      <c r="EW874">
        <v>415</v>
      </c>
      <c r="EX874">
        <v>322</v>
      </c>
      <c r="EY874">
        <v>385</v>
      </c>
    </row>
    <row r="875" spans="1:165" x14ac:dyDescent="0.25">
      <c r="A875">
        <v>2020</v>
      </c>
      <c r="B875" t="s">
        <v>521</v>
      </c>
      <c r="C875" s="20" t="s">
        <v>522</v>
      </c>
      <c r="D875" t="s">
        <v>539</v>
      </c>
      <c r="E875" t="s">
        <v>524</v>
      </c>
      <c r="F875">
        <v>9</v>
      </c>
      <c r="G875" s="1">
        <v>2</v>
      </c>
      <c r="H875">
        <v>4</v>
      </c>
      <c r="I875" t="s">
        <v>348</v>
      </c>
      <c r="J875">
        <v>21</v>
      </c>
      <c r="K875">
        <v>26</v>
      </c>
      <c r="L875">
        <v>23</v>
      </c>
      <c r="M875">
        <v>26.6</v>
      </c>
      <c r="N875">
        <v>38.5</v>
      </c>
      <c r="O875">
        <v>30.897600000000001</v>
      </c>
      <c r="P875">
        <v>20.962700000000002</v>
      </c>
      <c r="Q875">
        <v>25.906500000000001</v>
      </c>
      <c r="R875">
        <v>22.931999999999999</v>
      </c>
      <c r="T875" t="s">
        <v>60</v>
      </c>
      <c r="U875" t="s">
        <v>71</v>
      </c>
      <c r="V875" t="s">
        <v>61</v>
      </c>
      <c r="W875" t="s">
        <v>62</v>
      </c>
      <c r="Y875">
        <v>10</v>
      </c>
      <c r="Z875" t="s">
        <v>63</v>
      </c>
      <c r="AA875" t="s">
        <v>64</v>
      </c>
      <c r="AB875" t="s">
        <v>86</v>
      </c>
      <c r="AC875" t="s">
        <v>87</v>
      </c>
      <c r="AD875">
        <v>10</v>
      </c>
      <c r="AG875" t="s">
        <v>59</v>
      </c>
      <c r="AH875" t="s">
        <v>67</v>
      </c>
      <c r="AI875" t="s">
        <v>68</v>
      </c>
      <c r="AJ875" t="s">
        <v>69</v>
      </c>
      <c r="AK875" t="s">
        <v>184</v>
      </c>
      <c r="AL875" t="s">
        <v>185</v>
      </c>
      <c r="AS875">
        <v>2100</v>
      </c>
      <c r="AT875">
        <v>2100</v>
      </c>
      <c r="BN875" s="33" t="s">
        <v>2125</v>
      </c>
      <c r="BO875">
        <v>2</v>
      </c>
      <c r="BP875">
        <v>2</v>
      </c>
      <c r="BQ875">
        <v>31</v>
      </c>
      <c r="BR875" t="s">
        <v>186</v>
      </c>
      <c r="BT875" t="s">
        <v>285</v>
      </c>
      <c r="BU875" s="23">
        <v>43587</v>
      </c>
      <c r="BV875">
        <v>25475</v>
      </c>
      <c r="BX875" t="s">
        <v>64</v>
      </c>
      <c r="BY875" t="s">
        <v>64</v>
      </c>
      <c r="CB875" t="s">
        <v>64</v>
      </c>
      <c r="CC875" t="s">
        <v>64</v>
      </c>
      <c r="CE875" t="s">
        <v>64</v>
      </c>
      <c r="CG875" t="s">
        <v>63</v>
      </c>
      <c r="CH875" t="s">
        <v>525</v>
      </c>
      <c r="CI875" t="s">
        <v>63</v>
      </c>
      <c r="CJ875" t="s">
        <v>525</v>
      </c>
      <c r="DJ875" t="s">
        <v>76</v>
      </c>
      <c r="DK875" t="s">
        <v>2124</v>
      </c>
      <c r="DL875" t="s">
        <v>64</v>
      </c>
      <c r="DM875" t="s">
        <v>64</v>
      </c>
      <c r="DN875" t="s">
        <v>64</v>
      </c>
      <c r="DO875" t="s">
        <v>193</v>
      </c>
      <c r="DP875" t="s">
        <v>63</v>
      </c>
      <c r="DQ875" t="s">
        <v>78</v>
      </c>
      <c r="EB875">
        <v>5</v>
      </c>
      <c r="EC875">
        <v>5</v>
      </c>
      <c r="EE875" t="s">
        <v>1512</v>
      </c>
      <c r="EF875">
        <v>6</v>
      </c>
      <c r="EH875" t="s">
        <v>80</v>
      </c>
      <c r="EL875" t="s">
        <v>80</v>
      </c>
      <c r="EP875" t="s">
        <v>80</v>
      </c>
      <c r="ET875" t="s">
        <v>80</v>
      </c>
      <c r="EV875">
        <v>3000</v>
      </c>
      <c r="EW875">
        <v>423</v>
      </c>
      <c r="EX875">
        <v>339</v>
      </c>
      <c r="EY875">
        <v>385</v>
      </c>
    </row>
    <row r="876" spans="1:165" x14ac:dyDescent="0.25">
      <c r="A876">
        <v>2020</v>
      </c>
      <c r="B876" t="s">
        <v>221</v>
      </c>
      <c r="C876" s="20" t="s">
        <v>222</v>
      </c>
      <c r="D876" t="s">
        <v>241</v>
      </c>
      <c r="E876" t="s">
        <v>224</v>
      </c>
      <c r="F876">
        <v>548</v>
      </c>
      <c r="G876" s="1">
        <v>2</v>
      </c>
      <c r="H876">
        <v>4</v>
      </c>
      <c r="I876" t="s">
        <v>235</v>
      </c>
      <c r="J876">
        <v>22</v>
      </c>
      <c r="K876">
        <v>28</v>
      </c>
      <c r="L876">
        <v>24</v>
      </c>
      <c r="M876">
        <v>27.849900000000002</v>
      </c>
      <c r="N876">
        <v>40.549900000000001</v>
      </c>
      <c r="O876">
        <v>32.418900000000001</v>
      </c>
      <c r="P876">
        <v>21.8596</v>
      </c>
      <c r="Q876">
        <v>28.478200000000001</v>
      </c>
      <c r="R876">
        <v>24.412800000000001</v>
      </c>
      <c r="T876" t="s">
        <v>60</v>
      </c>
      <c r="U876" t="s">
        <v>71</v>
      </c>
      <c r="V876" t="s">
        <v>86</v>
      </c>
      <c r="W876" t="s">
        <v>136</v>
      </c>
      <c r="Y876">
        <v>8</v>
      </c>
      <c r="Z876" t="s">
        <v>63</v>
      </c>
      <c r="AA876" t="s">
        <v>64</v>
      </c>
      <c r="AB876" t="s">
        <v>86</v>
      </c>
      <c r="AC876" t="s">
        <v>87</v>
      </c>
      <c r="AD876">
        <v>10</v>
      </c>
      <c r="AG876" t="s">
        <v>59</v>
      </c>
      <c r="AH876" t="s">
        <v>67</v>
      </c>
      <c r="AI876" t="s">
        <v>68</v>
      </c>
      <c r="AJ876" t="s">
        <v>69</v>
      </c>
      <c r="AK876" t="s">
        <v>184</v>
      </c>
      <c r="AL876" t="s">
        <v>185</v>
      </c>
      <c r="AS876">
        <v>2050</v>
      </c>
      <c r="AT876">
        <v>2050</v>
      </c>
      <c r="BN876" s="33" t="s">
        <v>2125</v>
      </c>
      <c r="BO876">
        <v>2</v>
      </c>
      <c r="BP876">
        <v>2</v>
      </c>
      <c r="BQ876">
        <v>31</v>
      </c>
      <c r="BR876" t="s">
        <v>186</v>
      </c>
      <c r="BT876" t="s">
        <v>73</v>
      </c>
      <c r="BU876" s="23">
        <v>43745</v>
      </c>
      <c r="BV876">
        <v>26623</v>
      </c>
      <c r="BX876" t="s">
        <v>64</v>
      </c>
      <c r="BY876" t="s">
        <v>64</v>
      </c>
      <c r="CB876" t="s">
        <v>64</v>
      </c>
      <c r="CC876" t="s">
        <v>64</v>
      </c>
      <c r="CE876" t="s">
        <v>64</v>
      </c>
      <c r="CG876" t="s">
        <v>63</v>
      </c>
      <c r="CH876" t="s">
        <v>233</v>
      </c>
      <c r="CI876" t="s">
        <v>63</v>
      </c>
      <c r="CJ876" t="s">
        <v>233</v>
      </c>
      <c r="DJ876" t="s">
        <v>76</v>
      </c>
      <c r="DK876" t="s">
        <v>2124</v>
      </c>
      <c r="DN876" t="s">
        <v>63</v>
      </c>
      <c r="DO876" t="s">
        <v>234</v>
      </c>
      <c r="DP876" t="s">
        <v>63</v>
      </c>
      <c r="DQ876" t="s">
        <v>78</v>
      </c>
      <c r="EB876">
        <v>5</v>
      </c>
      <c r="EC876">
        <v>5</v>
      </c>
      <c r="EE876" t="s">
        <v>1307</v>
      </c>
      <c r="EF876">
        <v>3</v>
      </c>
      <c r="EH876" t="s">
        <v>80</v>
      </c>
      <c r="EL876" t="s">
        <v>80</v>
      </c>
      <c r="EP876" t="s">
        <v>80</v>
      </c>
      <c r="ET876" t="s">
        <v>80</v>
      </c>
      <c r="EV876">
        <v>2750</v>
      </c>
      <c r="EW876">
        <v>407</v>
      </c>
      <c r="EX876">
        <v>311</v>
      </c>
      <c r="EY876">
        <v>364</v>
      </c>
    </row>
    <row r="877" spans="1:165" x14ac:dyDescent="0.25">
      <c r="A877">
        <v>2020</v>
      </c>
      <c r="B877" t="s">
        <v>221</v>
      </c>
      <c r="C877" s="20" t="s">
        <v>222</v>
      </c>
      <c r="D877" t="s">
        <v>241</v>
      </c>
      <c r="E877" t="s">
        <v>224</v>
      </c>
      <c r="F877">
        <v>549</v>
      </c>
      <c r="G877" s="1">
        <v>2.9</v>
      </c>
      <c r="H877">
        <v>6</v>
      </c>
      <c r="I877" t="s">
        <v>235</v>
      </c>
      <c r="J877">
        <v>17</v>
      </c>
      <c r="K877">
        <v>23</v>
      </c>
      <c r="L877">
        <v>19</v>
      </c>
      <c r="M877">
        <v>21.1</v>
      </c>
      <c r="N877">
        <v>31.8</v>
      </c>
      <c r="O877">
        <v>24.864899999999999</v>
      </c>
      <c r="P877">
        <v>16.9285</v>
      </c>
      <c r="Q877">
        <v>22.779800000000002</v>
      </c>
      <c r="R877">
        <v>19.140999999999998</v>
      </c>
      <c r="T877" t="s">
        <v>60</v>
      </c>
      <c r="U877" t="s">
        <v>71</v>
      </c>
      <c r="V877" t="s">
        <v>86</v>
      </c>
      <c r="W877" t="s">
        <v>136</v>
      </c>
      <c r="Y877">
        <v>8</v>
      </c>
      <c r="Z877" t="s">
        <v>63</v>
      </c>
      <c r="AA877" t="s">
        <v>64</v>
      </c>
      <c r="AB877" t="s">
        <v>86</v>
      </c>
      <c r="AC877" t="s">
        <v>87</v>
      </c>
      <c r="AD877">
        <v>10</v>
      </c>
      <c r="AG877" t="s">
        <v>59</v>
      </c>
      <c r="AH877" t="s">
        <v>67</v>
      </c>
      <c r="AI877" t="s">
        <v>68</v>
      </c>
      <c r="AJ877" t="s">
        <v>69</v>
      </c>
      <c r="AK877" t="s">
        <v>184</v>
      </c>
      <c r="AL877" t="s">
        <v>185</v>
      </c>
      <c r="AS877">
        <v>2550</v>
      </c>
      <c r="AT877">
        <v>2550</v>
      </c>
      <c r="BN877" s="33" t="s">
        <v>2125</v>
      </c>
      <c r="BO877">
        <v>2</v>
      </c>
      <c r="BP877">
        <v>2</v>
      </c>
      <c r="BQ877">
        <v>31</v>
      </c>
      <c r="BR877" t="s">
        <v>186</v>
      </c>
      <c r="BT877" t="s">
        <v>73</v>
      </c>
      <c r="BU877" s="23">
        <v>43738</v>
      </c>
      <c r="BV877">
        <v>26590</v>
      </c>
      <c r="BX877" t="s">
        <v>64</v>
      </c>
      <c r="BY877" t="s">
        <v>64</v>
      </c>
      <c r="CB877" t="s">
        <v>64</v>
      </c>
      <c r="CC877" t="s">
        <v>64</v>
      </c>
      <c r="CE877" t="s">
        <v>63</v>
      </c>
      <c r="CF877" t="s">
        <v>236</v>
      </c>
      <c r="CG877" t="s">
        <v>63</v>
      </c>
      <c r="CH877" t="s">
        <v>237</v>
      </c>
      <c r="CI877" t="s">
        <v>64</v>
      </c>
      <c r="DJ877" t="s">
        <v>76</v>
      </c>
      <c r="DK877" t="s">
        <v>2124</v>
      </c>
      <c r="DN877" t="s">
        <v>64</v>
      </c>
      <c r="DO877" t="s">
        <v>238</v>
      </c>
      <c r="DP877" t="s">
        <v>63</v>
      </c>
      <c r="DQ877" t="s">
        <v>78</v>
      </c>
      <c r="EB877">
        <v>3</v>
      </c>
      <c r="EC877">
        <v>3</v>
      </c>
      <c r="EE877" t="s">
        <v>1308</v>
      </c>
      <c r="EF877">
        <v>3</v>
      </c>
      <c r="EH877" t="s">
        <v>80</v>
      </c>
      <c r="EL877" t="s">
        <v>80</v>
      </c>
      <c r="EP877" t="s">
        <v>80</v>
      </c>
      <c r="ET877" t="s">
        <v>80</v>
      </c>
      <c r="EV877">
        <v>5250</v>
      </c>
      <c r="EW877">
        <v>524</v>
      </c>
      <c r="EX877">
        <v>390</v>
      </c>
      <c r="EY877">
        <v>463</v>
      </c>
    </row>
    <row r="878" spans="1:165" x14ac:dyDescent="0.25">
      <c r="A878">
        <v>2020</v>
      </c>
      <c r="B878" t="s">
        <v>1123</v>
      </c>
      <c r="C878" s="20" t="s">
        <v>1124</v>
      </c>
      <c r="D878" t="s">
        <v>1154</v>
      </c>
      <c r="E878" t="s">
        <v>1126</v>
      </c>
      <c r="F878">
        <v>16</v>
      </c>
      <c r="G878" s="1">
        <v>2</v>
      </c>
      <c r="H878">
        <v>4</v>
      </c>
      <c r="I878" t="s">
        <v>79</v>
      </c>
      <c r="J878">
        <v>19</v>
      </c>
      <c r="K878">
        <v>27</v>
      </c>
      <c r="L878">
        <v>22</v>
      </c>
      <c r="M878">
        <v>23.8</v>
      </c>
      <c r="N878">
        <v>39</v>
      </c>
      <c r="O878">
        <v>28.861899999999999</v>
      </c>
      <c r="P878">
        <v>19.149999999999999</v>
      </c>
      <c r="Q878">
        <v>27.305800000000001</v>
      </c>
      <c r="R878">
        <v>22.1236</v>
      </c>
      <c r="T878" t="s">
        <v>60</v>
      </c>
      <c r="U878" t="s">
        <v>71</v>
      </c>
      <c r="V878" t="s">
        <v>61</v>
      </c>
      <c r="W878" t="s">
        <v>62</v>
      </c>
      <c r="Y878">
        <v>8</v>
      </c>
      <c r="Z878" t="s">
        <v>63</v>
      </c>
      <c r="AA878" t="s">
        <v>64</v>
      </c>
      <c r="AB878" t="s">
        <v>86</v>
      </c>
      <c r="AC878" t="s">
        <v>87</v>
      </c>
      <c r="AD878">
        <v>15</v>
      </c>
      <c r="AG878" t="s">
        <v>243</v>
      </c>
      <c r="AH878" t="s">
        <v>244</v>
      </c>
      <c r="AI878" t="s">
        <v>68</v>
      </c>
      <c r="AJ878" t="s">
        <v>69</v>
      </c>
      <c r="AK878" t="s">
        <v>184</v>
      </c>
      <c r="AL878" t="s">
        <v>185</v>
      </c>
      <c r="AQ878">
        <v>84</v>
      </c>
      <c r="AR878">
        <v>17</v>
      </c>
      <c r="AS878">
        <v>1850</v>
      </c>
      <c r="AT878">
        <v>1850</v>
      </c>
      <c r="BN878" s="33" t="s">
        <v>2125</v>
      </c>
      <c r="BO878">
        <v>2</v>
      </c>
      <c r="BP878">
        <v>2</v>
      </c>
      <c r="BQ878">
        <v>31</v>
      </c>
      <c r="BR878" t="s">
        <v>186</v>
      </c>
      <c r="BT878" t="s">
        <v>227</v>
      </c>
      <c r="BU878" s="23">
        <v>43707</v>
      </c>
      <c r="BV878">
        <v>26465</v>
      </c>
      <c r="BX878" t="s">
        <v>64</v>
      </c>
      <c r="BY878" t="s">
        <v>64</v>
      </c>
      <c r="CB878" t="s">
        <v>64</v>
      </c>
      <c r="CC878" t="s">
        <v>64</v>
      </c>
      <c r="CD878" t="s">
        <v>1131</v>
      </c>
      <c r="CE878" t="s">
        <v>64</v>
      </c>
      <c r="CG878" t="s">
        <v>63</v>
      </c>
      <c r="CH878" t="s">
        <v>1158</v>
      </c>
      <c r="CI878" t="s">
        <v>63</v>
      </c>
      <c r="CJ878" t="s">
        <v>1132</v>
      </c>
      <c r="DJ878" t="s">
        <v>76</v>
      </c>
      <c r="DK878" t="s">
        <v>2124</v>
      </c>
      <c r="DL878" t="s">
        <v>64</v>
      </c>
      <c r="DN878" t="s">
        <v>64</v>
      </c>
      <c r="DO878" t="s">
        <v>1129</v>
      </c>
      <c r="DP878" t="s">
        <v>63</v>
      </c>
      <c r="DQ878" t="s">
        <v>78</v>
      </c>
      <c r="EB878">
        <v>4</v>
      </c>
      <c r="EC878">
        <v>4</v>
      </c>
      <c r="EE878" t="s">
        <v>1915</v>
      </c>
      <c r="EF878">
        <v>7</v>
      </c>
      <c r="EH878" t="s">
        <v>80</v>
      </c>
      <c r="EL878" t="s">
        <v>80</v>
      </c>
      <c r="EP878" t="s">
        <v>80</v>
      </c>
      <c r="ET878" t="s">
        <v>80</v>
      </c>
      <c r="EV878">
        <v>1750</v>
      </c>
      <c r="EW878">
        <v>462</v>
      </c>
      <c r="EX878">
        <v>323</v>
      </c>
      <c r="EY878">
        <v>399</v>
      </c>
    </row>
    <row r="879" spans="1:165" x14ac:dyDescent="0.25">
      <c r="A879">
        <v>2020</v>
      </c>
      <c r="B879" t="s">
        <v>1123</v>
      </c>
      <c r="C879" s="20" t="s">
        <v>1124</v>
      </c>
      <c r="D879" t="s">
        <v>1155</v>
      </c>
      <c r="E879" t="s">
        <v>1126</v>
      </c>
      <c r="F879">
        <v>11</v>
      </c>
      <c r="G879" s="1">
        <v>2</v>
      </c>
      <c r="H879">
        <v>4</v>
      </c>
      <c r="I879" t="s">
        <v>882</v>
      </c>
      <c r="J879">
        <v>22</v>
      </c>
      <c r="K879">
        <v>28</v>
      </c>
      <c r="L879">
        <v>24</v>
      </c>
      <c r="M879">
        <v>27.660699999999999</v>
      </c>
      <c r="N879">
        <v>39.128799999999998</v>
      </c>
      <c r="O879">
        <v>31.863099999999999</v>
      </c>
      <c r="P879">
        <v>21.909600000000001</v>
      </c>
      <c r="Q879">
        <v>27.986599999999999</v>
      </c>
      <c r="R879">
        <v>24.282299999999999</v>
      </c>
      <c r="T879" t="s">
        <v>60</v>
      </c>
      <c r="U879" t="s">
        <v>71</v>
      </c>
      <c r="V879" t="s">
        <v>61</v>
      </c>
      <c r="W879" t="s">
        <v>62</v>
      </c>
      <c r="Y879">
        <v>7</v>
      </c>
      <c r="Z879" t="s">
        <v>63</v>
      </c>
      <c r="AA879" t="s">
        <v>64</v>
      </c>
      <c r="AB879" t="s">
        <v>86</v>
      </c>
      <c r="AC879" t="s">
        <v>87</v>
      </c>
      <c r="AD879">
        <v>15</v>
      </c>
      <c r="AG879" t="s">
        <v>59</v>
      </c>
      <c r="AH879" t="s">
        <v>67</v>
      </c>
      <c r="AI879" t="s">
        <v>68</v>
      </c>
      <c r="AJ879" t="s">
        <v>69</v>
      </c>
      <c r="AK879" t="s">
        <v>184</v>
      </c>
      <c r="AL879" t="s">
        <v>185</v>
      </c>
      <c r="AS879">
        <v>2050</v>
      </c>
      <c r="AT879">
        <v>2050</v>
      </c>
      <c r="BN879" s="33" t="s">
        <v>2125</v>
      </c>
      <c r="BO879">
        <v>2</v>
      </c>
      <c r="BP879">
        <v>2</v>
      </c>
      <c r="BQ879">
        <v>31</v>
      </c>
      <c r="BR879" t="s">
        <v>186</v>
      </c>
      <c r="BT879" t="s">
        <v>227</v>
      </c>
      <c r="BU879" s="23">
        <v>43728</v>
      </c>
      <c r="BV879">
        <v>26461</v>
      </c>
      <c r="BX879" t="s">
        <v>64</v>
      </c>
      <c r="BY879" t="s">
        <v>64</v>
      </c>
      <c r="CB879" t="s">
        <v>64</v>
      </c>
      <c r="CC879" t="s">
        <v>64</v>
      </c>
      <c r="CD879" t="s">
        <v>1928</v>
      </c>
      <c r="CE879" t="s">
        <v>64</v>
      </c>
      <c r="CG879" t="s">
        <v>63</v>
      </c>
      <c r="CH879" t="s">
        <v>1135</v>
      </c>
      <c r="CI879" t="s">
        <v>63</v>
      </c>
      <c r="CJ879" t="s">
        <v>1146</v>
      </c>
      <c r="DJ879" t="s">
        <v>76</v>
      </c>
      <c r="DK879" t="s">
        <v>2124</v>
      </c>
      <c r="DN879" t="s">
        <v>64</v>
      </c>
      <c r="DO879" t="s">
        <v>1156</v>
      </c>
      <c r="DP879" t="s">
        <v>63</v>
      </c>
      <c r="DQ879" t="s">
        <v>78</v>
      </c>
      <c r="DY879">
        <v>32.1</v>
      </c>
      <c r="EB879">
        <v>5</v>
      </c>
      <c r="EC879">
        <v>5</v>
      </c>
      <c r="EE879" t="s">
        <v>1927</v>
      </c>
      <c r="EF879">
        <v>5</v>
      </c>
      <c r="EH879" t="s">
        <v>80</v>
      </c>
      <c r="EL879" t="s">
        <v>80</v>
      </c>
      <c r="EP879" t="s">
        <v>80</v>
      </c>
      <c r="ET879" t="s">
        <v>80</v>
      </c>
      <c r="EV879">
        <v>2750</v>
      </c>
      <c r="EW879">
        <v>403</v>
      </c>
      <c r="EX879">
        <v>316</v>
      </c>
      <c r="EY879">
        <v>364</v>
      </c>
    </row>
    <row r="880" spans="1:165" x14ac:dyDescent="0.25">
      <c r="A880">
        <v>2020</v>
      </c>
      <c r="B880" t="s">
        <v>1123</v>
      </c>
      <c r="C880" s="20" t="s">
        <v>1124</v>
      </c>
      <c r="D880" t="s">
        <v>1168</v>
      </c>
      <c r="E880" t="s">
        <v>1126</v>
      </c>
      <c r="F880">
        <v>33</v>
      </c>
      <c r="G880" s="1">
        <v>3</v>
      </c>
      <c r="H880">
        <v>6</v>
      </c>
      <c r="I880" t="s">
        <v>79</v>
      </c>
      <c r="J880">
        <v>18</v>
      </c>
      <c r="K880">
        <v>23</v>
      </c>
      <c r="L880">
        <v>20</v>
      </c>
      <c r="M880">
        <v>22.5</v>
      </c>
      <c r="N880">
        <v>32</v>
      </c>
      <c r="O880">
        <v>25.9693</v>
      </c>
      <c r="P880">
        <v>17.969100000000001</v>
      </c>
      <c r="Q880">
        <v>22.912600000000001</v>
      </c>
      <c r="R880">
        <v>19.901299999999999</v>
      </c>
      <c r="T880" t="s">
        <v>60</v>
      </c>
      <c r="U880" t="s">
        <v>71</v>
      </c>
      <c r="V880" t="s">
        <v>61</v>
      </c>
      <c r="W880" t="s">
        <v>62</v>
      </c>
      <c r="Y880">
        <v>8</v>
      </c>
      <c r="Z880" t="s">
        <v>63</v>
      </c>
      <c r="AA880" t="s">
        <v>64</v>
      </c>
      <c r="AB880" t="s">
        <v>86</v>
      </c>
      <c r="AC880" t="s">
        <v>87</v>
      </c>
      <c r="AD880">
        <v>15</v>
      </c>
      <c r="AG880" t="s">
        <v>59</v>
      </c>
      <c r="AH880" t="s">
        <v>67</v>
      </c>
      <c r="AI880" t="s">
        <v>68</v>
      </c>
      <c r="AJ880" t="s">
        <v>69</v>
      </c>
      <c r="AK880" t="s">
        <v>184</v>
      </c>
      <c r="AL880" t="s">
        <v>185</v>
      </c>
      <c r="AS880">
        <v>2450</v>
      </c>
      <c r="AT880">
        <v>2450</v>
      </c>
      <c r="BN880" s="33" t="s">
        <v>2125</v>
      </c>
      <c r="BO880">
        <v>2</v>
      </c>
      <c r="BP880">
        <v>2</v>
      </c>
      <c r="BQ880">
        <v>31</v>
      </c>
      <c r="BR880" t="s">
        <v>186</v>
      </c>
      <c r="BT880" t="s">
        <v>73</v>
      </c>
      <c r="BU880" s="23">
        <v>43770</v>
      </c>
      <c r="BV880">
        <v>26740</v>
      </c>
      <c r="BX880" t="s">
        <v>64</v>
      </c>
      <c r="BY880" t="s">
        <v>64</v>
      </c>
      <c r="CB880" t="s">
        <v>64</v>
      </c>
      <c r="CC880" t="s">
        <v>64</v>
      </c>
      <c r="CD880" t="s">
        <v>1164</v>
      </c>
      <c r="CE880" t="s">
        <v>64</v>
      </c>
      <c r="CG880" t="s">
        <v>63</v>
      </c>
      <c r="CH880" t="s">
        <v>1135</v>
      </c>
      <c r="CI880" t="s">
        <v>63</v>
      </c>
      <c r="CJ880" t="s">
        <v>1146</v>
      </c>
      <c r="DJ880" t="s">
        <v>76</v>
      </c>
      <c r="DK880" t="s">
        <v>2124</v>
      </c>
      <c r="DN880" t="s">
        <v>64</v>
      </c>
      <c r="DO880" t="s">
        <v>1160</v>
      </c>
      <c r="DP880" t="s">
        <v>63</v>
      </c>
      <c r="DQ880" t="s">
        <v>78</v>
      </c>
      <c r="EB880">
        <v>4</v>
      </c>
      <c r="EC880">
        <v>4</v>
      </c>
      <c r="EE880" t="s">
        <v>1949</v>
      </c>
      <c r="EF880">
        <v>5</v>
      </c>
      <c r="EH880" t="s">
        <v>80</v>
      </c>
      <c r="EL880" t="s">
        <v>80</v>
      </c>
      <c r="EP880" t="s">
        <v>80</v>
      </c>
      <c r="ET880" t="s">
        <v>80</v>
      </c>
      <c r="EV880">
        <v>4750</v>
      </c>
      <c r="EW880">
        <v>492</v>
      </c>
      <c r="EX880">
        <v>386</v>
      </c>
      <c r="EY880">
        <v>444</v>
      </c>
    </row>
    <row r="881" spans="1:155" x14ac:dyDescent="0.25">
      <c r="A881">
        <v>2020</v>
      </c>
      <c r="B881" t="s">
        <v>56</v>
      </c>
      <c r="C881" s="20" t="s">
        <v>56</v>
      </c>
      <c r="D881" t="s">
        <v>1286</v>
      </c>
      <c r="E881" t="s">
        <v>58</v>
      </c>
      <c r="F881">
        <v>397</v>
      </c>
      <c r="G881" s="1">
        <v>3</v>
      </c>
      <c r="H881">
        <v>6</v>
      </c>
      <c r="I881" t="s">
        <v>79</v>
      </c>
      <c r="J881">
        <v>14</v>
      </c>
      <c r="K881">
        <v>19</v>
      </c>
      <c r="L881">
        <v>16</v>
      </c>
      <c r="M881">
        <v>17.456099999999999</v>
      </c>
      <c r="N881">
        <v>26.9086</v>
      </c>
      <c r="O881">
        <v>20.733599999999999</v>
      </c>
      <c r="P881">
        <v>14.1745</v>
      </c>
      <c r="Q881">
        <v>19.4938</v>
      </c>
      <c r="R881">
        <v>16.1587</v>
      </c>
      <c r="T881" t="s">
        <v>60</v>
      </c>
      <c r="U881" t="s">
        <v>71</v>
      </c>
      <c r="V881" t="s">
        <v>61</v>
      </c>
      <c r="W881" t="s">
        <v>62</v>
      </c>
      <c r="Y881">
        <v>8</v>
      </c>
      <c r="Z881" t="s">
        <v>63</v>
      </c>
      <c r="AA881" t="s">
        <v>64</v>
      </c>
      <c r="AB881" t="s">
        <v>86</v>
      </c>
      <c r="AC881" t="s">
        <v>87</v>
      </c>
      <c r="AD881">
        <v>10</v>
      </c>
      <c r="AG881" t="s">
        <v>59</v>
      </c>
      <c r="AH881" t="s">
        <v>67</v>
      </c>
      <c r="AI881" t="s">
        <v>68</v>
      </c>
      <c r="AJ881" t="s">
        <v>69</v>
      </c>
      <c r="AK881" t="s">
        <v>184</v>
      </c>
      <c r="AL881" t="s">
        <v>185</v>
      </c>
      <c r="AS881">
        <v>3050</v>
      </c>
      <c r="AT881">
        <v>3050</v>
      </c>
      <c r="BN881" s="33" t="s">
        <v>2125</v>
      </c>
      <c r="BO881">
        <v>2</v>
      </c>
      <c r="BP881">
        <v>2</v>
      </c>
      <c r="BQ881">
        <v>31</v>
      </c>
      <c r="BR881" t="s">
        <v>186</v>
      </c>
      <c r="BT881" t="s">
        <v>73</v>
      </c>
      <c r="BU881" s="23">
        <v>43647</v>
      </c>
      <c r="BV881">
        <v>26100</v>
      </c>
      <c r="BX881" t="s">
        <v>64</v>
      </c>
      <c r="BY881" t="s">
        <v>64</v>
      </c>
      <c r="CB881" t="s">
        <v>64</v>
      </c>
      <c r="CC881" t="s">
        <v>64</v>
      </c>
      <c r="CE881" t="s">
        <v>64</v>
      </c>
      <c r="CG881" t="s">
        <v>63</v>
      </c>
      <c r="CH881" t="s">
        <v>74</v>
      </c>
      <c r="CI881" t="s">
        <v>63</v>
      </c>
      <c r="CJ881" t="s">
        <v>94</v>
      </c>
      <c r="DJ881" t="s">
        <v>76</v>
      </c>
      <c r="DK881" t="s">
        <v>2124</v>
      </c>
      <c r="DN881" t="s">
        <v>64</v>
      </c>
      <c r="DO881" t="s">
        <v>132</v>
      </c>
      <c r="DP881" t="s">
        <v>63</v>
      </c>
      <c r="DQ881" t="s">
        <v>78</v>
      </c>
      <c r="EB881">
        <v>2</v>
      </c>
      <c r="EC881">
        <v>2</v>
      </c>
      <c r="EE881" t="s">
        <v>1287</v>
      </c>
      <c r="EF881">
        <v>3</v>
      </c>
      <c r="EH881" t="s">
        <v>80</v>
      </c>
      <c r="EL881" t="s">
        <v>80</v>
      </c>
      <c r="EP881" t="s">
        <v>80</v>
      </c>
      <c r="ET881" t="s">
        <v>80</v>
      </c>
      <c r="EV881">
        <v>7750</v>
      </c>
      <c r="EW881">
        <v>623</v>
      </c>
      <c r="EX881">
        <v>452</v>
      </c>
      <c r="EY881">
        <v>546</v>
      </c>
    </row>
    <row r="882" spans="1:155" x14ac:dyDescent="0.25">
      <c r="A882">
        <v>2020</v>
      </c>
      <c r="B882" t="s">
        <v>56</v>
      </c>
      <c r="C882" s="20" t="s">
        <v>56</v>
      </c>
      <c r="D882" t="s">
        <v>1288</v>
      </c>
      <c r="E882" t="s">
        <v>58</v>
      </c>
      <c r="F882">
        <v>398</v>
      </c>
      <c r="G882" s="1">
        <v>3</v>
      </c>
      <c r="H882">
        <v>6</v>
      </c>
      <c r="I882" t="s">
        <v>79</v>
      </c>
      <c r="J882">
        <v>14</v>
      </c>
      <c r="K882">
        <v>19</v>
      </c>
      <c r="L882">
        <v>16</v>
      </c>
      <c r="M882">
        <v>17.456099999999999</v>
      </c>
      <c r="N882">
        <v>26.9086</v>
      </c>
      <c r="O882">
        <v>20.733599999999999</v>
      </c>
      <c r="P882">
        <v>14.1745</v>
      </c>
      <c r="Q882">
        <v>19.4938</v>
      </c>
      <c r="R882">
        <v>16.1587</v>
      </c>
      <c r="T882" t="s">
        <v>60</v>
      </c>
      <c r="U882" t="s">
        <v>71</v>
      </c>
      <c r="V882" t="s">
        <v>61</v>
      </c>
      <c r="W882" t="s">
        <v>62</v>
      </c>
      <c r="Y882">
        <v>8</v>
      </c>
      <c r="Z882" t="s">
        <v>63</v>
      </c>
      <c r="AA882" t="s">
        <v>64</v>
      </c>
      <c r="AB882" t="s">
        <v>86</v>
      </c>
      <c r="AC882" t="s">
        <v>87</v>
      </c>
      <c r="AD882">
        <v>10</v>
      </c>
      <c r="AG882" t="s">
        <v>59</v>
      </c>
      <c r="AH882" t="s">
        <v>67</v>
      </c>
      <c r="AI882" t="s">
        <v>68</v>
      </c>
      <c r="AJ882" t="s">
        <v>69</v>
      </c>
      <c r="AK882" t="s">
        <v>184</v>
      </c>
      <c r="AL882" t="s">
        <v>185</v>
      </c>
      <c r="AS882">
        <v>3050</v>
      </c>
      <c r="AT882">
        <v>3050</v>
      </c>
      <c r="BN882" s="33" t="s">
        <v>2125</v>
      </c>
      <c r="BO882">
        <v>2</v>
      </c>
      <c r="BP882">
        <v>2</v>
      </c>
      <c r="BQ882">
        <v>31</v>
      </c>
      <c r="BR882" t="s">
        <v>186</v>
      </c>
      <c r="BT882" t="s">
        <v>73</v>
      </c>
      <c r="BU882" s="23">
        <v>43647</v>
      </c>
      <c r="BV882">
        <v>26101</v>
      </c>
      <c r="BX882" t="s">
        <v>64</v>
      </c>
      <c r="BY882" t="s">
        <v>64</v>
      </c>
      <c r="CB882" t="s">
        <v>64</v>
      </c>
      <c r="CC882" t="s">
        <v>64</v>
      </c>
      <c r="CE882" t="s">
        <v>64</v>
      </c>
      <c r="CG882" t="s">
        <v>63</v>
      </c>
      <c r="CH882" t="s">
        <v>74</v>
      </c>
      <c r="CI882" t="s">
        <v>63</v>
      </c>
      <c r="CJ882" t="s">
        <v>94</v>
      </c>
      <c r="DJ882" t="s">
        <v>76</v>
      </c>
      <c r="DK882" t="s">
        <v>2124</v>
      </c>
      <c r="DN882" t="s">
        <v>64</v>
      </c>
      <c r="DO882" t="s">
        <v>132</v>
      </c>
      <c r="DP882" t="s">
        <v>63</v>
      </c>
      <c r="DQ882" t="s">
        <v>78</v>
      </c>
      <c r="EB882">
        <v>2</v>
      </c>
      <c r="EC882">
        <v>2</v>
      </c>
      <c r="EE882" t="s">
        <v>1287</v>
      </c>
      <c r="EF882">
        <v>3</v>
      </c>
      <c r="EH882" t="s">
        <v>80</v>
      </c>
      <c r="EL882" t="s">
        <v>80</v>
      </c>
      <c r="EP882" t="s">
        <v>80</v>
      </c>
      <c r="ET882" t="s">
        <v>80</v>
      </c>
      <c r="EV882">
        <v>7750</v>
      </c>
      <c r="EW882">
        <v>623</v>
      </c>
      <c r="EX882">
        <v>452</v>
      </c>
      <c r="EY882">
        <v>546</v>
      </c>
    </row>
    <row r="883" spans="1:155" x14ac:dyDescent="0.25">
      <c r="A883">
        <v>2020</v>
      </c>
      <c r="B883" t="s">
        <v>56</v>
      </c>
      <c r="C883" s="20" t="s">
        <v>56</v>
      </c>
      <c r="D883" t="s">
        <v>183</v>
      </c>
      <c r="E883" t="s">
        <v>58</v>
      </c>
      <c r="F883">
        <v>372</v>
      </c>
      <c r="G883" s="1">
        <v>3</v>
      </c>
      <c r="H883">
        <v>6</v>
      </c>
      <c r="I883" t="s">
        <v>79</v>
      </c>
      <c r="J883">
        <v>21</v>
      </c>
      <c r="K883">
        <v>27</v>
      </c>
      <c r="L883">
        <v>23</v>
      </c>
      <c r="M883">
        <v>26.299099999999999</v>
      </c>
      <c r="N883">
        <v>38.218499999999999</v>
      </c>
      <c r="O883">
        <v>30.592600000000001</v>
      </c>
      <c r="P883">
        <v>20.745699999999999</v>
      </c>
      <c r="Q883">
        <v>26.9818</v>
      </c>
      <c r="R883">
        <v>23.1538</v>
      </c>
      <c r="T883" t="s">
        <v>60</v>
      </c>
      <c r="U883" t="s">
        <v>71</v>
      </c>
      <c r="V883" t="s">
        <v>61</v>
      </c>
      <c r="W883" t="s">
        <v>62</v>
      </c>
      <c r="Y883">
        <v>8</v>
      </c>
      <c r="Z883" t="s">
        <v>63</v>
      </c>
      <c r="AA883" t="s">
        <v>64</v>
      </c>
      <c r="AB883" t="s">
        <v>86</v>
      </c>
      <c r="AC883" t="s">
        <v>87</v>
      </c>
      <c r="AD883">
        <v>10</v>
      </c>
      <c r="AG883" t="s">
        <v>59</v>
      </c>
      <c r="AH883" t="s">
        <v>67</v>
      </c>
      <c r="AI883" t="s">
        <v>68</v>
      </c>
      <c r="AJ883" t="s">
        <v>69</v>
      </c>
      <c r="AK883" t="s">
        <v>184</v>
      </c>
      <c r="AL883" t="s">
        <v>185</v>
      </c>
      <c r="AS883">
        <v>2100</v>
      </c>
      <c r="AT883">
        <v>2100</v>
      </c>
      <c r="BN883" s="33" t="s">
        <v>2125</v>
      </c>
      <c r="BO883">
        <v>2</v>
      </c>
      <c r="BP883">
        <v>2</v>
      </c>
      <c r="BQ883">
        <v>31</v>
      </c>
      <c r="BR883" t="s">
        <v>186</v>
      </c>
      <c r="BT883" t="s">
        <v>73</v>
      </c>
      <c r="BU883" s="23">
        <v>43678</v>
      </c>
      <c r="BV883">
        <v>26195</v>
      </c>
      <c r="BX883" t="s">
        <v>64</v>
      </c>
      <c r="BY883" t="s">
        <v>64</v>
      </c>
      <c r="CB883" t="s">
        <v>64</v>
      </c>
      <c r="CC883" t="s">
        <v>64</v>
      </c>
      <c r="CE883" t="s">
        <v>64</v>
      </c>
      <c r="CG883" t="s">
        <v>63</v>
      </c>
      <c r="CH883" t="s">
        <v>74</v>
      </c>
      <c r="CI883" t="s">
        <v>63</v>
      </c>
      <c r="CJ883" t="s">
        <v>75</v>
      </c>
      <c r="DJ883" t="s">
        <v>76</v>
      </c>
      <c r="DK883" t="s">
        <v>2124</v>
      </c>
      <c r="DN883" t="s">
        <v>64</v>
      </c>
      <c r="DO883" t="s">
        <v>77</v>
      </c>
      <c r="DP883" t="s">
        <v>63</v>
      </c>
      <c r="DQ883" t="s">
        <v>78</v>
      </c>
      <c r="EB883">
        <v>5</v>
      </c>
      <c r="EC883">
        <v>5</v>
      </c>
      <c r="EE883" t="s">
        <v>1256</v>
      </c>
      <c r="EF883">
        <v>5</v>
      </c>
      <c r="EH883" t="s">
        <v>80</v>
      </c>
      <c r="EL883" t="s">
        <v>80</v>
      </c>
      <c r="EP883" t="s">
        <v>80</v>
      </c>
      <c r="ET883" t="s">
        <v>80</v>
      </c>
      <c r="EV883">
        <v>3000</v>
      </c>
      <c r="EW883">
        <v>423</v>
      </c>
      <c r="EX883">
        <v>325</v>
      </c>
      <c r="EY883">
        <v>379</v>
      </c>
    </row>
    <row r="884" spans="1:155" x14ac:dyDescent="0.25">
      <c r="A884">
        <v>2020</v>
      </c>
      <c r="B884" t="s">
        <v>56</v>
      </c>
      <c r="C884" s="20" t="s">
        <v>56</v>
      </c>
      <c r="D884" t="s">
        <v>188</v>
      </c>
      <c r="E884" t="s">
        <v>58</v>
      </c>
      <c r="F884">
        <v>370</v>
      </c>
      <c r="G884" s="1">
        <v>2</v>
      </c>
      <c r="H884">
        <v>4</v>
      </c>
      <c r="I884" t="s">
        <v>79</v>
      </c>
      <c r="J884">
        <v>24</v>
      </c>
      <c r="K884">
        <v>29</v>
      </c>
      <c r="L884">
        <v>26</v>
      </c>
      <c r="M884">
        <v>30.275600000000001</v>
      </c>
      <c r="N884">
        <v>40.967500000000001</v>
      </c>
      <c r="O884">
        <v>34.304400000000001</v>
      </c>
      <c r="P884">
        <v>23.579899999999999</v>
      </c>
      <c r="Q884">
        <v>28.744499999999999</v>
      </c>
      <c r="R884">
        <v>25.6541</v>
      </c>
      <c r="T884" t="s">
        <v>60</v>
      </c>
      <c r="U884" t="s">
        <v>71</v>
      </c>
      <c r="V884" t="s">
        <v>61</v>
      </c>
      <c r="W884" t="s">
        <v>62</v>
      </c>
      <c r="Y884">
        <v>8</v>
      </c>
      <c r="Z884" t="s">
        <v>63</v>
      </c>
      <c r="AA884" t="s">
        <v>64</v>
      </c>
      <c r="AB884" t="s">
        <v>86</v>
      </c>
      <c r="AC884" t="s">
        <v>87</v>
      </c>
      <c r="AD884">
        <v>10</v>
      </c>
      <c r="AG884" t="s">
        <v>59</v>
      </c>
      <c r="AH884" t="s">
        <v>67</v>
      </c>
      <c r="AI884" t="s">
        <v>68</v>
      </c>
      <c r="AJ884" t="s">
        <v>69</v>
      </c>
      <c r="AK884" t="s">
        <v>184</v>
      </c>
      <c r="AL884" t="s">
        <v>185</v>
      </c>
      <c r="AS884">
        <v>1900</v>
      </c>
      <c r="AT884">
        <v>1900</v>
      </c>
      <c r="BN884" s="33" t="s">
        <v>2125</v>
      </c>
      <c r="BO884">
        <v>2</v>
      </c>
      <c r="BP884">
        <v>2</v>
      </c>
      <c r="BQ884">
        <v>31</v>
      </c>
      <c r="BR884" t="s">
        <v>186</v>
      </c>
      <c r="BT884" t="s">
        <v>73</v>
      </c>
      <c r="BU884" s="23">
        <v>43678</v>
      </c>
      <c r="BV884">
        <v>26186</v>
      </c>
      <c r="BX884" t="s">
        <v>64</v>
      </c>
      <c r="BY884" t="s">
        <v>64</v>
      </c>
      <c r="CB884" t="s">
        <v>64</v>
      </c>
      <c r="CC884" t="s">
        <v>64</v>
      </c>
      <c r="CE884" t="s">
        <v>64</v>
      </c>
      <c r="CG884" t="s">
        <v>63</v>
      </c>
      <c r="CH884" t="s">
        <v>74</v>
      </c>
      <c r="CI884" t="s">
        <v>63</v>
      </c>
      <c r="CJ884" t="s">
        <v>75</v>
      </c>
      <c r="DJ884" t="s">
        <v>76</v>
      </c>
      <c r="DK884" t="s">
        <v>2124</v>
      </c>
      <c r="DN884" t="s">
        <v>64</v>
      </c>
      <c r="DO884" t="s">
        <v>77</v>
      </c>
      <c r="DP884" t="s">
        <v>63</v>
      </c>
      <c r="DQ884" t="s">
        <v>78</v>
      </c>
      <c r="EB884">
        <v>5</v>
      </c>
      <c r="EC884">
        <v>5</v>
      </c>
      <c r="EE884" t="s">
        <v>1253</v>
      </c>
      <c r="EF884">
        <v>7</v>
      </c>
      <c r="EH884" t="s">
        <v>80</v>
      </c>
      <c r="EL884" t="s">
        <v>80</v>
      </c>
      <c r="EP884" t="s">
        <v>80</v>
      </c>
      <c r="ET884" t="s">
        <v>80</v>
      </c>
      <c r="EV884">
        <v>2000</v>
      </c>
      <c r="EW884">
        <v>375</v>
      </c>
      <c r="EX884">
        <v>308</v>
      </c>
      <c r="EY884">
        <v>345</v>
      </c>
    </row>
    <row r="885" spans="1:155" x14ac:dyDescent="0.25">
      <c r="A885">
        <v>2020</v>
      </c>
      <c r="B885" t="s">
        <v>56</v>
      </c>
      <c r="C885" s="20" t="s">
        <v>56</v>
      </c>
      <c r="D885" t="s">
        <v>1290</v>
      </c>
      <c r="E885" t="s">
        <v>58</v>
      </c>
      <c r="F885">
        <v>497</v>
      </c>
      <c r="G885" s="1">
        <v>3</v>
      </c>
      <c r="H885">
        <v>6</v>
      </c>
      <c r="I885" t="s">
        <v>79</v>
      </c>
      <c r="J885">
        <v>14</v>
      </c>
      <c r="K885">
        <v>19</v>
      </c>
      <c r="L885">
        <v>16</v>
      </c>
      <c r="M885">
        <v>17.456099999999999</v>
      </c>
      <c r="N885">
        <v>26.9086</v>
      </c>
      <c r="O885">
        <v>20.733599999999999</v>
      </c>
      <c r="P885">
        <v>14.1745</v>
      </c>
      <c r="Q885">
        <v>19.4938</v>
      </c>
      <c r="R885">
        <v>16.1587</v>
      </c>
      <c r="T885" t="s">
        <v>60</v>
      </c>
      <c r="U885" t="s">
        <v>71</v>
      </c>
      <c r="V885" t="s">
        <v>61</v>
      </c>
      <c r="W885" t="s">
        <v>62</v>
      </c>
      <c r="Y885">
        <v>8</v>
      </c>
      <c r="Z885" t="s">
        <v>63</v>
      </c>
      <c r="AA885" t="s">
        <v>64</v>
      </c>
      <c r="AB885" t="s">
        <v>86</v>
      </c>
      <c r="AC885" t="s">
        <v>87</v>
      </c>
      <c r="AD885">
        <v>10</v>
      </c>
      <c r="AG885" t="s">
        <v>59</v>
      </c>
      <c r="AH885" t="s">
        <v>67</v>
      </c>
      <c r="AI885" t="s">
        <v>68</v>
      </c>
      <c r="AJ885" t="s">
        <v>69</v>
      </c>
      <c r="AK885" t="s">
        <v>184</v>
      </c>
      <c r="AL885" t="s">
        <v>185</v>
      </c>
      <c r="AS885">
        <v>3050</v>
      </c>
      <c r="AT885">
        <v>3050</v>
      </c>
      <c r="BN885" s="33" t="s">
        <v>2125</v>
      </c>
      <c r="BO885">
        <v>2</v>
      </c>
      <c r="BP885">
        <v>2</v>
      </c>
      <c r="BQ885">
        <v>31</v>
      </c>
      <c r="BR885" t="s">
        <v>186</v>
      </c>
      <c r="BT885" t="s">
        <v>73</v>
      </c>
      <c r="BU885" s="23">
        <v>43647</v>
      </c>
      <c r="BV885">
        <v>26102</v>
      </c>
      <c r="BX885" t="s">
        <v>64</v>
      </c>
      <c r="BY885" t="s">
        <v>64</v>
      </c>
      <c r="CB885" t="s">
        <v>64</v>
      </c>
      <c r="CC885" t="s">
        <v>64</v>
      </c>
      <c r="CE885" t="s">
        <v>64</v>
      </c>
      <c r="CG885" t="s">
        <v>63</v>
      </c>
      <c r="CH885" t="s">
        <v>74</v>
      </c>
      <c r="CI885" t="s">
        <v>63</v>
      </c>
      <c r="CJ885" t="s">
        <v>94</v>
      </c>
      <c r="DJ885" t="s">
        <v>76</v>
      </c>
      <c r="DK885" t="s">
        <v>2124</v>
      </c>
      <c r="DN885" t="s">
        <v>64</v>
      </c>
      <c r="DO885" t="s">
        <v>132</v>
      </c>
      <c r="DP885" t="s">
        <v>63</v>
      </c>
      <c r="DQ885" t="s">
        <v>78</v>
      </c>
      <c r="EB885">
        <v>2</v>
      </c>
      <c r="EC885">
        <v>2</v>
      </c>
      <c r="EE885" t="s">
        <v>1287</v>
      </c>
      <c r="EF885">
        <v>3</v>
      </c>
      <c r="EH885" t="s">
        <v>80</v>
      </c>
      <c r="EL885" t="s">
        <v>80</v>
      </c>
      <c r="EP885" t="s">
        <v>80</v>
      </c>
      <c r="ET885" t="s">
        <v>80</v>
      </c>
      <c r="EV885">
        <v>7750</v>
      </c>
      <c r="EW885">
        <v>623</v>
      </c>
      <c r="EX885">
        <v>452</v>
      </c>
      <c r="EY885">
        <v>546</v>
      </c>
    </row>
    <row r="886" spans="1:155" x14ac:dyDescent="0.25">
      <c r="A886">
        <v>2020</v>
      </c>
      <c r="B886" t="s">
        <v>56</v>
      </c>
      <c r="C886" s="20" t="s">
        <v>56</v>
      </c>
      <c r="D886" t="s">
        <v>1291</v>
      </c>
      <c r="E886" t="s">
        <v>58</v>
      </c>
      <c r="F886">
        <v>498</v>
      </c>
      <c r="G886" s="1">
        <v>3</v>
      </c>
      <c r="H886">
        <v>6</v>
      </c>
      <c r="I886" t="s">
        <v>79</v>
      </c>
      <c r="J886">
        <v>14</v>
      </c>
      <c r="K886">
        <v>19</v>
      </c>
      <c r="L886">
        <v>16</v>
      </c>
      <c r="M886">
        <v>17.456099999999999</v>
      </c>
      <c r="N886">
        <v>26.9086</v>
      </c>
      <c r="O886">
        <v>20.733599999999999</v>
      </c>
      <c r="P886">
        <v>14.1745</v>
      </c>
      <c r="Q886">
        <v>19.4938</v>
      </c>
      <c r="R886">
        <v>16.1587</v>
      </c>
      <c r="T886" t="s">
        <v>60</v>
      </c>
      <c r="U886" t="s">
        <v>71</v>
      </c>
      <c r="V886" t="s">
        <v>61</v>
      </c>
      <c r="W886" t="s">
        <v>62</v>
      </c>
      <c r="Y886">
        <v>8</v>
      </c>
      <c r="Z886" t="s">
        <v>63</v>
      </c>
      <c r="AA886" t="s">
        <v>64</v>
      </c>
      <c r="AB886" t="s">
        <v>86</v>
      </c>
      <c r="AC886" t="s">
        <v>87</v>
      </c>
      <c r="AD886">
        <v>10</v>
      </c>
      <c r="AG886" t="s">
        <v>59</v>
      </c>
      <c r="AH886" t="s">
        <v>67</v>
      </c>
      <c r="AI886" t="s">
        <v>68</v>
      </c>
      <c r="AJ886" t="s">
        <v>69</v>
      </c>
      <c r="AK886" t="s">
        <v>184</v>
      </c>
      <c r="AL886" t="s">
        <v>185</v>
      </c>
      <c r="AS886">
        <v>3050</v>
      </c>
      <c r="AT886">
        <v>3050</v>
      </c>
      <c r="BN886" s="33" t="s">
        <v>2125</v>
      </c>
      <c r="BO886">
        <v>2</v>
      </c>
      <c r="BP886">
        <v>2</v>
      </c>
      <c r="BQ886">
        <v>31</v>
      </c>
      <c r="BR886" t="s">
        <v>186</v>
      </c>
      <c r="BT886" t="s">
        <v>73</v>
      </c>
      <c r="BU886" s="23">
        <v>43647</v>
      </c>
      <c r="BV886">
        <v>26103</v>
      </c>
      <c r="BX886" t="s">
        <v>64</v>
      </c>
      <c r="BY886" t="s">
        <v>64</v>
      </c>
      <c r="CB886" t="s">
        <v>64</v>
      </c>
      <c r="CC886" t="s">
        <v>64</v>
      </c>
      <c r="CE886" t="s">
        <v>64</v>
      </c>
      <c r="CG886" t="s">
        <v>63</v>
      </c>
      <c r="CH886" t="s">
        <v>74</v>
      </c>
      <c r="CI886" t="s">
        <v>63</v>
      </c>
      <c r="CJ886" t="s">
        <v>94</v>
      </c>
      <c r="DJ886" t="s">
        <v>76</v>
      </c>
      <c r="DK886" t="s">
        <v>2124</v>
      </c>
      <c r="DN886" t="s">
        <v>64</v>
      </c>
      <c r="DO886" t="s">
        <v>132</v>
      </c>
      <c r="DP886" t="s">
        <v>63</v>
      </c>
      <c r="DQ886" t="s">
        <v>78</v>
      </c>
      <c r="EB886">
        <v>2</v>
      </c>
      <c r="EC886">
        <v>2</v>
      </c>
      <c r="EE886" t="s">
        <v>1287</v>
      </c>
      <c r="EF886">
        <v>3</v>
      </c>
      <c r="EH886" t="s">
        <v>80</v>
      </c>
      <c r="EL886" t="s">
        <v>80</v>
      </c>
      <c r="EP886" t="s">
        <v>80</v>
      </c>
      <c r="ET886" t="s">
        <v>80</v>
      </c>
      <c r="EV886">
        <v>7750</v>
      </c>
      <c r="EW886">
        <v>623</v>
      </c>
      <c r="EX886">
        <v>452</v>
      </c>
      <c r="EY886">
        <v>546</v>
      </c>
    </row>
    <row r="887" spans="1:155" x14ac:dyDescent="0.25">
      <c r="A887">
        <v>2020</v>
      </c>
      <c r="B887" t="s">
        <v>56</v>
      </c>
      <c r="C887" s="20" t="s">
        <v>56</v>
      </c>
      <c r="D887" t="s">
        <v>189</v>
      </c>
      <c r="E887" t="s">
        <v>58</v>
      </c>
      <c r="F887">
        <v>472</v>
      </c>
      <c r="G887" s="1">
        <v>3</v>
      </c>
      <c r="H887">
        <v>6</v>
      </c>
      <c r="I887" t="s">
        <v>79</v>
      </c>
      <c r="J887">
        <v>21</v>
      </c>
      <c r="K887">
        <v>27</v>
      </c>
      <c r="L887">
        <v>23</v>
      </c>
      <c r="M887">
        <v>26.299099999999999</v>
      </c>
      <c r="N887">
        <v>38.218499999999999</v>
      </c>
      <c r="O887">
        <v>30.592600000000001</v>
      </c>
      <c r="P887">
        <v>20.745699999999999</v>
      </c>
      <c r="Q887">
        <v>26.9818</v>
      </c>
      <c r="R887">
        <v>23.1538</v>
      </c>
      <c r="T887" t="s">
        <v>60</v>
      </c>
      <c r="U887" t="s">
        <v>71</v>
      </c>
      <c r="V887" t="s">
        <v>61</v>
      </c>
      <c r="W887" t="s">
        <v>62</v>
      </c>
      <c r="Y887">
        <v>8</v>
      </c>
      <c r="Z887" t="s">
        <v>63</v>
      </c>
      <c r="AA887" t="s">
        <v>64</v>
      </c>
      <c r="AB887" t="s">
        <v>86</v>
      </c>
      <c r="AC887" t="s">
        <v>87</v>
      </c>
      <c r="AD887">
        <v>10</v>
      </c>
      <c r="AG887" t="s">
        <v>59</v>
      </c>
      <c r="AH887" t="s">
        <v>67</v>
      </c>
      <c r="AI887" t="s">
        <v>68</v>
      </c>
      <c r="AJ887" t="s">
        <v>69</v>
      </c>
      <c r="AK887" t="s">
        <v>184</v>
      </c>
      <c r="AL887" t="s">
        <v>185</v>
      </c>
      <c r="AS887">
        <v>2100</v>
      </c>
      <c r="AT887">
        <v>2100</v>
      </c>
      <c r="BN887" s="33" t="s">
        <v>2125</v>
      </c>
      <c r="BO887">
        <v>2</v>
      </c>
      <c r="BP887">
        <v>2</v>
      </c>
      <c r="BQ887">
        <v>31</v>
      </c>
      <c r="BR887" t="s">
        <v>186</v>
      </c>
      <c r="BT887" t="s">
        <v>73</v>
      </c>
      <c r="BU887" s="23">
        <v>43678</v>
      </c>
      <c r="BV887">
        <v>26196</v>
      </c>
      <c r="BX887" t="s">
        <v>64</v>
      </c>
      <c r="BY887" t="s">
        <v>64</v>
      </c>
      <c r="CB887" t="s">
        <v>64</v>
      </c>
      <c r="CC887" t="s">
        <v>64</v>
      </c>
      <c r="CE887" t="s">
        <v>64</v>
      </c>
      <c r="CG887" t="s">
        <v>63</v>
      </c>
      <c r="CH887" t="s">
        <v>74</v>
      </c>
      <c r="CI887" t="s">
        <v>63</v>
      </c>
      <c r="CJ887" t="s">
        <v>75</v>
      </c>
      <c r="DJ887" t="s">
        <v>76</v>
      </c>
      <c r="DK887" t="s">
        <v>2124</v>
      </c>
      <c r="DN887" t="s">
        <v>64</v>
      </c>
      <c r="DO887" t="s">
        <v>77</v>
      </c>
      <c r="DP887" t="s">
        <v>63</v>
      </c>
      <c r="DQ887" t="s">
        <v>78</v>
      </c>
      <c r="EB887">
        <v>5</v>
      </c>
      <c r="EC887">
        <v>5</v>
      </c>
      <c r="EE887" t="s">
        <v>1256</v>
      </c>
      <c r="EF887">
        <v>5</v>
      </c>
      <c r="EH887" t="s">
        <v>80</v>
      </c>
      <c r="EL887" t="s">
        <v>80</v>
      </c>
      <c r="EP887" t="s">
        <v>80</v>
      </c>
      <c r="ET887" t="s">
        <v>80</v>
      </c>
      <c r="EV887">
        <v>3000</v>
      </c>
      <c r="EW887">
        <v>423</v>
      </c>
      <c r="EX887">
        <v>325</v>
      </c>
      <c r="EY887">
        <v>379</v>
      </c>
    </row>
    <row r="888" spans="1:155" x14ac:dyDescent="0.25">
      <c r="A888">
        <v>2020</v>
      </c>
      <c r="B888" t="s">
        <v>56</v>
      </c>
      <c r="C888" s="20" t="s">
        <v>56</v>
      </c>
      <c r="D888" t="s">
        <v>190</v>
      </c>
      <c r="E888" t="s">
        <v>58</v>
      </c>
      <c r="F888">
        <v>470</v>
      </c>
      <c r="G888" s="1">
        <v>2</v>
      </c>
      <c r="H888">
        <v>4</v>
      </c>
      <c r="I888" t="s">
        <v>79</v>
      </c>
      <c r="J888">
        <v>23</v>
      </c>
      <c r="K888">
        <v>28</v>
      </c>
      <c r="L888">
        <v>25</v>
      </c>
      <c r="M888">
        <v>29.0959</v>
      </c>
      <c r="N888">
        <v>40.3581</v>
      </c>
      <c r="O888">
        <v>33.274299999999997</v>
      </c>
      <c r="P888">
        <v>22.746600000000001</v>
      </c>
      <c r="Q888">
        <v>28.355599999999999</v>
      </c>
      <c r="R888">
        <v>24.969200000000001</v>
      </c>
      <c r="T888" t="s">
        <v>60</v>
      </c>
      <c r="U888" t="s">
        <v>71</v>
      </c>
      <c r="V888" t="s">
        <v>61</v>
      </c>
      <c r="W888" t="s">
        <v>62</v>
      </c>
      <c r="Y888">
        <v>8</v>
      </c>
      <c r="Z888" t="s">
        <v>63</v>
      </c>
      <c r="AA888" t="s">
        <v>64</v>
      </c>
      <c r="AB888" t="s">
        <v>86</v>
      </c>
      <c r="AC888" t="s">
        <v>87</v>
      </c>
      <c r="AD888">
        <v>10</v>
      </c>
      <c r="AG888" t="s">
        <v>59</v>
      </c>
      <c r="AH888" t="s">
        <v>67</v>
      </c>
      <c r="AI888" t="s">
        <v>68</v>
      </c>
      <c r="AJ888" t="s">
        <v>69</v>
      </c>
      <c r="AK888" t="s">
        <v>184</v>
      </c>
      <c r="AL888" t="s">
        <v>185</v>
      </c>
      <c r="AS888">
        <v>1950</v>
      </c>
      <c r="AT888">
        <v>1950</v>
      </c>
      <c r="BN888" s="33" t="s">
        <v>2125</v>
      </c>
      <c r="BO888">
        <v>2</v>
      </c>
      <c r="BP888">
        <v>2</v>
      </c>
      <c r="BQ888">
        <v>31</v>
      </c>
      <c r="BR888" t="s">
        <v>186</v>
      </c>
      <c r="BT888" t="s">
        <v>73</v>
      </c>
      <c r="BU888" s="23">
        <v>43678</v>
      </c>
      <c r="BV888">
        <v>26187</v>
      </c>
      <c r="BX888" t="s">
        <v>64</v>
      </c>
      <c r="BY888" t="s">
        <v>64</v>
      </c>
      <c r="CB888" t="s">
        <v>64</v>
      </c>
      <c r="CC888" t="s">
        <v>64</v>
      </c>
      <c r="CE888" t="s">
        <v>64</v>
      </c>
      <c r="CG888" t="s">
        <v>63</v>
      </c>
      <c r="CH888" t="s">
        <v>74</v>
      </c>
      <c r="CI888" t="s">
        <v>63</v>
      </c>
      <c r="CJ888" t="s">
        <v>75</v>
      </c>
      <c r="DJ888" t="s">
        <v>76</v>
      </c>
      <c r="DK888" t="s">
        <v>2124</v>
      </c>
      <c r="DN888" t="s">
        <v>64</v>
      </c>
      <c r="DO888" t="s">
        <v>77</v>
      </c>
      <c r="DP888" t="s">
        <v>63</v>
      </c>
      <c r="DQ888" t="s">
        <v>78</v>
      </c>
      <c r="EB888">
        <v>5</v>
      </c>
      <c r="EC888">
        <v>5</v>
      </c>
      <c r="EE888" t="s">
        <v>1253</v>
      </c>
      <c r="EF888">
        <v>7</v>
      </c>
      <c r="EH888" t="s">
        <v>80</v>
      </c>
      <c r="EL888" t="s">
        <v>80</v>
      </c>
      <c r="EP888" t="s">
        <v>80</v>
      </c>
      <c r="ET888" t="s">
        <v>80</v>
      </c>
      <c r="EV888">
        <v>2250</v>
      </c>
      <c r="EW888">
        <v>390</v>
      </c>
      <c r="EX888">
        <v>313</v>
      </c>
      <c r="EY888">
        <v>356</v>
      </c>
    </row>
    <row r="889" spans="1:155" x14ac:dyDescent="0.25">
      <c r="A889">
        <v>2020</v>
      </c>
      <c r="B889" t="s">
        <v>2140</v>
      </c>
      <c r="C889" s="20" t="s">
        <v>446</v>
      </c>
      <c r="D889" t="s">
        <v>454</v>
      </c>
      <c r="E889" t="s">
        <v>447</v>
      </c>
      <c r="F889">
        <v>756</v>
      </c>
      <c r="G889" s="1">
        <v>1.4</v>
      </c>
      <c r="H889">
        <v>4</v>
      </c>
      <c r="I889" t="s">
        <v>201</v>
      </c>
      <c r="J889">
        <v>24</v>
      </c>
      <c r="K889">
        <v>29</v>
      </c>
      <c r="L889">
        <v>26</v>
      </c>
      <c r="M889">
        <v>30.3</v>
      </c>
      <c r="N889">
        <v>43</v>
      </c>
      <c r="O889">
        <v>34.944299999999998</v>
      </c>
      <c r="P889">
        <v>23.597100000000001</v>
      </c>
      <c r="Q889">
        <v>29.359400000000001</v>
      </c>
      <c r="R889">
        <v>25.883099999999999</v>
      </c>
      <c r="T889" t="s">
        <v>60</v>
      </c>
      <c r="U889" t="s">
        <v>71</v>
      </c>
      <c r="V889" t="s">
        <v>61</v>
      </c>
      <c r="W889" t="s">
        <v>62</v>
      </c>
      <c r="Y889">
        <v>6</v>
      </c>
      <c r="Z889" t="s">
        <v>63</v>
      </c>
      <c r="AA889" t="s">
        <v>64</v>
      </c>
      <c r="AB889" t="s">
        <v>86</v>
      </c>
      <c r="AC889" t="s">
        <v>87</v>
      </c>
      <c r="AD889">
        <v>10</v>
      </c>
      <c r="AG889" t="s">
        <v>243</v>
      </c>
      <c r="AH889" t="s">
        <v>244</v>
      </c>
      <c r="AI889" t="s">
        <v>68</v>
      </c>
      <c r="AJ889" t="s">
        <v>69</v>
      </c>
      <c r="AK889" t="s">
        <v>184</v>
      </c>
      <c r="AL889" t="s">
        <v>185</v>
      </c>
      <c r="AS889">
        <v>1550</v>
      </c>
      <c r="AT889">
        <v>1550</v>
      </c>
      <c r="BO889">
        <v>2</v>
      </c>
      <c r="BP889">
        <v>2</v>
      </c>
      <c r="BQ889">
        <v>31</v>
      </c>
      <c r="BR889" t="s">
        <v>186</v>
      </c>
      <c r="BT889" t="s">
        <v>285</v>
      </c>
      <c r="BU889" s="23">
        <v>43630</v>
      </c>
      <c r="BV889">
        <v>25775</v>
      </c>
      <c r="BX889" t="s">
        <v>64</v>
      </c>
      <c r="BY889" t="s">
        <v>64</v>
      </c>
      <c r="CB889" t="s">
        <v>64</v>
      </c>
      <c r="CC889" t="s">
        <v>64</v>
      </c>
      <c r="CD889" t="s">
        <v>453</v>
      </c>
      <c r="CE889" t="s">
        <v>64</v>
      </c>
      <c r="CG889" t="s">
        <v>63</v>
      </c>
      <c r="CH889" t="s">
        <v>452</v>
      </c>
      <c r="CI889" t="s">
        <v>64</v>
      </c>
      <c r="DJ889" t="s">
        <v>146</v>
      </c>
      <c r="DK889" t="s">
        <v>147</v>
      </c>
      <c r="DN889" t="s">
        <v>64</v>
      </c>
      <c r="DO889" t="s">
        <v>132</v>
      </c>
      <c r="DP889" t="s">
        <v>64</v>
      </c>
      <c r="DQ889" t="s">
        <v>139</v>
      </c>
      <c r="EB889">
        <v>5</v>
      </c>
      <c r="EC889">
        <v>5</v>
      </c>
      <c r="EE889" t="s">
        <v>1439</v>
      </c>
      <c r="EF889">
        <v>5</v>
      </c>
      <c r="EH889" t="s">
        <v>80</v>
      </c>
      <c r="EL889" t="s">
        <v>80</v>
      </c>
      <c r="EP889" t="s">
        <v>80</v>
      </c>
      <c r="ET889" t="s">
        <v>80</v>
      </c>
      <c r="EV889">
        <v>250</v>
      </c>
      <c r="EW889">
        <v>376</v>
      </c>
      <c r="EX889">
        <v>304</v>
      </c>
      <c r="EY889">
        <v>344</v>
      </c>
    </row>
    <row r="890" spans="1:155" x14ac:dyDescent="0.25">
      <c r="A890">
        <v>2020</v>
      </c>
      <c r="B890" t="s">
        <v>2140</v>
      </c>
      <c r="C890" s="20" t="s">
        <v>446</v>
      </c>
      <c r="D890" t="s">
        <v>1440</v>
      </c>
      <c r="E890" t="s">
        <v>447</v>
      </c>
      <c r="F890">
        <v>827</v>
      </c>
      <c r="G890" s="1">
        <v>1.3</v>
      </c>
      <c r="H890">
        <v>3</v>
      </c>
      <c r="I890" t="s">
        <v>256</v>
      </c>
      <c r="J890">
        <v>26</v>
      </c>
      <c r="K890">
        <v>29</v>
      </c>
      <c r="L890">
        <v>28</v>
      </c>
      <c r="M890">
        <v>34.079300000000003</v>
      </c>
      <c r="N890">
        <v>44.275500000000001</v>
      </c>
      <c r="O890">
        <v>38.019300000000001</v>
      </c>
      <c r="P890">
        <v>26.224599999999999</v>
      </c>
      <c r="Q890">
        <v>29.3825</v>
      </c>
      <c r="R890">
        <v>27.557400000000001</v>
      </c>
      <c r="T890" t="s">
        <v>60</v>
      </c>
      <c r="U890" t="s">
        <v>71</v>
      </c>
      <c r="V890" t="s">
        <v>86</v>
      </c>
      <c r="W890" t="s">
        <v>136</v>
      </c>
      <c r="Y890">
        <v>9</v>
      </c>
      <c r="Z890" t="s">
        <v>63</v>
      </c>
      <c r="AA890" t="s">
        <v>64</v>
      </c>
      <c r="AB890" t="s">
        <v>86</v>
      </c>
      <c r="AC890" t="s">
        <v>87</v>
      </c>
      <c r="AD890">
        <v>10</v>
      </c>
      <c r="AG890" t="s">
        <v>243</v>
      </c>
      <c r="AH890" t="s">
        <v>244</v>
      </c>
      <c r="AI890" t="s">
        <v>68</v>
      </c>
      <c r="AJ890" t="s">
        <v>69</v>
      </c>
      <c r="AK890" t="s">
        <v>184</v>
      </c>
      <c r="AL890" t="s">
        <v>185</v>
      </c>
      <c r="AS890">
        <v>1450</v>
      </c>
      <c r="AT890">
        <v>1450</v>
      </c>
      <c r="BN890" s="33" t="s">
        <v>2125</v>
      </c>
      <c r="BO890">
        <v>2</v>
      </c>
      <c r="BP890">
        <v>2</v>
      </c>
      <c r="BQ890">
        <v>31</v>
      </c>
      <c r="BR890" t="s">
        <v>186</v>
      </c>
      <c r="BT890" t="s">
        <v>285</v>
      </c>
      <c r="BU890" s="23">
        <v>43812</v>
      </c>
      <c r="BV890">
        <v>27005</v>
      </c>
      <c r="BX890" t="s">
        <v>64</v>
      </c>
      <c r="BY890" t="s">
        <v>64</v>
      </c>
      <c r="CB890" t="s">
        <v>64</v>
      </c>
      <c r="CC890" t="s">
        <v>64</v>
      </c>
      <c r="CE890" t="s">
        <v>64</v>
      </c>
      <c r="CG890" t="s">
        <v>63</v>
      </c>
      <c r="CH890" t="s">
        <v>268</v>
      </c>
      <c r="CI890" t="s">
        <v>64</v>
      </c>
      <c r="DJ890" t="s">
        <v>76</v>
      </c>
      <c r="DK890" t="s">
        <v>2124</v>
      </c>
      <c r="DN890" t="s">
        <v>64</v>
      </c>
      <c r="DO890" t="s">
        <v>132</v>
      </c>
      <c r="DP890" t="s">
        <v>63</v>
      </c>
      <c r="DQ890" t="s">
        <v>78</v>
      </c>
      <c r="EB890">
        <v>6</v>
      </c>
      <c r="EC890">
        <v>6</v>
      </c>
      <c r="EE890" t="s">
        <v>1441</v>
      </c>
      <c r="EF890">
        <v>7</v>
      </c>
      <c r="EH890" t="s">
        <v>80</v>
      </c>
      <c r="EL890" t="s">
        <v>80</v>
      </c>
      <c r="EP890" t="s">
        <v>80</v>
      </c>
      <c r="ET890" t="s">
        <v>80</v>
      </c>
      <c r="EU890">
        <v>250</v>
      </c>
      <c r="EW890">
        <v>337</v>
      </c>
      <c r="EX890">
        <v>300</v>
      </c>
      <c r="EY890">
        <v>320</v>
      </c>
    </row>
    <row r="891" spans="1:155" x14ac:dyDescent="0.25">
      <c r="A891">
        <v>2020</v>
      </c>
      <c r="B891" t="s">
        <v>2140</v>
      </c>
      <c r="C891" s="20" t="s">
        <v>446</v>
      </c>
      <c r="D891" t="s">
        <v>455</v>
      </c>
      <c r="E891" t="s">
        <v>447</v>
      </c>
      <c r="F891">
        <v>585</v>
      </c>
      <c r="G891" s="1">
        <v>2</v>
      </c>
      <c r="H891">
        <v>4</v>
      </c>
      <c r="I891" t="s">
        <v>256</v>
      </c>
      <c r="J891">
        <v>20</v>
      </c>
      <c r="K891">
        <v>25</v>
      </c>
      <c r="L891">
        <v>22</v>
      </c>
      <c r="M891">
        <v>25.487300000000001</v>
      </c>
      <c r="N891">
        <v>37.061599999999999</v>
      </c>
      <c r="O891">
        <v>29.654800000000002</v>
      </c>
      <c r="P891">
        <v>20.158100000000001</v>
      </c>
      <c r="Q891">
        <v>24.964400000000001</v>
      </c>
      <c r="R891">
        <v>22.0702</v>
      </c>
      <c r="T891" t="s">
        <v>60</v>
      </c>
      <c r="U891" t="s">
        <v>71</v>
      </c>
      <c r="V891" t="s">
        <v>86</v>
      </c>
      <c r="W891" t="s">
        <v>136</v>
      </c>
      <c r="Y891">
        <v>9</v>
      </c>
      <c r="Z891" t="s">
        <v>63</v>
      </c>
      <c r="AA891" t="s">
        <v>64</v>
      </c>
      <c r="AB891" t="s">
        <v>86</v>
      </c>
      <c r="AC891" t="s">
        <v>87</v>
      </c>
      <c r="AD891">
        <v>10</v>
      </c>
      <c r="AG891" t="s">
        <v>155</v>
      </c>
      <c r="AH891" t="s">
        <v>156</v>
      </c>
      <c r="AI891" t="s">
        <v>68</v>
      </c>
      <c r="AJ891" t="s">
        <v>69</v>
      </c>
      <c r="AK891" t="s">
        <v>184</v>
      </c>
      <c r="AL891" t="s">
        <v>185</v>
      </c>
      <c r="AS891">
        <v>2200</v>
      </c>
      <c r="AT891">
        <v>2200</v>
      </c>
      <c r="BN891" s="33" t="s">
        <v>2125</v>
      </c>
      <c r="BO891">
        <v>2</v>
      </c>
      <c r="BP891">
        <v>2</v>
      </c>
      <c r="BQ891">
        <v>31</v>
      </c>
      <c r="BR891" t="s">
        <v>186</v>
      </c>
      <c r="BT891" t="s">
        <v>285</v>
      </c>
      <c r="BU891" s="23">
        <v>43969</v>
      </c>
      <c r="BV891">
        <v>27431</v>
      </c>
      <c r="BX891" t="s">
        <v>64</v>
      </c>
      <c r="BY891" t="s">
        <v>64</v>
      </c>
      <c r="CB891" t="s">
        <v>64</v>
      </c>
      <c r="CC891" t="s">
        <v>64</v>
      </c>
      <c r="CE891" t="s">
        <v>64</v>
      </c>
      <c r="CG891" t="s">
        <v>63</v>
      </c>
      <c r="CH891" t="s">
        <v>449</v>
      </c>
      <c r="CI891" t="s">
        <v>64</v>
      </c>
      <c r="DJ891" t="s">
        <v>76</v>
      </c>
      <c r="DK891" t="s">
        <v>2124</v>
      </c>
      <c r="DN891" t="s">
        <v>64</v>
      </c>
      <c r="DO891" t="s">
        <v>132</v>
      </c>
      <c r="DP891" t="s">
        <v>63</v>
      </c>
      <c r="DQ891" t="s">
        <v>78</v>
      </c>
      <c r="EB891">
        <v>4</v>
      </c>
      <c r="EC891">
        <v>4</v>
      </c>
      <c r="EE891" t="s">
        <v>1444</v>
      </c>
      <c r="EF891">
        <v>5</v>
      </c>
      <c r="EH891" t="s">
        <v>80</v>
      </c>
      <c r="EL891" t="s">
        <v>80</v>
      </c>
      <c r="EP891" t="s">
        <v>80</v>
      </c>
      <c r="ET891" t="s">
        <v>80</v>
      </c>
      <c r="EV891">
        <v>3500</v>
      </c>
      <c r="EW891">
        <v>440</v>
      </c>
      <c r="EX891">
        <v>354</v>
      </c>
      <c r="EY891">
        <v>402</v>
      </c>
    </row>
    <row r="892" spans="1:155" x14ac:dyDescent="0.25">
      <c r="A892">
        <v>2020</v>
      </c>
      <c r="B892" t="s">
        <v>2140</v>
      </c>
      <c r="C892" s="20" t="s">
        <v>446</v>
      </c>
      <c r="D892" t="s">
        <v>455</v>
      </c>
      <c r="E892" t="s">
        <v>447</v>
      </c>
      <c r="F892">
        <v>581</v>
      </c>
      <c r="G892" s="1">
        <v>2.5</v>
      </c>
      <c r="H892">
        <v>4</v>
      </c>
      <c r="I892" t="s">
        <v>152</v>
      </c>
      <c r="J892">
        <v>21</v>
      </c>
      <c r="K892">
        <v>27</v>
      </c>
      <c r="L892">
        <v>24</v>
      </c>
      <c r="M892">
        <v>27</v>
      </c>
      <c r="N892">
        <v>38.799999999999997</v>
      </c>
      <c r="O892">
        <v>31.280999999999999</v>
      </c>
      <c r="P892">
        <v>21.250499999999999</v>
      </c>
      <c r="Q892">
        <v>27.3565</v>
      </c>
      <c r="R892">
        <v>23.623200000000001</v>
      </c>
      <c r="T892" t="s">
        <v>142</v>
      </c>
      <c r="U892" t="s">
        <v>143</v>
      </c>
      <c r="V892" t="s">
        <v>86</v>
      </c>
      <c r="W892" t="s">
        <v>136</v>
      </c>
      <c r="Y892">
        <v>6</v>
      </c>
      <c r="Z892" t="s">
        <v>63</v>
      </c>
      <c r="AA892" t="s">
        <v>64</v>
      </c>
      <c r="AB892" t="s">
        <v>86</v>
      </c>
      <c r="AC892" t="s">
        <v>87</v>
      </c>
      <c r="AD892">
        <v>10</v>
      </c>
      <c r="AG892" t="s">
        <v>243</v>
      </c>
      <c r="AH892" t="s">
        <v>244</v>
      </c>
      <c r="AI892" t="s">
        <v>68</v>
      </c>
      <c r="AJ892" t="s">
        <v>69</v>
      </c>
      <c r="AK892" t="s">
        <v>184</v>
      </c>
      <c r="AL892" t="s">
        <v>185</v>
      </c>
      <c r="AS892">
        <v>1700</v>
      </c>
      <c r="AT892">
        <v>1700</v>
      </c>
      <c r="BN892" s="33" t="s">
        <v>2125</v>
      </c>
      <c r="BO892">
        <v>2</v>
      </c>
      <c r="BP892">
        <v>2</v>
      </c>
      <c r="BQ892">
        <v>31</v>
      </c>
      <c r="BR892" t="s">
        <v>186</v>
      </c>
      <c r="BT892" t="s">
        <v>73</v>
      </c>
      <c r="BU892" s="23">
        <v>43601</v>
      </c>
      <c r="BV892">
        <v>25597</v>
      </c>
      <c r="BX892" t="s">
        <v>64</v>
      </c>
      <c r="BY892" t="s">
        <v>64</v>
      </c>
      <c r="CB892" t="s">
        <v>64</v>
      </c>
      <c r="CC892" t="s">
        <v>64</v>
      </c>
      <c r="CE892" t="s">
        <v>64</v>
      </c>
      <c r="CG892" t="s">
        <v>63</v>
      </c>
      <c r="CH892" t="s">
        <v>456</v>
      </c>
      <c r="CI892" t="s">
        <v>64</v>
      </c>
      <c r="DJ892" t="s">
        <v>76</v>
      </c>
      <c r="DK892" t="s">
        <v>2124</v>
      </c>
      <c r="DN892" t="s">
        <v>64</v>
      </c>
      <c r="DO892" t="s">
        <v>132</v>
      </c>
      <c r="DP892" t="s">
        <v>63</v>
      </c>
      <c r="DQ892" t="s">
        <v>78</v>
      </c>
      <c r="EB892">
        <v>5</v>
      </c>
      <c r="EC892">
        <v>5</v>
      </c>
      <c r="EE892" t="s">
        <v>1445</v>
      </c>
      <c r="EF892">
        <v>5</v>
      </c>
      <c r="EH892" t="s">
        <v>80</v>
      </c>
      <c r="EL892" t="s">
        <v>80</v>
      </c>
      <c r="EP892" t="s">
        <v>80</v>
      </c>
      <c r="ET892" t="s">
        <v>80</v>
      </c>
      <c r="EV892">
        <v>1000</v>
      </c>
      <c r="EW892">
        <v>419</v>
      </c>
      <c r="EX892">
        <v>326</v>
      </c>
      <c r="EY892">
        <v>377</v>
      </c>
    </row>
    <row r="893" spans="1:155" x14ac:dyDescent="0.25">
      <c r="A893">
        <v>2020</v>
      </c>
      <c r="B893" t="s">
        <v>2140</v>
      </c>
      <c r="C893" s="20" t="s">
        <v>463</v>
      </c>
      <c r="D893" t="s">
        <v>469</v>
      </c>
      <c r="E893" t="s">
        <v>447</v>
      </c>
      <c r="F893">
        <v>744</v>
      </c>
      <c r="G893" s="1">
        <v>2</v>
      </c>
      <c r="H893">
        <v>4</v>
      </c>
      <c r="I893" t="s">
        <v>459</v>
      </c>
      <c r="J893">
        <v>22</v>
      </c>
      <c r="K893">
        <v>29</v>
      </c>
      <c r="L893">
        <v>24</v>
      </c>
      <c r="M893">
        <v>27.386700000000001</v>
      </c>
      <c r="N893">
        <v>40.989600000000003</v>
      </c>
      <c r="O893">
        <v>32.194600000000001</v>
      </c>
      <c r="P893">
        <v>21.528099999999998</v>
      </c>
      <c r="Q893">
        <v>28.758600000000001</v>
      </c>
      <c r="R893">
        <v>24.2745</v>
      </c>
      <c r="T893" t="s">
        <v>60</v>
      </c>
      <c r="U893" t="s">
        <v>71</v>
      </c>
      <c r="V893" t="s">
        <v>61</v>
      </c>
      <c r="W893" t="s">
        <v>62</v>
      </c>
      <c r="Y893">
        <v>9</v>
      </c>
      <c r="Z893" t="s">
        <v>63</v>
      </c>
      <c r="AA893" t="s">
        <v>64</v>
      </c>
      <c r="AB893" t="s">
        <v>86</v>
      </c>
      <c r="AC893" t="s">
        <v>87</v>
      </c>
      <c r="AD893">
        <v>10</v>
      </c>
      <c r="AG893" t="s">
        <v>155</v>
      </c>
      <c r="AH893" t="s">
        <v>156</v>
      </c>
      <c r="AI893" t="s">
        <v>68</v>
      </c>
      <c r="AJ893" t="s">
        <v>69</v>
      </c>
      <c r="AK893" t="s">
        <v>184</v>
      </c>
      <c r="AL893" t="s">
        <v>185</v>
      </c>
      <c r="AO893">
        <v>101</v>
      </c>
      <c r="AP893">
        <v>22</v>
      </c>
      <c r="AS893">
        <v>2050</v>
      </c>
      <c r="AT893">
        <v>2050</v>
      </c>
      <c r="BN893" s="33" t="s">
        <v>2125</v>
      </c>
      <c r="BO893">
        <v>2</v>
      </c>
      <c r="BP893">
        <v>2</v>
      </c>
      <c r="BQ893">
        <v>31</v>
      </c>
      <c r="BR893" t="s">
        <v>186</v>
      </c>
      <c r="BT893" t="s">
        <v>73</v>
      </c>
      <c r="BU893" s="23">
        <v>43633</v>
      </c>
      <c r="BV893">
        <v>25780</v>
      </c>
      <c r="BX893" t="s">
        <v>64</v>
      </c>
      <c r="BY893" t="s">
        <v>64</v>
      </c>
      <c r="CB893" t="s">
        <v>64</v>
      </c>
      <c r="CC893" t="s">
        <v>64</v>
      </c>
      <c r="CE893" t="s">
        <v>63</v>
      </c>
      <c r="CF893" t="s">
        <v>458</v>
      </c>
      <c r="CG893" t="s">
        <v>63</v>
      </c>
      <c r="CH893" t="s">
        <v>245</v>
      </c>
      <c r="CI893" t="s">
        <v>63</v>
      </c>
      <c r="CJ893" t="s">
        <v>1450</v>
      </c>
      <c r="DJ893" t="s">
        <v>76</v>
      </c>
      <c r="DK893" t="s">
        <v>2124</v>
      </c>
      <c r="DN893" t="s">
        <v>64</v>
      </c>
      <c r="DO893" t="s">
        <v>77</v>
      </c>
      <c r="DP893" t="s">
        <v>63</v>
      </c>
      <c r="DQ893" t="s">
        <v>78</v>
      </c>
      <c r="EB893">
        <v>5</v>
      </c>
      <c r="EC893">
        <v>5</v>
      </c>
      <c r="EE893" t="s">
        <v>1463</v>
      </c>
      <c r="EF893">
        <v>6</v>
      </c>
      <c r="EH893" t="s">
        <v>80</v>
      </c>
      <c r="EL893" t="s">
        <v>80</v>
      </c>
      <c r="EP893" t="s">
        <v>80</v>
      </c>
      <c r="ET893" t="s">
        <v>80</v>
      </c>
      <c r="EV893">
        <v>2750</v>
      </c>
      <c r="EW893">
        <v>414</v>
      </c>
      <c r="EX893">
        <v>309</v>
      </c>
      <c r="EY893">
        <v>366</v>
      </c>
    </row>
    <row r="894" spans="1:155" x14ac:dyDescent="0.25">
      <c r="A894">
        <v>2020</v>
      </c>
      <c r="B894" t="s">
        <v>2140</v>
      </c>
      <c r="C894" s="20" t="s">
        <v>463</v>
      </c>
      <c r="D894" t="s">
        <v>471</v>
      </c>
      <c r="E894" t="s">
        <v>447</v>
      </c>
      <c r="F894">
        <v>804</v>
      </c>
      <c r="G894" s="1">
        <v>2</v>
      </c>
      <c r="H894">
        <v>4</v>
      </c>
      <c r="I894" t="s">
        <v>459</v>
      </c>
      <c r="J894">
        <v>21</v>
      </c>
      <c r="K894">
        <v>26</v>
      </c>
      <c r="L894">
        <v>23</v>
      </c>
      <c r="M894">
        <v>27.268599999999999</v>
      </c>
      <c r="N894">
        <v>38.489800000000002</v>
      </c>
      <c r="O894">
        <v>31.386199999999999</v>
      </c>
      <c r="P894">
        <v>21.0366</v>
      </c>
      <c r="Q894">
        <v>26.482199999999999</v>
      </c>
      <c r="R894">
        <v>23.181699999999999</v>
      </c>
      <c r="T894" t="s">
        <v>60</v>
      </c>
      <c r="U894" t="s">
        <v>71</v>
      </c>
      <c r="V894" t="s">
        <v>61</v>
      </c>
      <c r="W894" t="s">
        <v>62</v>
      </c>
      <c r="Y894">
        <v>9</v>
      </c>
      <c r="Z894" t="s">
        <v>63</v>
      </c>
      <c r="AA894" t="s">
        <v>64</v>
      </c>
      <c r="AB894" t="s">
        <v>86</v>
      </c>
      <c r="AC894" t="s">
        <v>87</v>
      </c>
      <c r="AD894">
        <v>10</v>
      </c>
      <c r="AG894" t="s">
        <v>155</v>
      </c>
      <c r="AH894" t="s">
        <v>156</v>
      </c>
      <c r="AI894" t="s">
        <v>68</v>
      </c>
      <c r="AJ894" t="s">
        <v>69</v>
      </c>
      <c r="AK894" t="s">
        <v>184</v>
      </c>
      <c r="AL894" t="s">
        <v>185</v>
      </c>
      <c r="AS894">
        <v>2100</v>
      </c>
      <c r="AT894">
        <v>2100</v>
      </c>
      <c r="BN894" s="33" t="s">
        <v>2125</v>
      </c>
      <c r="BO894">
        <v>2</v>
      </c>
      <c r="BP894">
        <v>2</v>
      </c>
      <c r="BQ894">
        <v>31</v>
      </c>
      <c r="BR894" t="s">
        <v>186</v>
      </c>
      <c r="BT894" t="s">
        <v>227</v>
      </c>
      <c r="BU894" s="23">
        <v>43794</v>
      </c>
      <c r="BV894">
        <v>26858</v>
      </c>
      <c r="BX894" t="s">
        <v>64</v>
      </c>
      <c r="BY894" t="s">
        <v>64</v>
      </c>
      <c r="CB894" t="s">
        <v>64</v>
      </c>
      <c r="CC894" t="s">
        <v>64</v>
      </c>
      <c r="CE894" t="s">
        <v>63</v>
      </c>
      <c r="CF894" t="s">
        <v>458</v>
      </c>
      <c r="CG894" t="s">
        <v>63</v>
      </c>
      <c r="CH894" t="s">
        <v>245</v>
      </c>
      <c r="CI894" t="s">
        <v>63</v>
      </c>
      <c r="CJ894" t="s">
        <v>1450</v>
      </c>
      <c r="DJ894" t="s">
        <v>76</v>
      </c>
      <c r="DK894" t="s">
        <v>2124</v>
      </c>
      <c r="DN894" t="s">
        <v>64</v>
      </c>
      <c r="DO894" t="s">
        <v>77</v>
      </c>
      <c r="DP894" t="s">
        <v>63</v>
      </c>
      <c r="DQ894" t="s">
        <v>78</v>
      </c>
      <c r="EB894">
        <v>5</v>
      </c>
      <c r="EC894">
        <v>5</v>
      </c>
      <c r="EE894" t="s">
        <v>1464</v>
      </c>
      <c r="EF894">
        <v>6</v>
      </c>
      <c r="EH894" t="s">
        <v>80</v>
      </c>
      <c r="EL894" t="s">
        <v>80</v>
      </c>
      <c r="EP894" t="s">
        <v>80</v>
      </c>
      <c r="ET894" t="s">
        <v>80</v>
      </c>
      <c r="EV894">
        <v>3000</v>
      </c>
      <c r="EW894">
        <v>418</v>
      </c>
      <c r="EX894">
        <v>332</v>
      </c>
      <c r="EY894">
        <v>379</v>
      </c>
    </row>
    <row r="895" spans="1:155" x14ac:dyDescent="0.25">
      <c r="A895">
        <v>2020</v>
      </c>
      <c r="B895" t="s">
        <v>2140</v>
      </c>
      <c r="C895" s="20" t="s">
        <v>463</v>
      </c>
      <c r="D895" t="s">
        <v>471</v>
      </c>
      <c r="E895" t="s">
        <v>447</v>
      </c>
      <c r="F895">
        <v>802</v>
      </c>
      <c r="G895" s="1">
        <v>3.6</v>
      </c>
      <c r="H895">
        <v>6</v>
      </c>
      <c r="I895" t="s">
        <v>459</v>
      </c>
      <c r="J895">
        <v>18</v>
      </c>
      <c r="K895">
        <v>25</v>
      </c>
      <c r="L895">
        <v>20</v>
      </c>
      <c r="M895">
        <v>22</v>
      </c>
      <c r="N895">
        <v>35.4</v>
      </c>
      <c r="O895">
        <v>26.5169</v>
      </c>
      <c r="P895">
        <v>17.598600000000001</v>
      </c>
      <c r="Q895">
        <v>25.151700000000002</v>
      </c>
      <c r="R895">
        <v>20.348400000000002</v>
      </c>
      <c r="T895" t="s">
        <v>142</v>
      </c>
      <c r="U895" t="s">
        <v>143</v>
      </c>
      <c r="V895" t="s">
        <v>61</v>
      </c>
      <c r="W895" t="s">
        <v>62</v>
      </c>
      <c r="Y895">
        <v>9</v>
      </c>
      <c r="Z895" t="s">
        <v>63</v>
      </c>
      <c r="AA895" t="s">
        <v>64</v>
      </c>
      <c r="AB895" t="s">
        <v>86</v>
      </c>
      <c r="AC895" t="s">
        <v>87</v>
      </c>
      <c r="AD895">
        <v>10</v>
      </c>
      <c r="AG895" t="s">
        <v>243</v>
      </c>
      <c r="AH895" t="s">
        <v>244</v>
      </c>
      <c r="AI895" t="s">
        <v>68</v>
      </c>
      <c r="AJ895" t="s">
        <v>69</v>
      </c>
      <c r="AK895" t="s">
        <v>184</v>
      </c>
      <c r="AL895" t="s">
        <v>185</v>
      </c>
      <c r="AS895">
        <v>2000</v>
      </c>
      <c r="AT895">
        <v>2000</v>
      </c>
      <c r="BN895" s="33" t="s">
        <v>2125</v>
      </c>
      <c r="BO895">
        <v>2</v>
      </c>
      <c r="BP895">
        <v>2</v>
      </c>
      <c r="BQ895">
        <v>31</v>
      </c>
      <c r="BR895" t="s">
        <v>186</v>
      </c>
      <c r="BT895" t="s">
        <v>73</v>
      </c>
      <c r="BU895" s="23">
        <v>43682</v>
      </c>
      <c r="BV895">
        <v>26191</v>
      </c>
      <c r="BX895" t="s">
        <v>64</v>
      </c>
      <c r="BY895" t="s">
        <v>64</v>
      </c>
      <c r="CB895" t="s">
        <v>64</v>
      </c>
      <c r="CC895" t="s">
        <v>64</v>
      </c>
      <c r="CE895" t="s">
        <v>63</v>
      </c>
      <c r="CF895" t="s">
        <v>458</v>
      </c>
      <c r="CG895" t="s">
        <v>63</v>
      </c>
      <c r="CH895" t="s">
        <v>449</v>
      </c>
      <c r="CI895" t="s">
        <v>64</v>
      </c>
      <c r="DJ895" t="s">
        <v>76</v>
      </c>
      <c r="DK895" t="s">
        <v>2124</v>
      </c>
      <c r="DN895" t="s">
        <v>64</v>
      </c>
      <c r="DO895" t="s">
        <v>132</v>
      </c>
      <c r="DP895" t="s">
        <v>63</v>
      </c>
      <c r="DQ895" t="s">
        <v>78</v>
      </c>
      <c r="EB895">
        <v>4</v>
      </c>
      <c r="EC895">
        <v>4</v>
      </c>
      <c r="EE895" t="s">
        <v>1438</v>
      </c>
      <c r="EF895">
        <v>6</v>
      </c>
      <c r="EH895" t="s">
        <v>80</v>
      </c>
      <c r="EL895" t="s">
        <v>80</v>
      </c>
      <c r="EP895" t="s">
        <v>80</v>
      </c>
      <c r="ET895" t="s">
        <v>80</v>
      </c>
      <c r="EV895">
        <v>2500</v>
      </c>
      <c r="EW895">
        <v>502</v>
      </c>
      <c r="EX895">
        <v>352</v>
      </c>
      <c r="EY895">
        <v>434</v>
      </c>
    </row>
    <row r="896" spans="1:155" x14ac:dyDescent="0.25">
      <c r="A896">
        <v>2020</v>
      </c>
      <c r="B896" t="s">
        <v>2140</v>
      </c>
      <c r="C896" s="20" t="s">
        <v>463</v>
      </c>
      <c r="D896" t="s">
        <v>1466</v>
      </c>
      <c r="E896" t="s">
        <v>447</v>
      </c>
      <c r="F896">
        <v>508</v>
      </c>
      <c r="G896" s="1">
        <v>3.6</v>
      </c>
      <c r="H896">
        <v>6</v>
      </c>
      <c r="I896" t="s">
        <v>459</v>
      </c>
      <c r="J896">
        <v>17</v>
      </c>
      <c r="K896">
        <v>24</v>
      </c>
      <c r="L896">
        <v>20</v>
      </c>
      <c r="M896">
        <v>21.8</v>
      </c>
      <c r="N896">
        <v>34.200000000000003</v>
      </c>
      <c r="O896">
        <v>26.0503</v>
      </c>
      <c r="P896">
        <v>17.45</v>
      </c>
      <c r="Q896">
        <v>24.365400000000001</v>
      </c>
      <c r="R896">
        <v>20.004999999999999</v>
      </c>
      <c r="T896" t="s">
        <v>142</v>
      </c>
      <c r="U896" t="s">
        <v>143</v>
      </c>
      <c r="V896" t="s">
        <v>61</v>
      </c>
      <c r="W896" t="s">
        <v>62</v>
      </c>
      <c r="Y896">
        <v>9</v>
      </c>
      <c r="Z896" t="s">
        <v>63</v>
      </c>
      <c r="AA896" t="s">
        <v>64</v>
      </c>
      <c r="AB896" t="s">
        <v>86</v>
      </c>
      <c r="AC896" t="s">
        <v>87</v>
      </c>
      <c r="AD896">
        <v>10</v>
      </c>
      <c r="AG896" t="s">
        <v>243</v>
      </c>
      <c r="AH896" t="s">
        <v>244</v>
      </c>
      <c r="AI896" t="s">
        <v>68</v>
      </c>
      <c r="AJ896" t="s">
        <v>69</v>
      </c>
      <c r="AK896" t="s">
        <v>184</v>
      </c>
      <c r="AL896" t="s">
        <v>185</v>
      </c>
      <c r="AS896">
        <v>2000</v>
      </c>
      <c r="AT896">
        <v>2000</v>
      </c>
      <c r="BN896" s="33" t="s">
        <v>2125</v>
      </c>
      <c r="BO896">
        <v>2</v>
      </c>
      <c r="BP896">
        <v>2</v>
      </c>
      <c r="BQ896">
        <v>31</v>
      </c>
      <c r="BR896" t="s">
        <v>186</v>
      </c>
      <c r="BT896" t="s">
        <v>73</v>
      </c>
      <c r="BU896" s="23">
        <v>43598</v>
      </c>
      <c r="BV896">
        <v>25596</v>
      </c>
      <c r="BX896" t="s">
        <v>64</v>
      </c>
      <c r="BY896" t="s">
        <v>64</v>
      </c>
      <c r="CB896" t="s">
        <v>64</v>
      </c>
      <c r="CC896" t="s">
        <v>64</v>
      </c>
      <c r="CE896" t="s">
        <v>63</v>
      </c>
      <c r="CF896" t="s">
        <v>458</v>
      </c>
      <c r="CG896" t="s">
        <v>63</v>
      </c>
      <c r="CH896" t="s">
        <v>449</v>
      </c>
      <c r="CI896" t="s">
        <v>64</v>
      </c>
      <c r="DJ896" t="s">
        <v>76</v>
      </c>
      <c r="DK896" t="s">
        <v>2124</v>
      </c>
      <c r="DN896" t="s">
        <v>64</v>
      </c>
      <c r="DO896" t="s">
        <v>132</v>
      </c>
      <c r="DP896" t="s">
        <v>63</v>
      </c>
      <c r="DQ896" t="s">
        <v>78</v>
      </c>
      <c r="EB896">
        <v>4</v>
      </c>
      <c r="EC896">
        <v>4</v>
      </c>
      <c r="EE896" t="s">
        <v>1438</v>
      </c>
      <c r="EF896">
        <v>6</v>
      </c>
      <c r="EH896" t="s">
        <v>80</v>
      </c>
      <c r="EL896" t="s">
        <v>80</v>
      </c>
      <c r="EP896" t="s">
        <v>80</v>
      </c>
      <c r="ET896" t="s">
        <v>80</v>
      </c>
      <c r="EV896">
        <v>2500</v>
      </c>
      <c r="EW896">
        <v>511</v>
      </c>
      <c r="EX896">
        <v>366</v>
      </c>
      <c r="EY896">
        <v>446</v>
      </c>
    </row>
    <row r="897" spans="1:155" x14ac:dyDescent="0.25">
      <c r="A897">
        <v>2020</v>
      </c>
      <c r="B897" t="s">
        <v>2140</v>
      </c>
      <c r="C897" s="20" t="s">
        <v>472</v>
      </c>
      <c r="D897" t="s">
        <v>473</v>
      </c>
      <c r="E897" t="s">
        <v>447</v>
      </c>
      <c r="F897">
        <v>665</v>
      </c>
      <c r="G897" s="1">
        <v>2</v>
      </c>
      <c r="H897">
        <v>4</v>
      </c>
      <c r="I897" t="s">
        <v>256</v>
      </c>
      <c r="J897">
        <v>21</v>
      </c>
      <c r="K897">
        <v>27</v>
      </c>
      <c r="L897">
        <v>23</v>
      </c>
      <c r="M897">
        <v>28.4</v>
      </c>
      <c r="N897">
        <v>40.5</v>
      </c>
      <c r="O897">
        <v>32.811300000000003</v>
      </c>
      <c r="P897">
        <v>20.872800000000002</v>
      </c>
      <c r="Q897">
        <v>27.044799999999999</v>
      </c>
      <c r="R897">
        <v>23.261700000000001</v>
      </c>
      <c r="T897" t="s">
        <v>60</v>
      </c>
      <c r="U897" t="s">
        <v>71</v>
      </c>
      <c r="V897" t="s">
        <v>86</v>
      </c>
      <c r="W897" t="s">
        <v>136</v>
      </c>
      <c r="Y897">
        <v>9</v>
      </c>
      <c r="Z897" t="s">
        <v>63</v>
      </c>
      <c r="AA897" t="s">
        <v>64</v>
      </c>
      <c r="AB897" t="s">
        <v>86</v>
      </c>
      <c r="AC897" t="s">
        <v>87</v>
      </c>
      <c r="AD897">
        <v>10</v>
      </c>
      <c r="AG897" t="s">
        <v>243</v>
      </c>
      <c r="AH897" t="s">
        <v>244</v>
      </c>
      <c r="AI897" t="s">
        <v>68</v>
      </c>
      <c r="AJ897" t="s">
        <v>69</v>
      </c>
      <c r="AK897" t="s">
        <v>184</v>
      </c>
      <c r="AL897" t="s">
        <v>185</v>
      </c>
      <c r="AS897">
        <v>1750</v>
      </c>
      <c r="AT897">
        <v>1750</v>
      </c>
      <c r="BN897" s="33" t="s">
        <v>2125</v>
      </c>
      <c r="BO897">
        <v>2</v>
      </c>
      <c r="BP897">
        <v>2</v>
      </c>
      <c r="BQ897">
        <v>31</v>
      </c>
      <c r="BR897" t="s">
        <v>186</v>
      </c>
      <c r="BT897" t="s">
        <v>227</v>
      </c>
      <c r="BU897" s="23">
        <v>43781</v>
      </c>
      <c r="BV897">
        <v>26818</v>
      </c>
      <c r="BX897" t="s">
        <v>64</v>
      </c>
      <c r="BY897" t="s">
        <v>64</v>
      </c>
      <c r="CB897" t="s">
        <v>64</v>
      </c>
      <c r="CC897" t="s">
        <v>64</v>
      </c>
      <c r="CE897" t="s">
        <v>63</v>
      </c>
      <c r="CF897" t="s">
        <v>458</v>
      </c>
      <c r="CG897" t="s">
        <v>63</v>
      </c>
      <c r="CH897" t="s">
        <v>245</v>
      </c>
      <c r="CI897" t="s">
        <v>63</v>
      </c>
      <c r="CJ897" t="s">
        <v>1450</v>
      </c>
      <c r="DJ897" t="s">
        <v>76</v>
      </c>
      <c r="DK897" t="s">
        <v>2124</v>
      </c>
      <c r="DN897" t="s">
        <v>64</v>
      </c>
      <c r="DO897" t="s">
        <v>77</v>
      </c>
      <c r="DP897" t="s">
        <v>63</v>
      </c>
      <c r="DQ897" t="s">
        <v>78</v>
      </c>
      <c r="EB897">
        <v>5</v>
      </c>
      <c r="EC897">
        <v>5</v>
      </c>
      <c r="EE897" t="s">
        <v>1464</v>
      </c>
      <c r="EF897">
        <v>6</v>
      </c>
      <c r="EH897" t="s">
        <v>80</v>
      </c>
      <c r="EL897" t="s">
        <v>80</v>
      </c>
      <c r="EP897" t="s">
        <v>80</v>
      </c>
      <c r="ET897" t="s">
        <v>80</v>
      </c>
      <c r="EV897">
        <v>1250</v>
      </c>
      <c r="EW897">
        <v>417</v>
      </c>
      <c r="EX897">
        <v>322</v>
      </c>
      <c r="EY897">
        <v>374</v>
      </c>
    </row>
    <row r="898" spans="1:155" x14ac:dyDescent="0.25">
      <c r="A898">
        <v>2020</v>
      </c>
      <c r="B898" t="s">
        <v>2140</v>
      </c>
      <c r="C898" s="20" t="s">
        <v>472</v>
      </c>
      <c r="D898" t="s">
        <v>473</v>
      </c>
      <c r="E898" t="s">
        <v>447</v>
      </c>
      <c r="F898">
        <v>818</v>
      </c>
      <c r="G898" s="1">
        <v>3.6</v>
      </c>
      <c r="H898">
        <v>6</v>
      </c>
      <c r="I898" t="s">
        <v>256</v>
      </c>
      <c r="J898">
        <v>18</v>
      </c>
      <c r="K898">
        <v>25</v>
      </c>
      <c r="L898">
        <v>21</v>
      </c>
      <c r="M898">
        <v>22.5</v>
      </c>
      <c r="N898">
        <v>35.1</v>
      </c>
      <c r="O898">
        <v>26.834900000000001</v>
      </c>
      <c r="P898">
        <v>17.969100000000001</v>
      </c>
      <c r="Q898">
        <v>24.955500000000001</v>
      </c>
      <c r="R898">
        <v>20.559100000000001</v>
      </c>
      <c r="T898" t="s">
        <v>142</v>
      </c>
      <c r="U898" t="s">
        <v>143</v>
      </c>
      <c r="V898" t="s">
        <v>86</v>
      </c>
      <c r="W898" t="s">
        <v>136</v>
      </c>
      <c r="Y898">
        <v>9</v>
      </c>
      <c r="Z898" t="s">
        <v>63</v>
      </c>
      <c r="AA898" t="s">
        <v>64</v>
      </c>
      <c r="AB898" t="s">
        <v>86</v>
      </c>
      <c r="AC898" t="s">
        <v>87</v>
      </c>
      <c r="AD898">
        <v>10</v>
      </c>
      <c r="AG898" t="s">
        <v>243</v>
      </c>
      <c r="AH898" t="s">
        <v>244</v>
      </c>
      <c r="AI898" t="s">
        <v>68</v>
      </c>
      <c r="AJ898" t="s">
        <v>69</v>
      </c>
      <c r="AK898" t="s">
        <v>184</v>
      </c>
      <c r="AL898" t="s">
        <v>185</v>
      </c>
      <c r="AS898">
        <v>1950</v>
      </c>
      <c r="AT898">
        <v>1950</v>
      </c>
      <c r="BN898" s="33" t="s">
        <v>2125</v>
      </c>
      <c r="BO898">
        <v>2</v>
      </c>
      <c r="BP898">
        <v>2</v>
      </c>
      <c r="BQ898">
        <v>31</v>
      </c>
      <c r="BR898" t="s">
        <v>186</v>
      </c>
      <c r="BT898" t="s">
        <v>73</v>
      </c>
      <c r="BU898" s="23">
        <v>43703</v>
      </c>
      <c r="BV898">
        <v>26332</v>
      </c>
      <c r="BX898" t="s">
        <v>64</v>
      </c>
      <c r="BY898" t="s">
        <v>64</v>
      </c>
      <c r="CB898" t="s">
        <v>64</v>
      </c>
      <c r="CC898" t="s">
        <v>64</v>
      </c>
      <c r="CE898" t="s">
        <v>63</v>
      </c>
      <c r="CF898" t="s">
        <v>458</v>
      </c>
      <c r="CG898" t="s">
        <v>63</v>
      </c>
      <c r="CH898" t="s">
        <v>449</v>
      </c>
      <c r="CI898" t="s">
        <v>64</v>
      </c>
      <c r="DJ898" t="s">
        <v>76</v>
      </c>
      <c r="DK898" t="s">
        <v>2124</v>
      </c>
      <c r="DN898" t="s">
        <v>64</v>
      </c>
      <c r="DO898" t="s">
        <v>132</v>
      </c>
      <c r="DP898" t="s">
        <v>63</v>
      </c>
      <c r="DQ898" t="s">
        <v>78</v>
      </c>
      <c r="EB898">
        <v>4</v>
      </c>
      <c r="EC898">
        <v>4</v>
      </c>
      <c r="EE898" t="s">
        <v>1438</v>
      </c>
      <c r="EF898">
        <v>6</v>
      </c>
      <c r="EH898" t="s">
        <v>80</v>
      </c>
      <c r="EL898" t="s">
        <v>80</v>
      </c>
      <c r="EP898" t="s">
        <v>80</v>
      </c>
      <c r="ET898" t="s">
        <v>80</v>
      </c>
      <c r="EV898">
        <v>2250</v>
      </c>
      <c r="EW898">
        <v>495</v>
      </c>
      <c r="EX898">
        <v>357</v>
      </c>
      <c r="EY898">
        <v>433</v>
      </c>
    </row>
    <row r="899" spans="1:155" x14ac:dyDescent="0.25">
      <c r="A899">
        <v>2020</v>
      </c>
      <c r="B899" t="s">
        <v>2140</v>
      </c>
      <c r="C899" s="20" t="s">
        <v>472</v>
      </c>
      <c r="D899" t="s">
        <v>493</v>
      </c>
      <c r="E899" t="s">
        <v>447</v>
      </c>
      <c r="F899">
        <v>527</v>
      </c>
      <c r="G899" s="1">
        <v>1.5</v>
      </c>
      <c r="H899">
        <v>4</v>
      </c>
      <c r="I899" t="s">
        <v>152</v>
      </c>
      <c r="J899">
        <v>25</v>
      </c>
      <c r="K899">
        <v>30</v>
      </c>
      <c r="L899">
        <v>27</v>
      </c>
      <c r="M899">
        <v>33.438200000000002</v>
      </c>
      <c r="N899">
        <v>45.542400000000001</v>
      </c>
      <c r="O899">
        <v>37.980699999999999</v>
      </c>
      <c r="P899">
        <v>25</v>
      </c>
      <c r="Q899">
        <v>29.5182</v>
      </c>
      <c r="R899">
        <v>27.3399</v>
      </c>
      <c r="T899" t="s">
        <v>60</v>
      </c>
      <c r="U899" t="s">
        <v>71</v>
      </c>
      <c r="V899" t="s">
        <v>86</v>
      </c>
      <c r="W899" t="s">
        <v>136</v>
      </c>
      <c r="Y899">
        <v>6</v>
      </c>
      <c r="Z899" t="s">
        <v>63</v>
      </c>
      <c r="AA899" t="s">
        <v>64</v>
      </c>
      <c r="AB899" t="s">
        <v>86</v>
      </c>
      <c r="AC899" t="s">
        <v>87</v>
      </c>
      <c r="AD899">
        <v>10</v>
      </c>
      <c r="AG899" t="s">
        <v>243</v>
      </c>
      <c r="AH899" t="s">
        <v>244</v>
      </c>
      <c r="AI899" t="s">
        <v>68</v>
      </c>
      <c r="AJ899" t="s">
        <v>69</v>
      </c>
      <c r="AK899" t="s">
        <v>184</v>
      </c>
      <c r="AL899" t="s">
        <v>185</v>
      </c>
      <c r="AO899">
        <v>103</v>
      </c>
      <c r="AP899">
        <v>30</v>
      </c>
      <c r="AS899">
        <v>1500</v>
      </c>
      <c r="AT899">
        <v>1500</v>
      </c>
      <c r="BN899" s="33" t="s">
        <v>2125</v>
      </c>
      <c r="BO899">
        <v>2</v>
      </c>
      <c r="BP899">
        <v>2</v>
      </c>
      <c r="BQ899">
        <v>31</v>
      </c>
      <c r="BR899" t="s">
        <v>186</v>
      </c>
      <c r="BT899" t="s">
        <v>285</v>
      </c>
      <c r="BU899" s="23">
        <v>43682</v>
      </c>
      <c r="BV899">
        <v>26279</v>
      </c>
      <c r="BX899" t="s">
        <v>64</v>
      </c>
      <c r="BY899" t="s">
        <v>64</v>
      </c>
      <c r="CB899" t="s">
        <v>64</v>
      </c>
      <c r="CC899" t="s">
        <v>64</v>
      </c>
      <c r="CE899" t="s">
        <v>64</v>
      </c>
      <c r="CG899" t="s">
        <v>63</v>
      </c>
      <c r="CH899" t="s">
        <v>494</v>
      </c>
      <c r="CI899" t="s">
        <v>64</v>
      </c>
      <c r="DJ899" t="s">
        <v>76</v>
      </c>
      <c r="DK899" t="s">
        <v>2124</v>
      </c>
      <c r="DN899" t="s">
        <v>64</v>
      </c>
      <c r="DO899" t="s">
        <v>77</v>
      </c>
      <c r="DP899" t="s">
        <v>63</v>
      </c>
      <c r="DQ899" t="s">
        <v>78</v>
      </c>
      <c r="EB899">
        <v>6</v>
      </c>
      <c r="EC899">
        <v>6</v>
      </c>
      <c r="EE899" t="s">
        <v>1480</v>
      </c>
      <c r="EF899">
        <v>7</v>
      </c>
      <c r="EH899" t="s">
        <v>80</v>
      </c>
      <c r="EL899" t="s">
        <v>80</v>
      </c>
      <c r="EP899" t="s">
        <v>80</v>
      </c>
      <c r="ET899" t="s">
        <v>80</v>
      </c>
      <c r="EU899">
        <v>0</v>
      </c>
      <c r="EW899">
        <v>356</v>
      </c>
      <c r="EX899">
        <v>298</v>
      </c>
      <c r="EY899">
        <v>324</v>
      </c>
    </row>
    <row r="900" spans="1:155" x14ac:dyDescent="0.25">
      <c r="A900">
        <v>2020</v>
      </c>
      <c r="B900" t="s">
        <v>2140</v>
      </c>
      <c r="C900" s="20" t="s">
        <v>472</v>
      </c>
      <c r="D900" t="s">
        <v>493</v>
      </c>
      <c r="E900" t="s">
        <v>447</v>
      </c>
      <c r="F900">
        <v>742</v>
      </c>
      <c r="G900" s="1">
        <v>2</v>
      </c>
      <c r="H900">
        <v>4</v>
      </c>
      <c r="I900" t="s">
        <v>256</v>
      </c>
      <c r="J900">
        <v>22</v>
      </c>
      <c r="K900">
        <v>28</v>
      </c>
      <c r="L900">
        <v>24</v>
      </c>
      <c r="M900">
        <v>27.4</v>
      </c>
      <c r="N900">
        <v>40.6</v>
      </c>
      <c r="O900">
        <v>32.095799999999997</v>
      </c>
      <c r="P900">
        <v>21.537600000000001</v>
      </c>
      <c r="Q900">
        <v>28.465199999999999</v>
      </c>
      <c r="R900">
        <v>24.186399999999999</v>
      </c>
      <c r="T900" t="s">
        <v>60</v>
      </c>
      <c r="U900" t="s">
        <v>71</v>
      </c>
      <c r="V900" t="s">
        <v>86</v>
      </c>
      <c r="W900" t="s">
        <v>136</v>
      </c>
      <c r="Y900">
        <v>9</v>
      </c>
      <c r="Z900" t="s">
        <v>63</v>
      </c>
      <c r="AA900" t="s">
        <v>64</v>
      </c>
      <c r="AB900" t="s">
        <v>86</v>
      </c>
      <c r="AC900" t="s">
        <v>87</v>
      </c>
      <c r="AD900">
        <v>10</v>
      </c>
      <c r="AG900" t="s">
        <v>155</v>
      </c>
      <c r="AH900" t="s">
        <v>156</v>
      </c>
      <c r="AI900" t="s">
        <v>68</v>
      </c>
      <c r="AJ900" t="s">
        <v>69</v>
      </c>
      <c r="AK900" t="s">
        <v>184</v>
      </c>
      <c r="AL900" t="s">
        <v>185</v>
      </c>
      <c r="AO900">
        <v>103</v>
      </c>
      <c r="AP900">
        <v>30</v>
      </c>
      <c r="AS900">
        <v>2050</v>
      </c>
      <c r="AT900">
        <v>2050</v>
      </c>
      <c r="BN900" s="33" t="s">
        <v>2125</v>
      </c>
      <c r="BO900">
        <v>2</v>
      </c>
      <c r="BP900">
        <v>2</v>
      </c>
      <c r="BQ900">
        <v>31</v>
      </c>
      <c r="BR900" t="s">
        <v>186</v>
      </c>
      <c r="BT900" t="s">
        <v>285</v>
      </c>
      <c r="BU900" s="23">
        <v>43969</v>
      </c>
      <c r="BV900">
        <v>27432</v>
      </c>
      <c r="BX900" t="s">
        <v>64</v>
      </c>
      <c r="BY900" t="s">
        <v>64</v>
      </c>
      <c r="CB900" t="s">
        <v>64</v>
      </c>
      <c r="CC900" t="s">
        <v>64</v>
      </c>
      <c r="CE900" t="s">
        <v>64</v>
      </c>
      <c r="CG900" t="s">
        <v>63</v>
      </c>
      <c r="CH900" t="s">
        <v>449</v>
      </c>
      <c r="CI900" t="s">
        <v>64</v>
      </c>
      <c r="DJ900" t="s">
        <v>76</v>
      </c>
      <c r="DK900" t="s">
        <v>2124</v>
      </c>
      <c r="DN900" t="s">
        <v>64</v>
      </c>
      <c r="DO900" t="s">
        <v>132</v>
      </c>
      <c r="DP900" t="s">
        <v>63</v>
      </c>
      <c r="DQ900" t="s">
        <v>78</v>
      </c>
      <c r="EB900">
        <v>5</v>
      </c>
      <c r="EC900">
        <v>5</v>
      </c>
      <c r="EE900" t="s">
        <v>1444</v>
      </c>
      <c r="EF900">
        <v>5</v>
      </c>
      <c r="EH900" t="s">
        <v>80</v>
      </c>
      <c r="EL900" t="s">
        <v>80</v>
      </c>
      <c r="EP900" t="s">
        <v>80</v>
      </c>
      <c r="ET900" t="s">
        <v>80</v>
      </c>
      <c r="EV900">
        <v>2750</v>
      </c>
      <c r="EW900">
        <v>412</v>
      </c>
      <c r="EX900">
        <v>312</v>
      </c>
      <c r="EY900">
        <v>367</v>
      </c>
    </row>
    <row r="901" spans="1:155" x14ac:dyDescent="0.25">
      <c r="A901">
        <v>2020</v>
      </c>
      <c r="B901" t="s">
        <v>2140</v>
      </c>
      <c r="C901" s="20" t="s">
        <v>472</v>
      </c>
      <c r="D901" t="s">
        <v>509</v>
      </c>
      <c r="E901" t="s">
        <v>447</v>
      </c>
      <c r="F901">
        <v>757</v>
      </c>
      <c r="G901" s="1">
        <v>1.4</v>
      </c>
      <c r="H901">
        <v>4</v>
      </c>
      <c r="I901" t="s">
        <v>201</v>
      </c>
      <c r="J901">
        <v>24</v>
      </c>
      <c r="K901">
        <v>29</v>
      </c>
      <c r="L901">
        <v>26</v>
      </c>
      <c r="M901">
        <v>30.3</v>
      </c>
      <c r="N901">
        <v>43</v>
      </c>
      <c r="O901">
        <v>34.944299999999998</v>
      </c>
      <c r="P901">
        <v>23.597100000000001</v>
      </c>
      <c r="Q901">
        <v>29.359400000000001</v>
      </c>
      <c r="R901">
        <v>25.883099999999999</v>
      </c>
      <c r="T901" t="s">
        <v>60</v>
      </c>
      <c r="U901" t="s">
        <v>71</v>
      </c>
      <c r="V901" t="s">
        <v>61</v>
      </c>
      <c r="W901" t="s">
        <v>62</v>
      </c>
      <c r="Y901">
        <v>6</v>
      </c>
      <c r="Z901" t="s">
        <v>63</v>
      </c>
      <c r="AA901" t="s">
        <v>64</v>
      </c>
      <c r="AB901" t="s">
        <v>86</v>
      </c>
      <c r="AC901" t="s">
        <v>87</v>
      </c>
      <c r="AD901">
        <v>10</v>
      </c>
      <c r="AG901" t="s">
        <v>243</v>
      </c>
      <c r="AH901" t="s">
        <v>244</v>
      </c>
      <c r="AI901" t="s">
        <v>68</v>
      </c>
      <c r="AJ901" t="s">
        <v>69</v>
      </c>
      <c r="AK901" t="s">
        <v>184</v>
      </c>
      <c r="AL901" t="s">
        <v>185</v>
      </c>
      <c r="AS901">
        <v>1550</v>
      </c>
      <c r="AT901">
        <v>1550</v>
      </c>
      <c r="BO901">
        <v>2</v>
      </c>
      <c r="BP901">
        <v>2</v>
      </c>
      <c r="BQ901">
        <v>31</v>
      </c>
      <c r="BR901" t="s">
        <v>186</v>
      </c>
      <c r="BT901" t="s">
        <v>285</v>
      </c>
      <c r="BU901" s="23">
        <v>43630</v>
      </c>
      <c r="BV901">
        <v>25774</v>
      </c>
      <c r="BX901" t="s">
        <v>64</v>
      </c>
      <c r="BY901" t="s">
        <v>64</v>
      </c>
      <c r="CB901" t="s">
        <v>64</v>
      </c>
      <c r="CC901" t="s">
        <v>64</v>
      </c>
      <c r="CD901" t="s">
        <v>453</v>
      </c>
      <c r="CE901" t="s">
        <v>64</v>
      </c>
      <c r="CG901" t="s">
        <v>63</v>
      </c>
      <c r="CH901" t="s">
        <v>452</v>
      </c>
      <c r="CI901" t="s">
        <v>64</v>
      </c>
      <c r="DJ901" t="s">
        <v>146</v>
      </c>
      <c r="DK901" t="s">
        <v>147</v>
      </c>
      <c r="DN901" t="s">
        <v>64</v>
      </c>
      <c r="DO901" t="s">
        <v>132</v>
      </c>
      <c r="DP901" t="s">
        <v>64</v>
      </c>
      <c r="DQ901" t="s">
        <v>139</v>
      </c>
      <c r="EB901">
        <v>5</v>
      </c>
      <c r="EC901">
        <v>5</v>
      </c>
      <c r="EE901" t="s">
        <v>1439</v>
      </c>
      <c r="EF901">
        <v>5</v>
      </c>
      <c r="EH901" t="s">
        <v>80</v>
      </c>
      <c r="EL901" t="s">
        <v>80</v>
      </c>
      <c r="EP901" t="s">
        <v>80</v>
      </c>
      <c r="ET901" t="s">
        <v>80</v>
      </c>
      <c r="EV901">
        <v>250</v>
      </c>
      <c r="EW901">
        <v>376</v>
      </c>
      <c r="EX901">
        <v>304</v>
      </c>
      <c r="EY901">
        <v>344</v>
      </c>
    </row>
    <row r="902" spans="1:155" x14ac:dyDescent="0.25">
      <c r="A902">
        <v>2020</v>
      </c>
      <c r="B902" t="s">
        <v>221</v>
      </c>
      <c r="C902" s="20" t="s">
        <v>279</v>
      </c>
      <c r="D902" t="s">
        <v>284</v>
      </c>
      <c r="E902" t="s">
        <v>224</v>
      </c>
      <c r="F902">
        <v>545</v>
      </c>
      <c r="G902" s="1">
        <v>1.3</v>
      </c>
      <c r="H902">
        <v>4</v>
      </c>
      <c r="I902" t="s">
        <v>256</v>
      </c>
      <c r="J902">
        <v>24</v>
      </c>
      <c r="K902">
        <v>30</v>
      </c>
      <c r="L902">
        <v>26</v>
      </c>
      <c r="M902">
        <v>30.198699999999999</v>
      </c>
      <c r="N902">
        <v>44.5486</v>
      </c>
      <c r="O902">
        <v>35.318199999999997</v>
      </c>
      <c r="P902">
        <v>23.5258</v>
      </c>
      <c r="Q902">
        <v>29.764099999999999</v>
      </c>
      <c r="R902">
        <v>25.9757</v>
      </c>
      <c r="T902" t="s">
        <v>60</v>
      </c>
      <c r="U902" t="s">
        <v>71</v>
      </c>
      <c r="V902" t="s">
        <v>86</v>
      </c>
      <c r="W902" t="s">
        <v>136</v>
      </c>
      <c r="Y902">
        <v>9</v>
      </c>
      <c r="Z902" t="s">
        <v>63</v>
      </c>
      <c r="AA902" t="s">
        <v>64</v>
      </c>
      <c r="AB902" t="s">
        <v>86</v>
      </c>
      <c r="AC902" t="s">
        <v>87</v>
      </c>
      <c r="AD902">
        <v>10</v>
      </c>
      <c r="AG902" t="s">
        <v>243</v>
      </c>
      <c r="AH902" t="s">
        <v>244</v>
      </c>
      <c r="AI902" t="s">
        <v>68</v>
      </c>
      <c r="AJ902" t="s">
        <v>69</v>
      </c>
      <c r="AK902" t="s">
        <v>184</v>
      </c>
      <c r="AL902" t="s">
        <v>185</v>
      </c>
      <c r="AS902">
        <v>1550</v>
      </c>
      <c r="AT902">
        <v>1550</v>
      </c>
      <c r="BN902" s="33" t="s">
        <v>2125</v>
      </c>
      <c r="BO902">
        <v>2</v>
      </c>
      <c r="BP902">
        <v>2</v>
      </c>
      <c r="BQ902">
        <v>31</v>
      </c>
      <c r="BR902" t="s">
        <v>186</v>
      </c>
      <c r="BT902" t="s">
        <v>285</v>
      </c>
      <c r="BU902" s="23">
        <v>43759</v>
      </c>
      <c r="BV902">
        <v>26206</v>
      </c>
      <c r="BX902" t="s">
        <v>64</v>
      </c>
      <c r="BY902" t="s">
        <v>64</v>
      </c>
      <c r="CB902" t="s">
        <v>64</v>
      </c>
      <c r="CC902" t="s">
        <v>64</v>
      </c>
      <c r="CE902" t="s">
        <v>64</v>
      </c>
      <c r="CG902" t="s">
        <v>63</v>
      </c>
      <c r="CH902" t="s">
        <v>286</v>
      </c>
      <c r="CI902" t="s">
        <v>63</v>
      </c>
      <c r="CJ902" t="s">
        <v>286</v>
      </c>
      <c r="DJ902" t="s">
        <v>76</v>
      </c>
      <c r="DK902" t="s">
        <v>2124</v>
      </c>
      <c r="DN902" t="s">
        <v>64</v>
      </c>
      <c r="DO902" t="s">
        <v>230</v>
      </c>
      <c r="DP902" t="s">
        <v>63</v>
      </c>
      <c r="DQ902" t="s">
        <v>78</v>
      </c>
      <c r="EB902">
        <v>5</v>
      </c>
      <c r="EC902">
        <v>5</v>
      </c>
      <c r="EE902" t="s">
        <v>1332</v>
      </c>
      <c r="EF902">
        <v>6</v>
      </c>
      <c r="EH902" t="s">
        <v>80</v>
      </c>
      <c r="EL902" t="s">
        <v>80</v>
      </c>
      <c r="EP902" t="s">
        <v>80</v>
      </c>
      <c r="ET902" t="s">
        <v>80</v>
      </c>
      <c r="EV902">
        <v>250</v>
      </c>
      <c r="EW902">
        <v>379</v>
      </c>
      <c r="EX902">
        <v>297</v>
      </c>
      <c r="EY902">
        <v>342</v>
      </c>
    </row>
    <row r="903" spans="1:155" x14ac:dyDescent="0.25">
      <c r="A903">
        <v>2020</v>
      </c>
      <c r="B903" t="s">
        <v>2134</v>
      </c>
      <c r="C903" s="20" t="s">
        <v>322</v>
      </c>
      <c r="D903" t="s">
        <v>323</v>
      </c>
      <c r="E903" t="s">
        <v>324</v>
      </c>
      <c r="F903">
        <v>34</v>
      </c>
      <c r="G903" s="1">
        <v>2</v>
      </c>
      <c r="H903">
        <v>4</v>
      </c>
      <c r="I903" t="s">
        <v>201</v>
      </c>
      <c r="J903">
        <v>23</v>
      </c>
      <c r="K903">
        <v>29</v>
      </c>
      <c r="L903">
        <v>25</v>
      </c>
      <c r="M903">
        <v>29.621700000000001</v>
      </c>
      <c r="N903">
        <v>42.289700000000003</v>
      </c>
      <c r="O903">
        <v>34.236800000000002</v>
      </c>
      <c r="P903">
        <v>23.1188</v>
      </c>
      <c r="Q903">
        <v>29</v>
      </c>
      <c r="R903">
        <v>25</v>
      </c>
      <c r="T903" t="s">
        <v>142</v>
      </c>
      <c r="U903" t="s">
        <v>143</v>
      </c>
      <c r="V903" t="s">
        <v>61</v>
      </c>
      <c r="W903" t="s">
        <v>62</v>
      </c>
      <c r="Y903">
        <v>6</v>
      </c>
      <c r="Z903" t="s">
        <v>63</v>
      </c>
      <c r="AA903" t="s">
        <v>64</v>
      </c>
      <c r="AB903" t="s">
        <v>86</v>
      </c>
      <c r="AC903" t="s">
        <v>87</v>
      </c>
      <c r="AD903">
        <v>15</v>
      </c>
      <c r="AG903" t="s">
        <v>243</v>
      </c>
      <c r="AH903" t="s">
        <v>244</v>
      </c>
      <c r="AI903" t="s">
        <v>68</v>
      </c>
      <c r="AJ903" t="s">
        <v>69</v>
      </c>
      <c r="AK903" t="s">
        <v>184</v>
      </c>
      <c r="AL903" t="s">
        <v>185</v>
      </c>
      <c r="AS903">
        <v>1600</v>
      </c>
      <c r="AT903">
        <v>1600</v>
      </c>
      <c r="BN903" s="33" t="s">
        <v>2125</v>
      </c>
      <c r="BO903">
        <v>2</v>
      </c>
      <c r="BP903">
        <v>2</v>
      </c>
      <c r="BQ903">
        <v>31</v>
      </c>
      <c r="BR903" t="s">
        <v>186</v>
      </c>
      <c r="BT903" t="s">
        <v>73</v>
      </c>
      <c r="BU903" s="23">
        <v>43661</v>
      </c>
      <c r="BV903">
        <v>25759</v>
      </c>
      <c r="BX903" t="s">
        <v>64</v>
      </c>
      <c r="BY903" t="s">
        <v>64</v>
      </c>
      <c r="CB903" t="s">
        <v>64</v>
      </c>
      <c r="CC903" t="s">
        <v>64</v>
      </c>
      <c r="CD903" t="s">
        <v>325</v>
      </c>
      <c r="CE903" t="s">
        <v>64</v>
      </c>
      <c r="CG903" t="s">
        <v>63</v>
      </c>
      <c r="CH903" t="s">
        <v>326</v>
      </c>
      <c r="CI903" t="s">
        <v>64</v>
      </c>
      <c r="DJ903" t="s">
        <v>76</v>
      </c>
      <c r="DK903" t="s">
        <v>2124</v>
      </c>
      <c r="DN903" t="s">
        <v>64</v>
      </c>
      <c r="DO903" t="s">
        <v>327</v>
      </c>
      <c r="DP903" t="s">
        <v>63</v>
      </c>
      <c r="DQ903" t="s">
        <v>78</v>
      </c>
      <c r="EB903">
        <v>5</v>
      </c>
      <c r="EC903">
        <v>5</v>
      </c>
      <c r="EE903" t="s">
        <v>1354</v>
      </c>
      <c r="EF903">
        <v>5</v>
      </c>
      <c r="EH903" t="s">
        <v>80</v>
      </c>
      <c r="EL903" t="s">
        <v>80</v>
      </c>
      <c r="EP903" t="s">
        <v>80</v>
      </c>
      <c r="ET903" t="s">
        <v>80</v>
      </c>
      <c r="EV903">
        <v>500</v>
      </c>
      <c r="EW903">
        <v>384</v>
      </c>
      <c r="EX903">
        <v>306</v>
      </c>
      <c r="EY903">
        <v>355</v>
      </c>
    </row>
    <row r="904" spans="1:155" x14ac:dyDescent="0.25">
      <c r="A904">
        <v>2020</v>
      </c>
      <c r="B904" t="s">
        <v>2134</v>
      </c>
      <c r="C904" s="20" t="s">
        <v>322</v>
      </c>
      <c r="D904" t="s">
        <v>330</v>
      </c>
      <c r="E904" t="s">
        <v>324</v>
      </c>
      <c r="F904">
        <v>460</v>
      </c>
      <c r="G904" s="1">
        <v>2</v>
      </c>
      <c r="H904">
        <v>4</v>
      </c>
      <c r="I904" t="s">
        <v>235</v>
      </c>
      <c r="J904">
        <v>21</v>
      </c>
      <c r="K904">
        <v>28</v>
      </c>
      <c r="L904">
        <v>23</v>
      </c>
      <c r="M904">
        <v>26.1</v>
      </c>
      <c r="N904">
        <v>40.700000000000003</v>
      </c>
      <c r="O904">
        <v>31.124199999999998</v>
      </c>
      <c r="P904">
        <v>20.601900000000001</v>
      </c>
      <c r="Q904">
        <v>28</v>
      </c>
      <c r="R904">
        <v>23</v>
      </c>
      <c r="T904" t="s">
        <v>60</v>
      </c>
      <c r="U904" t="s">
        <v>71</v>
      </c>
      <c r="V904" t="s">
        <v>86</v>
      </c>
      <c r="W904" t="s">
        <v>136</v>
      </c>
      <c r="Y904">
        <v>8</v>
      </c>
      <c r="Z904" t="s">
        <v>63</v>
      </c>
      <c r="AA904" t="s">
        <v>64</v>
      </c>
      <c r="AB904" t="s">
        <v>86</v>
      </c>
      <c r="AC904" t="s">
        <v>87</v>
      </c>
      <c r="AD904">
        <v>15</v>
      </c>
      <c r="AG904" t="s">
        <v>243</v>
      </c>
      <c r="AH904" t="s">
        <v>244</v>
      </c>
      <c r="AI904" t="s">
        <v>68</v>
      </c>
      <c r="AJ904" t="s">
        <v>69</v>
      </c>
      <c r="AK904" t="s">
        <v>184</v>
      </c>
      <c r="AL904" t="s">
        <v>185</v>
      </c>
      <c r="AS904">
        <v>1750</v>
      </c>
      <c r="AT904">
        <v>1750</v>
      </c>
      <c r="BN904" s="33" t="s">
        <v>2125</v>
      </c>
      <c r="BO904">
        <v>2</v>
      </c>
      <c r="BP904">
        <v>2</v>
      </c>
      <c r="BQ904">
        <v>31</v>
      </c>
      <c r="BR904" t="s">
        <v>186</v>
      </c>
      <c r="BT904" t="s">
        <v>73</v>
      </c>
      <c r="BU904" s="23">
        <v>43724</v>
      </c>
      <c r="BV904">
        <v>26539</v>
      </c>
      <c r="BX904" t="s">
        <v>64</v>
      </c>
      <c r="BY904" t="s">
        <v>64</v>
      </c>
      <c r="CB904" t="s">
        <v>64</v>
      </c>
      <c r="CC904" t="s">
        <v>64</v>
      </c>
      <c r="CD904" t="s">
        <v>331</v>
      </c>
      <c r="CE904" t="s">
        <v>64</v>
      </c>
      <c r="CG904" t="s">
        <v>63</v>
      </c>
      <c r="CH904" t="s">
        <v>332</v>
      </c>
      <c r="CI904" t="s">
        <v>64</v>
      </c>
      <c r="DJ904" t="s">
        <v>76</v>
      </c>
      <c r="DK904" t="s">
        <v>2124</v>
      </c>
      <c r="DN904" t="s">
        <v>64</v>
      </c>
      <c r="DO904" t="s">
        <v>333</v>
      </c>
      <c r="DP904" t="s">
        <v>63</v>
      </c>
      <c r="DQ904" t="s">
        <v>78</v>
      </c>
      <c r="EB904">
        <v>5</v>
      </c>
      <c r="EC904">
        <v>5</v>
      </c>
      <c r="EE904" t="s">
        <v>1356</v>
      </c>
      <c r="EF904">
        <v>5</v>
      </c>
      <c r="EH904" t="s">
        <v>80</v>
      </c>
      <c r="EL904" t="s">
        <v>80</v>
      </c>
      <c r="EP904" t="s">
        <v>80</v>
      </c>
      <c r="ET904" t="s">
        <v>80</v>
      </c>
      <c r="EV904">
        <v>1250</v>
      </c>
      <c r="EW904">
        <v>428</v>
      </c>
      <c r="EX904">
        <v>316</v>
      </c>
      <c r="EY904">
        <v>384</v>
      </c>
    </row>
    <row r="905" spans="1:155" x14ac:dyDescent="0.25">
      <c r="A905">
        <v>2020</v>
      </c>
      <c r="B905" t="s">
        <v>2134</v>
      </c>
      <c r="C905" s="20" t="s">
        <v>322</v>
      </c>
      <c r="D905" t="s">
        <v>330</v>
      </c>
      <c r="E905" t="s">
        <v>324</v>
      </c>
      <c r="F905">
        <v>40</v>
      </c>
      <c r="G905" s="1">
        <v>2</v>
      </c>
      <c r="H905">
        <v>4</v>
      </c>
      <c r="I905" t="s">
        <v>79</v>
      </c>
      <c r="J905">
        <v>21</v>
      </c>
      <c r="K905">
        <v>28</v>
      </c>
      <c r="L905">
        <v>23</v>
      </c>
      <c r="M905">
        <v>26.0776</v>
      </c>
      <c r="N905">
        <v>40.656399999999998</v>
      </c>
      <c r="O905">
        <v>31.095199999999998</v>
      </c>
      <c r="P905">
        <v>20.585699999999999</v>
      </c>
      <c r="Q905">
        <v>28</v>
      </c>
      <c r="R905">
        <v>23</v>
      </c>
      <c r="T905" t="s">
        <v>60</v>
      </c>
      <c r="U905" t="s">
        <v>71</v>
      </c>
      <c r="V905" t="s">
        <v>61</v>
      </c>
      <c r="W905" t="s">
        <v>62</v>
      </c>
      <c r="Y905">
        <v>8</v>
      </c>
      <c r="Z905" t="s">
        <v>63</v>
      </c>
      <c r="AA905" t="s">
        <v>64</v>
      </c>
      <c r="AB905" t="s">
        <v>86</v>
      </c>
      <c r="AC905" t="s">
        <v>87</v>
      </c>
      <c r="AD905">
        <v>15</v>
      </c>
      <c r="AG905" t="s">
        <v>243</v>
      </c>
      <c r="AH905" t="s">
        <v>244</v>
      </c>
      <c r="AI905" t="s">
        <v>68</v>
      </c>
      <c r="AJ905" t="s">
        <v>69</v>
      </c>
      <c r="AK905" t="s">
        <v>184</v>
      </c>
      <c r="AL905" t="s">
        <v>185</v>
      </c>
      <c r="AS905">
        <v>1750</v>
      </c>
      <c r="AT905">
        <v>1750</v>
      </c>
      <c r="BN905" s="33" t="s">
        <v>2125</v>
      </c>
      <c r="BO905">
        <v>2</v>
      </c>
      <c r="BP905">
        <v>2</v>
      </c>
      <c r="BQ905">
        <v>31</v>
      </c>
      <c r="BR905" t="s">
        <v>186</v>
      </c>
      <c r="BT905" t="s">
        <v>73</v>
      </c>
      <c r="BU905" s="23">
        <v>43724</v>
      </c>
      <c r="BV905">
        <v>26537</v>
      </c>
      <c r="BX905" t="s">
        <v>64</v>
      </c>
      <c r="BY905" t="s">
        <v>64</v>
      </c>
      <c r="CB905" t="s">
        <v>64</v>
      </c>
      <c r="CC905" t="s">
        <v>64</v>
      </c>
      <c r="CD905" t="s">
        <v>331</v>
      </c>
      <c r="CE905" t="s">
        <v>64</v>
      </c>
      <c r="CG905" t="s">
        <v>63</v>
      </c>
      <c r="CH905" t="s">
        <v>332</v>
      </c>
      <c r="CI905" t="s">
        <v>64</v>
      </c>
      <c r="DJ905" t="s">
        <v>76</v>
      </c>
      <c r="DK905" t="s">
        <v>2124</v>
      </c>
      <c r="DN905" t="s">
        <v>64</v>
      </c>
      <c r="DO905" t="s">
        <v>333</v>
      </c>
      <c r="DP905" t="s">
        <v>63</v>
      </c>
      <c r="DQ905" t="s">
        <v>78</v>
      </c>
      <c r="EB905">
        <v>5</v>
      </c>
      <c r="EC905">
        <v>5</v>
      </c>
      <c r="EE905" t="s">
        <v>1356</v>
      </c>
      <c r="EF905">
        <v>5</v>
      </c>
      <c r="EH905" t="s">
        <v>80</v>
      </c>
      <c r="EL905" t="s">
        <v>80</v>
      </c>
      <c r="EP905" t="s">
        <v>80</v>
      </c>
      <c r="ET905" t="s">
        <v>80</v>
      </c>
      <c r="EV905">
        <v>1250</v>
      </c>
      <c r="EW905">
        <v>429</v>
      </c>
      <c r="EX905">
        <v>316</v>
      </c>
      <c r="EY905">
        <v>384</v>
      </c>
    </row>
    <row r="906" spans="1:155" x14ac:dyDescent="0.25">
      <c r="A906">
        <v>2020</v>
      </c>
      <c r="B906" t="s">
        <v>2134</v>
      </c>
      <c r="C906" s="20" t="s">
        <v>322</v>
      </c>
      <c r="D906" t="s">
        <v>330</v>
      </c>
      <c r="E906" t="s">
        <v>324</v>
      </c>
      <c r="F906">
        <v>42</v>
      </c>
      <c r="G906" s="1">
        <v>2.7</v>
      </c>
      <c r="H906">
        <v>6</v>
      </c>
      <c r="I906" t="s">
        <v>79</v>
      </c>
      <c r="J906">
        <v>19</v>
      </c>
      <c r="K906">
        <v>26</v>
      </c>
      <c r="L906">
        <v>21</v>
      </c>
      <c r="M906">
        <v>23.527999999999999</v>
      </c>
      <c r="N906">
        <v>35.980899999999998</v>
      </c>
      <c r="O906">
        <v>27.868300000000001</v>
      </c>
      <c r="P906">
        <v>18.7272</v>
      </c>
      <c r="Q906">
        <v>25.530799999999999</v>
      </c>
      <c r="R906">
        <v>21.2789</v>
      </c>
      <c r="T906" t="s">
        <v>60</v>
      </c>
      <c r="U906" t="s">
        <v>71</v>
      </c>
      <c r="V906" t="s">
        <v>61</v>
      </c>
      <c r="W906" t="s">
        <v>62</v>
      </c>
      <c r="Y906">
        <v>8</v>
      </c>
      <c r="Z906" t="s">
        <v>63</v>
      </c>
      <c r="AA906" t="s">
        <v>64</v>
      </c>
      <c r="AB906" t="s">
        <v>86</v>
      </c>
      <c r="AC906" t="s">
        <v>87</v>
      </c>
      <c r="AD906">
        <v>15</v>
      </c>
      <c r="AG906" t="s">
        <v>243</v>
      </c>
      <c r="AH906" t="s">
        <v>244</v>
      </c>
      <c r="AI906" t="s">
        <v>68</v>
      </c>
      <c r="AJ906" t="s">
        <v>69</v>
      </c>
      <c r="AK906" t="s">
        <v>184</v>
      </c>
      <c r="AL906" t="s">
        <v>185</v>
      </c>
      <c r="AS906">
        <v>1950</v>
      </c>
      <c r="AT906">
        <v>1950</v>
      </c>
      <c r="BN906" s="33" t="s">
        <v>2125</v>
      </c>
      <c r="BO906">
        <v>2</v>
      </c>
      <c r="BP906">
        <v>2</v>
      </c>
      <c r="BQ906">
        <v>31</v>
      </c>
      <c r="BR906" t="s">
        <v>186</v>
      </c>
      <c r="BT906" t="s">
        <v>73</v>
      </c>
      <c r="BU906" s="23">
        <v>43724</v>
      </c>
      <c r="BV906">
        <v>26529</v>
      </c>
      <c r="BX906" t="s">
        <v>64</v>
      </c>
      <c r="BY906" t="s">
        <v>64</v>
      </c>
      <c r="CB906" t="s">
        <v>64</v>
      </c>
      <c r="CC906" t="s">
        <v>64</v>
      </c>
      <c r="CD906" t="s">
        <v>334</v>
      </c>
      <c r="CE906" t="s">
        <v>64</v>
      </c>
      <c r="CG906" t="s">
        <v>63</v>
      </c>
      <c r="CH906" t="s">
        <v>335</v>
      </c>
      <c r="CI906" t="s">
        <v>64</v>
      </c>
      <c r="DJ906" t="s">
        <v>76</v>
      </c>
      <c r="DK906" t="s">
        <v>2124</v>
      </c>
      <c r="DN906" t="s">
        <v>64</v>
      </c>
      <c r="DO906" t="s">
        <v>333</v>
      </c>
      <c r="DP906" t="s">
        <v>63</v>
      </c>
      <c r="DQ906" t="s">
        <v>78</v>
      </c>
      <c r="EB906">
        <v>4</v>
      </c>
      <c r="EC906">
        <v>4</v>
      </c>
      <c r="EE906" t="s">
        <v>1357</v>
      </c>
      <c r="EF906">
        <v>5</v>
      </c>
      <c r="EH906" t="s">
        <v>80</v>
      </c>
      <c r="EL906" t="s">
        <v>80</v>
      </c>
      <c r="EP906" t="s">
        <v>80</v>
      </c>
      <c r="ET906" t="s">
        <v>80</v>
      </c>
      <c r="EV906">
        <v>2250</v>
      </c>
      <c r="EW906">
        <v>475</v>
      </c>
      <c r="EX906">
        <v>347</v>
      </c>
      <c r="EY906">
        <v>417</v>
      </c>
    </row>
    <row r="907" spans="1:155" x14ac:dyDescent="0.25">
      <c r="A907">
        <v>2020</v>
      </c>
      <c r="B907" t="s">
        <v>2134</v>
      </c>
      <c r="C907" s="20" t="s">
        <v>322</v>
      </c>
      <c r="D907" t="s">
        <v>337</v>
      </c>
      <c r="E907" t="s">
        <v>324</v>
      </c>
      <c r="F907">
        <v>155</v>
      </c>
      <c r="G907" s="1">
        <v>1.5</v>
      </c>
      <c r="H907">
        <v>3</v>
      </c>
      <c r="I907" t="s">
        <v>235</v>
      </c>
      <c r="J907">
        <v>26</v>
      </c>
      <c r="K907">
        <v>31</v>
      </c>
      <c r="L907">
        <v>28</v>
      </c>
      <c r="M907">
        <v>34.200000000000003</v>
      </c>
      <c r="N907">
        <v>48.5</v>
      </c>
      <c r="O907">
        <v>39.431800000000003</v>
      </c>
      <c r="P907">
        <v>26.307400000000001</v>
      </c>
      <c r="Q907">
        <v>31</v>
      </c>
      <c r="R907">
        <v>28</v>
      </c>
      <c r="T907" t="s">
        <v>60</v>
      </c>
      <c r="U907" t="s">
        <v>71</v>
      </c>
      <c r="V907" t="s">
        <v>86</v>
      </c>
      <c r="W907" t="s">
        <v>136</v>
      </c>
      <c r="Y907">
        <v>8</v>
      </c>
      <c r="Z907" t="s">
        <v>63</v>
      </c>
      <c r="AA907" t="s">
        <v>64</v>
      </c>
      <c r="AB907" t="s">
        <v>86</v>
      </c>
      <c r="AC907" t="s">
        <v>87</v>
      </c>
      <c r="AD907">
        <v>15</v>
      </c>
      <c r="AG907" t="s">
        <v>243</v>
      </c>
      <c r="AH907" t="s">
        <v>244</v>
      </c>
      <c r="AI907" t="s">
        <v>68</v>
      </c>
      <c r="AJ907" t="s">
        <v>69</v>
      </c>
      <c r="AK907" t="s">
        <v>184</v>
      </c>
      <c r="AL907" t="s">
        <v>185</v>
      </c>
      <c r="AS907">
        <v>1450</v>
      </c>
      <c r="AT907">
        <v>1450</v>
      </c>
      <c r="BN907" s="33" t="s">
        <v>2125</v>
      </c>
      <c r="BO907">
        <v>2</v>
      </c>
      <c r="BP907">
        <v>2</v>
      </c>
      <c r="BQ907">
        <v>31</v>
      </c>
      <c r="BR907" t="s">
        <v>186</v>
      </c>
      <c r="BT907" t="s">
        <v>73</v>
      </c>
      <c r="BU907" s="23">
        <v>43762</v>
      </c>
      <c r="BV907">
        <v>26313</v>
      </c>
      <c r="BX907" t="s">
        <v>64</v>
      </c>
      <c r="BY907" t="s">
        <v>64</v>
      </c>
      <c r="CB907" t="s">
        <v>64</v>
      </c>
      <c r="CC907" t="s">
        <v>64</v>
      </c>
      <c r="CE907" t="s">
        <v>63</v>
      </c>
      <c r="CF907" t="s">
        <v>1359</v>
      </c>
      <c r="CG907" t="s">
        <v>63</v>
      </c>
      <c r="CH907" t="s">
        <v>338</v>
      </c>
      <c r="CI907" t="s">
        <v>64</v>
      </c>
      <c r="DJ907" t="s">
        <v>76</v>
      </c>
      <c r="DK907" t="s">
        <v>2124</v>
      </c>
      <c r="DN907" t="s">
        <v>64</v>
      </c>
      <c r="DO907" t="s">
        <v>333</v>
      </c>
      <c r="DP907" t="s">
        <v>63</v>
      </c>
      <c r="DQ907" t="s">
        <v>78</v>
      </c>
      <c r="EB907">
        <v>6</v>
      </c>
      <c r="EC907">
        <v>6</v>
      </c>
      <c r="EE907" t="s">
        <v>1358</v>
      </c>
      <c r="EF907">
        <v>7</v>
      </c>
      <c r="EH907" t="s">
        <v>80</v>
      </c>
      <c r="EL907" t="s">
        <v>80</v>
      </c>
      <c r="EP907" t="s">
        <v>80</v>
      </c>
      <c r="ET907" t="s">
        <v>80</v>
      </c>
      <c r="EU907">
        <v>250</v>
      </c>
      <c r="EW907">
        <v>339</v>
      </c>
      <c r="EX907">
        <v>288</v>
      </c>
      <c r="EY907">
        <v>319</v>
      </c>
    </row>
    <row r="908" spans="1:155" x14ac:dyDescent="0.25">
      <c r="A908">
        <v>2020</v>
      </c>
      <c r="B908" t="s">
        <v>2134</v>
      </c>
      <c r="C908" s="20" t="s">
        <v>322</v>
      </c>
      <c r="D908" t="s">
        <v>337</v>
      </c>
      <c r="E908" t="s">
        <v>324</v>
      </c>
      <c r="F908">
        <v>70</v>
      </c>
      <c r="G908" s="1">
        <v>2</v>
      </c>
      <c r="H908">
        <v>4</v>
      </c>
      <c r="I908" t="s">
        <v>79</v>
      </c>
      <c r="J908">
        <v>23</v>
      </c>
      <c r="K908">
        <v>31</v>
      </c>
      <c r="L908">
        <v>26</v>
      </c>
      <c r="M908">
        <v>29</v>
      </c>
      <c r="N908">
        <v>45.3</v>
      </c>
      <c r="O908">
        <v>34.602899999999998</v>
      </c>
      <c r="P908">
        <v>22.678599999999999</v>
      </c>
      <c r="Q908">
        <v>31.479099999999999</v>
      </c>
      <c r="R908">
        <v>25.942299999999999</v>
      </c>
      <c r="T908" t="s">
        <v>60</v>
      </c>
      <c r="U908" t="s">
        <v>71</v>
      </c>
      <c r="V908" t="s">
        <v>61</v>
      </c>
      <c r="W908" t="s">
        <v>62</v>
      </c>
      <c r="Y908">
        <v>8</v>
      </c>
      <c r="Z908" t="s">
        <v>63</v>
      </c>
      <c r="AA908" t="s">
        <v>64</v>
      </c>
      <c r="AB908" t="s">
        <v>86</v>
      </c>
      <c r="AC908" t="s">
        <v>87</v>
      </c>
      <c r="AD908">
        <v>15</v>
      </c>
      <c r="AG908" t="s">
        <v>243</v>
      </c>
      <c r="AH908" t="s">
        <v>244</v>
      </c>
      <c r="AI908" t="s">
        <v>68</v>
      </c>
      <c r="AJ908" t="s">
        <v>69</v>
      </c>
      <c r="AK908" t="s">
        <v>184</v>
      </c>
      <c r="AL908" t="s">
        <v>185</v>
      </c>
      <c r="AS908">
        <v>1550</v>
      </c>
      <c r="AT908">
        <v>1550</v>
      </c>
      <c r="BN908" s="33" t="s">
        <v>2125</v>
      </c>
      <c r="BO908">
        <v>2</v>
      </c>
      <c r="BP908">
        <v>2</v>
      </c>
      <c r="BQ908">
        <v>31</v>
      </c>
      <c r="BR908" t="s">
        <v>186</v>
      </c>
      <c r="BT908" t="s">
        <v>73</v>
      </c>
      <c r="BU908" s="23">
        <v>43762</v>
      </c>
      <c r="BV908">
        <v>26311</v>
      </c>
      <c r="BX908" t="s">
        <v>64</v>
      </c>
      <c r="BY908" t="s">
        <v>64</v>
      </c>
      <c r="CB908" t="s">
        <v>64</v>
      </c>
      <c r="CC908" t="s">
        <v>64</v>
      </c>
      <c r="CE908" t="s">
        <v>64</v>
      </c>
      <c r="CG908" t="s">
        <v>63</v>
      </c>
      <c r="CH908" t="s">
        <v>338</v>
      </c>
      <c r="CI908" t="s">
        <v>64</v>
      </c>
      <c r="DJ908" t="s">
        <v>76</v>
      </c>
      <c r="DK908" t="s">
        <v>2124</v>
      </c>
      <c r="DN908" t="s">
        <v>64</v>
      </c>
      <c r="DO908" t="s">
        <v>333</v>
      </c>
      <c r="DP908" t="s">
        <v>63</v>
      </c>
      <c r="DQ908" t="s">
        <v>78</v>
      </c>
      <c r="EB908">
        <v>5</v>
      </c>
      <c r="EC908">
        <v>5</v>
      </c>
      <c r="EE908" t="s">
        <v>1360</v>
      </c>
      <c r="EF908">
        <v>5</v>
      </c>
      <c r="EH908" t="s">
        <v>80</v>
      </c>
      <c r="EL908" t="s">
        <v>80</v>
      </c>
      <c r="EP908" t="s">
        <v>80</v>
      </c>
      <c r="ET908" t="s">
        <v>80</v>
      </c>
      <c r="EV908">
        <v>250</v>
      </c>
      <c r="EW908">
        <v>391</v>
      </c>
      <c r="EX908">
        <v>282</v>
      </c>
      <c r="EY908">
        <v>342</v>
      </c>
    </row>
    <row r="909" spans="1:155" x14ac:dyDescent="0.25">
      <c r="A909">
        <v>2020</v>
      </c>
      <c r="B909" t="s">
        <v>2134</v>
      </c>
      <c r="C909" s="20" t="s">
        <v>322</v>
      </c>
      <c r="D909" t="s">
        <v>1361</v>
      </c>
      <c r="E909" t="s">
        <v>324</v>
      </c>
      <c r="F909">
        <v>175</v>
      </c>
      <c r="G909" s="1">
        <v>2.5</v>
      </c>
      <c r="H909">
        <v>4</v>
      </c>
      <c r="I909" t="s">
        <v>260</v>
      </c>
      <c r="J909">
        <v>43</v>
      </c>
      <c r="K909">
        <v>37</v>
      </c>
      <c r="L909">
        <v>40</v>
      </c>
      <c r="M909">
        <v>59.7</v>
      </c>
      <c r="N909">
        <v>54.1</v>
      </c>
      <c r="O909">
        <v>57.042900000000003</v>
      </c>
      <c r="P909">
        <v>42.511299999999999</v>
      </c>
      <c r="Q909">
        <v>36.874600000000001</v>
      </c>
      <c r="R909">
        <v>39.775300000000001</v>
      </c>
      <c r="T909" t="s">
        <v>142</v>
      </c>
      <c r="U909" t="s">
        <v>143</v>
      </c>
      <c r="V909" t="s">
        <v>258</v>
      </c>
      <c r="W909" t="s">
        <v>259</v>
      </c>
      <c r="Y909">
        <v>1</v>
      </c>
      <c r="Z909" t="s">
        <v>64</v>
      </c>
      <c r="AA909" t="s">
        <v>64</v>
      </c>
      <c r="AB909" t="s">
        <v>350</v>
      </c>
      <c r="AC909" t="s">
        <v>351</v>
      </c>
      <c r="AD909">
        <v>15</v>
      </c>
      <c r="AG909" t="s">
        <v>243</v>
      </c>
      <c r="AH909" t="s">
        <v>244</v>
      </c>
      <c r="AI909" t="s">
        <v>68</v>
      </c>
      <c r="AJ909" t="s">
        <v>69</v>
      </c>
      <c r="AK909" t="s">
        <v>184</v>
      </c>
      <c r="AL909" t="s">
        <v>185</v>
      </c>
      <c r="AS909">
        <v>1000</v>
      </c>
      <c r="AT909">
        <v>1000</v>
      </c>
      <c r="BN909" s="33" t="s">
        <v>2135</v>
      </c>
      <c r="BO909">
        <v>2</v>
      </c>
      <c r="BP909">
        <v>2</v>
      </c>
      <c r="BQ909">
        <v>31</v>
      </c>
      <c r="BR909" t="s">
        <v>186</v>
      </c>
      <c r="BT909" t="s">
        <v>73</v>
      </c>
      <c r="BU909" s="23">
        <v>43762</v>
      </c>
      <c r="BV909">
        <v>26709</v>
      </c>
      <c r="BX909" t="s">
        <v>64</v>
      </c>
      <c r="BY909" t="s">
        <v>64</v>
      </c>
      <c r="CB909" t="s">
        <v>64</v>
      </c>
      <c r="CC909" t="s">
        <v>64</v>
      </c>
      <c r="CD909" t="s">
        <v>1363</v>
      </c>
      <c r="CE909" t="s">
        <v>64</v>
      </c>
      <c r="CG909" t="s">
        <v>63</v>
      </c>
      <c r="CH909" t="s">
        <v>389</v>
      </c>
      <c r="CI909" t="s">
        <v>64</v>
      </c>
      <c r="CK909" t="s">
        <v>112</v>
      </c>
      <c r="CM909">
        <v>1</v>
      </c>
      <c r="CN909" t="s">
        <v>113</v>
      </c>
      <c r="CP909">
        <v>216</v>
      </c>
      <c r="CQ909">
        <v>5</v>
      </c>
      <c r="CR909">
        <v>38.5</v>
      </c>
      <c r="CS909" t="s">
        <v>114</v>
      </c>
      <c r="CV909" t="s">
        <v>115</v>
      </c>
      <c r="CX909" t="s">
        <v>151</v>
      </c>
      <c r="CY909" t="s">
        <v>64</v>
      </c>
      <c r="DD909">
        <v>1</v>
      </c>
      <c r="DE909" t="s">
        <v>117</v>
      </c>
      <c r="DG909">
        <v>36</v>
      </c>
      <c r="DJ909" t="s">
        <v>146</v>
      </c>
      <c r="DK909" t="s">
        <v>147</v>
      </c>
      <c r="DL909" t="s">
        <v>64</v>
      </c>
      <c r="DM909" t="s">
        <v>64</v>
      </c>
      <c r="DN909" t="s">
        <v>64</v>
      </c>
      <c r="DO909" t="s">
        <v>1364</v>
      </c>
      <c r="DP909" t="s">
        <v>63</v>
      </c>
      <c r="DQ909" t="s">
        <v>78</v>
      </c>
      <c r="EB909">
        <v>9</v>
      </c>
      <c r="EC909">
        <v>9</v>
      </c>
      <c r="EE909" t="s">
        <v>1362</v>
      </c>
      <c r="EF909">
        <v>7</v>
      </c>
      <c r="EH909" t="s">
        <v>80</v>
      </c>
      <c r="EL909" t="s">
        <v>80</v>
      </c>
      <c r="EP909" t="s">
        <v>80</v>
      </c>
      <c r="ET909" t="s">
        <v>80</v>
      </c>
      <c r="EU909">
        <v>2500</v>
      </c>
      <c r="EW909">
        <v>209</v>
      </c>
      <c r="EX909">
        <v>242</v>
      </c>
      <c r="EY909">
        <v>224</v>
      </c>
    </row>
    <row r="910" spans="1:155" x14ac:dyDescent="0.25">
      <c r="A910">
        <v>2020</v>
      </c>
      <c r="B910" t="s">
        <v>2140</v>
      </c>
      <c r="C910" s="20" t="s">
        <v>510</v>
      </c>
      <c r="D910" t="s">
        <v>519</v>
      </c>
      <c r="E910" t="s">
        <v>447</v>
      </c>
      <c r="F910">
        <v>667</v>
      </c>
      <c r="G910" s="1">
        <v>1.5</v>
      </c>
      <c r="H910">
        <v>4</v>
      </c>
      <c r="I910" t="s">
        <v>256</v>
      </c>
      <c r="J910">
        <v>25</v>
      </c>
      <c r="K910">
        <v>28</v>
      </c>
      <c r="L910">
        <v>26</v>
      </c>
      <c r="M910">
        <v>31.901299999999999</v>
      </c>
      <c r="N910">
        <v>43.153599999999997</v>
      </c>
      <c r="O910">
        <v>36.142099999999999</v>
      </c>
      <c r="P910">
        <v>24.718</v>
      </c>
      <c r="Q910">
        <v>28.432300000000001</v>
      </c>
      <c r="R910">
        <v>26.261800000000001</v>
      </c>
      <c r="T910" t="s">
        <v>60</v>
      </c>
      <c r="U910" t="s">
        <v>71</v>
      </c>
      <c r="V910" t="s">
        <v>86</v>
      </c>
      <c r="W910" t="s">
        <v>136</v>
      </c>
      <c r="Y910">
        <v>9</v>
      </c>
      <c r="Z910" t="s">
        <v>63</v>
      </c>
      <c r="AA910" t="s">
        <v>64</v>
      </c>
      <c r="AB910" t="s">
        <v>86</v>
      </c>
      <c r="AC910" t="s">
        <v>87</v>
      </c>
      <c r="AD910">
        <v>10</v>
      </c>
      <c r="AG910" t="s">
        <v>243</v>
      </c>
      <c r="AH910" t="s">
        <v>244</v>
      </c>
      <c r="AI910" t="s">
        <v>68</v>
      </c>
      <c r="AJ910" t="s">
        <v>69</v>
      </c>
      <c r="AK910" t="s">
        <v>184</v>
      </c>
      <c r="AL910" t="s">
        <v>185</v>
      </c>
      <c r="AO910">
        <v>90</v>
      </c>
      <c r="AP910">
        <v>13</v>
      </c>
      <c r="AS910">
        <v>1550</v>
      </c>
      <c r="AT910">
        <v>1550</v>
      </c>
      <c r="BN910" s="33" t="s">
        <v>2125</v>
      </c>
      <c r="BO910">
        <v>2</v>
      </c>
      <c r="BP910">
        <v>2</v>
      </c>
      <c r="BQ910">
        <v>31</v>
      </c>
      <c r="BR910" t="s">
        <v>186</v>
      </c>
      <c r="BT910" t="s">
        <v>285</v>
      </c>
      <c r="BU910" s="23">
        <v>43620</v>
      </c>
      <c r="BV910">
        <v>25725</v>
      </c>
      <c r="BX910" t="s">
        <v>64</v>
      </c>
      <c r="BY910" t="s">
        <v>64</v>
      </c>
      <c r="CB910" t="s">
        <v>64</v>
      </c>
      <c r="CC910" t="s">
        <v>64</v>
      </c>
      <c r="CE910" t="s">
        <v>64</v>
      </c>
      <c r="CG910" t="s">
        <v>63</v>
      </c>
      <c r="CH910" t="s">
        <v>494</v>
      </c>
      <c r="CI910" t="s">
        <v>64</v>
      </c>
      <c r="DJ910" t="s">
        <v>76</v>
      </c>
      <c r="DK910" t="s">
        <v>2124</v>
      </c>
      <c r="DN910" t="s">
        <v>64</v>
      </c>
      <c r="DO910" t="s">
        <v>77</v>
      </c>
      <c r="DP910" t="s">
        <v>63</v>
      </c>
      <c r="DQ910" t="s">
        <v>78</v>
      </c>
      <c r="EB910">
        <v>5</v>
      </c>
      <c r="EC910">
        <v>5</v>
      </c>
      <c r="EE910" t="s">
        <v>1506</v>
      </c>
      <c r="EF910">
        <v>7</v>
      </c>
      <c r="EH910" t="s">
        <v>80</v>
      </c>
      <c r="EL910" t="s">
        <v>80</v>
      </c>
      <c r="EP910" t="s">
        <v>80</v>
      </c>
      <c r="ET910" t="s">
        <v>80</v>
      </c>
      <c r="EV910">
        <v>250</v>
      </c>
      <c r="EW910">
        <v>360</v>
      </c>
      <c r="EX910">
        <v>313</v>
      </c>
      <c r="EY910">
        <v>339</v>
      </c>
    </row>
    <row r="911" spans="1:155" x14ac:dyDescent="0.25">
      <c r="A911">
        <v>2020</v>
      </c>
      <c r="B911" t="s">
        <v>2140</v>
      </c>
      <c r="C911" s="20" t="s">
        <v>510</v>
      </c>
      <c r="D911" t="s">
        <v>519</v>
      </c>
      <c r="E911" t="s">
        <v>447</v>
      </c>
      <c r="F911">
        <v>743</v>
      </c>
      <c r="G911" s="1">
        <v>2</v>
      </c>
      <c r="H911">
        <v>4</v>
      </c>
      <c r="I911" t="s">
        <v>256</v>
      </c>
      <c r="J911">
        <v>21</v>
      </c>
      <c r="K911">
        <v>26</v>
      </c>
      <c r="L911">
        <v>23</v>
      </c>
      <c r="M911">
        <v>27.4</v>
      </c>
      <c r="N911">
        <v>40.6</v>
      </c>
      <c r="O911">
        <v>32.095799999999997</v>
      </c>
      <c r="P911">
        <v>21</v>
      </c>
      <c r="Q911">
        <v>26</v>
      </c>
      <c r="R911">
        <v>23</v>
      </c>
      <c r="T911" t="s">
        <v>60</v>
      </c>
      <c r="U911" t="s">
        <v>71</v>
      </c>
      <c r="V911" t="s">
        <v>86</v>
      </c>
      <c r="W911" t="s">
        <v>136</v>
      </c>
      <c r="Y911">
        <v>9</v>
      </c>
      <c r="Z911" t="s">
        <v>63</v>
      </c>
      <c r="AA911" t="s">
        <v>64</v>
      </c>
      <c r="AB911" t="s">
        <v>86</v>
      </c>
      <c r="AC911" t="s">
        <v>87</v>
      </c>
      <c r="AD911">
        <v>10</v>
      </c>
      <c r="AG911" t="s">
        <v>155</v>
      </c>
      <c r="AH911" t="s">
        <v>156</v>
      </c>
      <c r="AI911" t="s">
        <v>68</v>
      </c>
      <c r="AJ911" t="s">
        <v>69</v>
      </c>
      <c r="AK911" t="s">
        <v>184</v>
      </c>
      <c r="AL911" t="s">
        <v>185</v>
      </c>
      <c r="AO911">
        <v>90</v>
      </c>
      <c r="AP911">
        <v>13</v>
      </c>
      <c r="AS911">
        <v>2100</v>
      </c>
      <c r="AT911">
        <v>2100</v>
      </c>
      <c r="BN911" s="33" t="s">
        <v>2125</v>
      </c>
      <c r="BO911">
        <v>2</v>
      </c>
      <c r="BP911">
        <v>2</v>
      </c>
      <c r="BQ911">
        <v>31</v>
      </c>
      <c r="BR911" t="s">
        <v>186</v>
      </c>
      <c r="BT911" t="s">
        <v>285</v>
      </c>
      <c r="BU911" s="23">
        <v>43969</v>
      </c>
      <c r="BV911">
        <v>27433</v>
      </c>
      <c r="BX911" t="s">
        <v>64</v>
      </c>
      <c r="BY911" t="s">
        <v>64</v>
      </c>
      <c r="CB911" t="s">
        <v>64</v>
      </c>
      <c r="CC911" t="s">
        <v>64</v>
      </c>
      <c r="CE911" t="s">
        <v>64</v>
      </c>
      <c r="CG911" t="s">
        <v>63</v>
      </c>
      <c r="CH911" t="s">
        <v>449</v>
      </c>
      <c r="CI911" t="s">
        <v>64</v>
      </c>
      <c r="DJ911" t="s">
        <v>76</v>
      </c>
      <c r="DK911" t="s">
        <v>2124</v>
      </c>
      <c r="DN911" t="s">
        <v>64</v>
      </c>
      <c r="DO911" t="s">
        <v>132</v>
      </c>
      <c r="DP911" t="s">
        <v>63</v>
      </c>
      <c r="DQ911" t="s">
        <v>78</v>
      </c>
      <c r="EB911">
        <v>5</v>
      </c>
      <c r="EC911">
        <v>5</v>
      </c>
      <c r="EE911" t="s">
        <v>1444</v>
      </c>
      <c r="EF911">
        <v>5</v>
      </c>
      <c r="EH911" t="s">
        <v>80</v>
      </c>
      <c r="EL911" t="s">
        <v>80</v>
      </c>
      <c r="EP911" t="s">
        <v>80</v>
      </c>
      <c r="ET911" t="s">
        <v>80</v>
      </c>
      <c r="EV911">
        <v>3000</v>
      </c>
      <c r="EW911">
        <v>423</v>
      </c>
      <c r="EX911">
        <v>341</v>
      </c>
      <c r="EY911">
        <v>386</v>
      </c>
    </row>
    <row r="912" spans="1:155" x14ac:dyDescent="0.25">
      <c r="A912">
        <v>2020</v>
      </c>
      <c r="B912" t="s">
        <v>521</v>
      </c>
      <c r="C912" s="20" t="s">
        <v>521</v>
      </c>
      <c r="D912" t="s">
        <v>559</v>
      </c>
      <c r="E912" t="s">
        <v>524</v>
      </c>
      <c r="F912">
        <v>53</v>
      </c>
      <c r="G912" s="1">
        <v>1.5</v>
      </c>
      <c r="H912">
        <v>4</v>
      </c>
      <c r="I912" t="s">
        <v>260</v>
      </c>
      <c r="J912">
        <v>27</v>
      </c>
      <c r="K912">
        <v>32</v>
      </c>
      <c r="L912">
        <v>29</v>
      </c>
      <c r="M912">
        <v>36.093000000000004</v>
      </c>
      <c r="N912">
        <v>46.743600000000001</v>
      </c>
      <c r="O912">
        <v>40.216500000000003</v>
      </c>
      <c r="P912">
        <v>27</v>
      </c>
      <c r="Q912">
        <v>32.378599999999999</v>
      </c>
      <c r="R912">
        <v>29</v>
      </c>
      <c r="T912" t="s">
        <v>60</v>
      </c>
      <c r="U912" t="s">
        <v>71</v>
      </c>
      <c r="V912" t="s">
        <v>258</v>
      </c>
      <c r="W912" t="s">
        <v>259</v>
      </c>
      <c r="Y912">
        <v>1</v>
      </c>
      <c r="Z912" t="s">
        <v>63</v>
      </c>
      <c r="AA912" t="s">
        <v>64</v>
      </c>
      <c r="AB912" t="s">
        <v>86</v>
      </c>
      <c r="AC912" t="s">
        <v>87</v>
      </c>
      <c r="AD912">
        <v>10</v>
      </c>
      <c r="AG912" t="s">
        <v>243</v>
      </c>
      <c r="AH912" t="s">
        <v>244</v>
      </c>
      <c r="AI912" t="s">
        <v>68</v>
      </c>
      <c r="AJ912" t="s">
        <v>69</v>
      </c>
      <c r="AK912" t="s">
        <v>184</v>
      </c>
      <c r="AL912" t="s">
        <v>185</v>
      </c>
      <c r="AS912">
        <v>1400</v>
      </c>
      <c r="AT912">
        <v>1400</v>
      </c>
      <c r="BN912" s="33" t="s">
        <v>2125</v>
      </c>
      <c r="BO912">
        <v>2</v>
      </c>
      <c r="BP912">
        <v>2</v>
      </c>
      <c r="BQ912">
        <v>31</v>
      </c>
      <c r="BR912" t="s">
        <v>186</v>
      </c>
      <c r="BT912" t="s">
        <v>73</v>
      </c>
      <c r="BU912" s="23">
        <v>43774</v>
      </c>
      <c r="BV912">
        <v>26579</v>
      </c>
      <c r="BX912" t="s">
        <v>64</v>
      </c>
      <c r="BY912" t="s">
        <v>64</v>
      </c>
      <c r="CB912" t="s">
        <v>64</v>
      </c>
      <c r="CC912" t="s">
        <v>64</v>
      </c>
      <c r="CE912" t="s">
        <v>64</v>
      </c>
      <c r="CG912" t="s">
        <v>63</v>
      </c>
      <c r="CH912" t="s">
        <v>560</v>
      </c>
      <c r="CI912" t="s">
        <v>64</v>
      </c>
      <c r="DJ912" t="s">
        <v>76</v>
      </c>
      <c r="DK912" t="s">
        <v>2124</v>
      </c>
      <c r="DL912" t="s">
        <v>64</v>
      </c>
      <c r="DM912" t="s">
        <v>64</v>
      </c>
      <c r="DN912" t="s">
        <v>64</v>
      </c>
      <c r="DO912" t="s">
        <v>193</v>
      </c>
      <c r="DP912" t="s">
        <v>64</v>
      </c>
      <c r="DQ912" t="s">
        <v>139</v>
      </c>
      <c r="EB912">
        <v>6</v>
      </c>
      <c r="EC912">
        <v>6</v>
      </c>
      <c r="EE912" t="s">
        <v>1531</v>
      </c>
      <c r="EF912">
        <v>6</v>
      </c>
      <c r="EH912" t="s">
        <v>80</v>
      </c>
      <c r="EL912" t="s">
        <v>80</v>
      </c>
      <c r="EP912" t="s">
        <v>80</v>
      </c>
      <c r="ET912" t="s">
        <v>80</v>
      </c>
      <c r="EU912">
        <v>500</v>
      </c>
      <c r="EW912">
        <v>327</v>
      </c>
      <c r="EX912">
        <v>273</v>
      </c>
      <c r="EY912">
        <v>305</v>
      </c>
    </row>
    <row r="913" spans="1:155" x14ac:dyDescent="0.25">
      <c r="A913">
        <v>2020</v>
      </c>
      <c r="B913" t="s">
        <v>521</v>
      </c>
      <c r="C913" s="20" t="s">
        <v>521</v>
      </c>
      <c r="D913" t="s">
        <v>559</v>
      </c>
      <c r="E913" t="s">
        <v>524</v>
      </c>
      <c r="F913">
        <v>63</v>
      </c>
      <c r="G913" s="1">
        <v>2</v>
      </c>
      <c r="H913">
        <v>4</v>
      </c>
      <c r="I913" t="s">
        <v>260</v>
      </c>
      <c r="J913">
        <v>40</v>
      </c>
      <c r="K913">
        <v>35</v>
      </c>
      <c r="L913">
        <v>38</v>
      </c>
      <c r="M913">
        <v>56.1</v>
      </c>
      <c r="N913">
        <v>52.3</v>
      </c>
      <c r="O913">
        <v>54.323799999999999</v>
      </c>
      <c r="P913">
        <v>40.371200000000002</v>
      </c>
      <c r="Q913">
        <v>35</v>
      </c>
      <c r="R913">
        <v>38.171399999999998</v>
      </c>
      <c r="T913" t="s">
        <v>142</v>
      </c>
      <c r="U913" t="s">
        <v>143</v>
      </c>
      <c r="V913" t="s">
        <v>258</v>
      </c>
      <c r="W913" t="s">
        <v>259</v>
      </c>
      <c r="Y913">
        <v>1</v>
      </c>
      <c r="Z913" t="s">
        <v>63</v>
      </c>
      <c r="AA913" t="s">
        <v>64</v>
      </c>
      <c r="AB913" t="s">
        <v>86</v>
      </c>
      <c r="AC913" t="s">
        <v>87</v>
      </c>
      <c r="AD913">
        <v>10</v>
      </c>
      <c r="AG913" t="s">
        <v>243</v>
      </c>
      <c r="AH913" t="s">
        <v>244</v>
      </c>
      <c r="AI913" t="s">
        <v>68</v>
      </c>
      <c r="AJ913" t="s">
        <v>69</v>
      </c>
      <c r="AK913" t="s">
        <v>184</v>
      </c>
      <c r="AL913" t="s">
        <v>185</v>
      </c>
      <c r="AS913">
        <v>1050</v>
      </c>
      <c r="AT913">
        <v>1050</v>
      </c>
      <c r="BN913" s="33" t="s">
        <v>2135</v>
      </c>
      <c r="BO913">
        <v>2</v>
      </c>
      <c r="BP913">
        <v>2</v>
      </c>
      <c r="BQ913">
        <v>31</v>
      </c>
      <c r="BR913" t="s">
        <v>186</v>
      </c>
      <c r="BT913" t="s">
        <v>73</v>
      </c>
      <c r="BU913" s="23">
        <v>43891</v>
      </c>
      <c r="BV913">
        <v>26972</v>
      </c>
      <c r="BY913" t="s">
        <v>64</v>
      </c>
      <c r="CB913" t="s">
        <v>64</v>
      </c>
      <c r="CC913" t="s">
        <v>64</v>
      </c>
      <c r="CE913" t="s">
        <v>64</v>
      </c>
      <c r="CG913" t="s">
        <v>63</v>
      </c>
      <c r="CH913" t="s">
        <v>1518</v>
      </c>
      <c r="CI913" t="s">
        <v>63</v>
      </c>
      <c r="CJ913" t="s">
        <v>552</v>
      </c>
      <c r="CK913" t="s">
        <v>112</v>
      </c>
      <c r="CM913">
        <v>1</v>
      </c>
      <c r="CN913" t="s">
        <v>113</v>
      </c>
      <c r="CP913">
        <v>266</v>
      </c>
      <c r="CQ913">
        <v>5.3</v>
      </c>
      <c r="CR913">
        <v>80.7</v>
      </c>
      <c r="CS913" t="s">
        <v>114</v>
      </c>
      <c r="CV913" t="s">
        <v>115</v>
      </c>
      <c r="CX913" t="s">
        <v>151</v>
      </c>
      <c r="CY913" t="s">
        <v>64</v>
      </c>
      <c r="DD913">
        <v>1</v>
      </c>
      <c r="DE913" t="s">
        <v>476</v>
      </c>
      <c r="DF913" t="s">
        <v>536</v>
      </c>
      <c r="DG913">
        <v>135</v>
      </c>
      <c r="DJ913" t="s">
        <v>146</v>
      </c>
      <c r="DK913" t="s">
        <v>147</v>
      </c>
      <c r="DL913" t="s">
        <v>64</v>
      </c>
      <c r="DM913" t="s">
        <v>64</v>
      </c>
      <c r="DN913" t="s">
        <v>64</v>
      </c>
      <c r="DO913" t="s">
        <v>193</v>
      </c>
      <c r="DP913" t="s">
        <v>63</v>
      </c>
      <c r="DQ913" t="s">
        <v>78</v>
      </c>
      <c r="EB913">
        <v>8</v>
      </c>
      <c r="EC913">
        <v>8</v>
      </c>
      <c r="EE913" t="s">
        <v>1532</v>
      </c>
      <c r="EF913">
        <v>7</v>
      </c>
      <c r="EH913" t="s">
        <v>80</v>
      </c>
      <c r="EL913" t="s">
        <v>80</v>
      </c>
      <c r="EP913" t="s">
        <v>80</v>
      </c>
      <c r="ET913" t="s">
        <v>80</v>
      </c>
      <c r="EU913">
        <v>2250</v>
      </c>
      <c r="EW913">
        <v>218</v>
      </c>
      <c r="EX913">
        <v>253</v>
      </c>
      <c r="EY913">
        <v>234</v>
      </c>
    </row>
    <row r="914" spans="1:155" x14ac:dyDescent="0.25">
      <c r="A914">
        <v>2020</v>
      </c>
      <c r="B914" t="s">
        <v>521</v>
      </c>
      <c r="C914" s="20" t="s">
        <v>521</v>
      </c>
      <c r="D914" t="s">
        <v>569</v>
      </c>
      <c r="E914" t="s">
        <v>524</v>
      </c>
      <c r="F914">
        <v>51</v>
      </c>
      <c r="G914" s="1">
        <v>3.5</v>
      </c>
      <c r="H914">
        <v>6</v>
      </c>
      <c r="I914" t="s">
        <v>459</v>
      </c>
      <c r="J914">
        <v>19</v>
      </c>
      <c r="K914">
        <v>24</v>
      </c>
      <c r="L914">
        <v>21</v>
      </c>
      <c r="M914">
        <v>23.6</v>
      </c>
      <c r="N914">
        <v>33.799999999999997</v>
      </c>
      <c r="O914">
        <v>27.308499999999999</v>
      </c>
      <c r="P914">
        <v>18.780100000000001</v>
      </c>
      <c r="Q914">
        <v>24.1023</v>
      </c>
      <c r="R914">
        <v>20.8521</v>
      </c>
      <c r="T914" t="s">
        <v>142</v>
      </c>
      <c r="U914" t="s">
        <v>143</v>
      </c>
      <c r="V914" t="s">
        <v>61</v>
      </c>
      <c r="W914" t="s">
        <v>62</v>
      </c>
      <c r="Y914">
        <v>9</v>
      </c>
      <c r="Z914" t="s">
        <v>63</v>
      </c>
      <c r="AA914" t="s">
        <v>64</v>
      </c>
      <c r="AB914" t="s">
        <v>86</v>
      </c>
      <c r="AC914" t="s">
        <v>87</v>
      </c>
      <c r="AD914">
        <v>10</v>
      </c>
      <c r="AG914" t="s">
        <v>243</v>
      </c>
      <c r="AH914" t="s">
        <v>244</v>
      </c>
      <c r="AI914" t="s">
        <v>68</v>
      </c>
      <c r="AJ914" t="s">
        <v>69</v>
      </c>
      <c r="AK914" t="s">
        <v>184</v>
      </c>
      <c r="AL914" t="s">
        <v>185</v>
      </c>
      <c r="AS914">
        <v>1950</v>
      </c>
      <c r="AT914">
        <v>1950</v>
      </c>
      <c r="BN914" s="33" t="s">
        <v>2125</v>
      </c>
      <c r="BO914">
        <v>2</v>
      </c>
      <c r="BP914">
        <v>2</v>
      </c>
      <c r="BQ914">
        <v>31</v>
      </c>
      <c r="BR914" t="s">
        <v>186</v>
      </c>
      <c r="BT914" t="s">
        <v>73</v>
      </c>
      <c r="BU914" s="23">
        <v>43766</v>
      </c>
      <c r="BV914">
        <v>26576</v>
      </c>
      <c r="BX914" t="s">
        <v>64</v>
      </c>
      <c r="BY914" t="s">
        <v>64</v>
      </c>
      <c r="CB914" t="s">
        <v>64</v>
      </c>
      <c r="CC914" t="s">
        <v>64</v>
      </c>
      <c r="CE914" t="s">
        <v>63</v>
      </c>
      <c r="CF914" t="s">
        <v>531</v>
      </c>
      <c r="CG914" t="s">
        <v>63</v>
      </c>
      <c r="CH914" t="s">
        <v>529</v>
      </c>
      <c r="CI914" t="s">
        <v>63</v>
      </c>
      <c r="CJ914" t="s">
        <v>529</v>
      </c>
      <c r="DJ914" t="s">
        <v>76</v>
      </c>
      <c r="DK914" t="s">
        <v>2124</v>
      </c>
      <c r="DL914" t="s">
        <v>64</v>
      </c>
      <c r="DM914" t="s">
        <v>64</v>
      </c>
      <c r="DN914" t="s">
        <v>64</v>
      </c>
      <c r="DO914" t="s">
        <v>193</v>
      </c>
      <c r="DP914" t="s">
        <v>64</v>
      </c>
      <c r="DQ914" t="s">
        <v>139</v>
      </c>
      <c r="DY914">
        <v>27.5</v>
      </c>
      <c r="EB914">
        <v>4</v>
      </c>
      <c r="EC914">
        <v>4</v>
      </c>
      <c r="EE914" t="s">
        <v>1539</v>
      </c>
      <c r="EF914">
        <v>3</v>
      </c>
      <c r="EH914" t="s">
        <v>80</v>
      </c>
      <c r="EL914" t="s">
        <v>80</v>
      </c>
      <c r="EP914" t="s">
        <v>80</v>
      </c>
      <c r="ET914" t="s">
        <v>80</v>
      </c>
      <c r="EV914">
        <v>2250</v>
      </c>
      <c r="EW914">
        <v>474</v>
      </c>
      <c r="EX914">
        <v>370</v>
      </c>
      <c r="EY914">
        <v>427</v>
      </c>
    </row>
    <row r="915" spans="1:155" x14ac:dyDescent="0.25">
      <c r="A915">
        <v>2020</v>
      </c>
      <c r="B915" t="s">
        <v>521</v>
      </c>
      <c r="C915" s="20" t="s">
        <v>521</v>
      </c>
      <c r="D915" t="s">
        <v>571</v>
      </c>
      <c r="E915" t="s">
        <v>524</v>
      </c>
      <c r="F915">
        <v>19</v>
      </c>
      <c r="G915" s="1">
        <v>3.5</v>
      </c>
      <c r="H915">
        <v>6</v>
      </c>
      <c r="I915" t="s">
        <v>152</v>
      </c>
      <c r="J915">
        <v>18</v>
      </c>
      <c r="K915">
        <v>26</v>
      </c>
      <c r="L915">
        <v>21</v>
      </c>
      <c r="M915">
        <v>22.947399999999998</v>
      </c>
      <c r="N915">
        <v>36.848300000000002</v>
      </c>
      <c r="O915">
        <v>27.639500000000002</v>
      </c>
      <c r="P915">
        <v>18.299700000000001</v>
      </c>
      <c r="Q915">
        <v>26.094999999999999</v>
      </c>
      <c r="R915">
        <v>21.1417</v>
      </c>
      <c r="T915" t="s">
        <v>142</v>
      </c>
      <c r="U915" t="s">
        <v>143</v>
      </c>
      <c r="V915" t="s">
        <v>86</v>
      </c>
      <c r="W915" t="s">
        <v>136</v>
      </c>
      <c r="Y915">
        <v>6</v>
      </c>
      <c r="Z915" t="s">
        <v>63</v>
      </c>
      <c r="AA915" t="s">
        <v>64</v>
      </c>
      <c r="AB915" t="s">
        <v>86</v>
      </c>
      <c r="AC915" t="s">
        <v>87</v>
      </c>
      <c r="AD915">
        <v>10</v>
      </c>
      <c r="AG915" t="s">
        <v>243</v>
      </c>
      <c r="AH915" t="s">
        <v>244</v>
      </c>
      <c r="AI915" t="s">
        <v>68</v>
      </c>
      <c r="AJ915" t="s">
        <v>69</v>
      </c>
      <c r="AK915" t="s">
        <v>184</v>
      </c>
      <c r="AL915" t="s">
        <v>185</v>
      </c>
      <c r="AS915">
        <v>1950</v>
      </c>
      <c r="AT915">
        <v>1950</v>
      </c>
      <c r="BN915" s="33" t="s">
        <v>2125</v>
      </c>
      <c r="BO915">
        <v>2</v>
      </c>
      <c r="BP915">
        <v>2</v>
      </c>
      <c r="BQ915">
        <v>31</v>
      </c>
      <c r="BR915" t="s">
        <v>186</v>
      </c>
      <c r="BT915" t="s">
        <v>73</v>
      </c>
      <c r="BU915" s="23">
        <v>43676</v>
      </c>
      <c r="BV915">
        <v>25686</v>
      </c>
      <c r="BX915" t="s">
        <v>64</v>
      </c>
      <c r="BY915" t="s">
        <v>64</v>
      </c>
      <c r="CB915" t="s">
        <v>64</v>
      </c>
      <c r="CC915" t="s">
        <v>64</v>
      </c>
      <c r="CD915" t="s">
        <v>572</v>
      </c>
      <c r="CE915" t="s">
        <v>63</v>
      </c>
      <c r="CF915" t="s">
        <v>531</v>
      </c>
      <c r="CG915" t="s">
        <v>63</v>
      </c>
      <c r="CH915" t="s">
        <v>529</v>
      </c>
      <c r="CI915" t="s">
        <v>63</v>
      </c>
      <c r="CJ915" t="s">
        <v>529</v>
      </c>
      <c r="DJ915" t="s">
        <v>76</v>
      </c>
      <c r="DK915" t="s">
        <v>2124</v>
      </c>
      <c r="DL915" t="s">
        <v>64</v>
      </c>
      <c r="DM915" t="s">
        <v>64</v>
      </c>
      <c r="DN915" t="s">
        <v>64</v>
      </c>
      <c r="DO915" t="s">
        <v>193</v>
      </c>
      <c r="DP915" t="s">
        <v>64</v>
      </c>
      <c r="DQ915" t="s">
        <v>139</v>
      </c>
      <c r="DY915">
        <v>27.8</v>
      </c>
      <c r="EB915">
        <v>4</v>
      </c>
      <c r="EC915">
        <v>4</v>
      </c>
      <c r="EE915" t="s">
        <v>1509</v>
      </c>
      <c r="EF915">
        <v>3</v>
      </c>
      <c r="EH915" t="s">
        <v>80</v>
      </c>
      <c r="EL915" t="s">
        <v>80</v>
      </c>
      <c r="EP915" t="s">
        <v>80</v>
      </c>
      <c r="ET915" t="s">
        <v>80</v>
      </c>
      <c r="EV915">
        <v>2250</v>
      </c>
      <c r="EW915">
        <v>486</v>
      </c>
      <c r="EX915">
        <v>341</v>
      </c>
      <c r="EY915">
        <v>421</v>
      </c>
    </row>
    <row r="916" spans="1:155" x14ac:dyDescent="0.25">
      <c r="A916">
        <v>2020</v>
      </c>
      <c r="B916" t="s">
        <v>521</v>
      </c>
      <c r="C916" s="20" t="s">
        <v>521</v>
      </c>
      <c r="D916" t="s">
        <v>571</v>
      </c>
      <c r="E916" t="s">
        <v>524</v>
      </c>
      <c r="F916">
        <v>18</v>
      </c>
      <c r="G916" s="1">
        <v>3.5</v>
      </c>
      <c r="H916">
        <v>6</v>
      </c>
      <c r="I916" t="s">
        <v>459</v>
      </c>
      <c r="J916">
        <v>19</v>
      </c>
      <c r="K916">
        <v>26</v>
      </c>
      <c r="L916">
        <v>22</v>
      </c>
      <c r="M916">
        <v>24.7502</v>
      </c>
      <c r="N916">
        <v>36.7087</v>
      </c>
      <c r="O916">
        <v>29.0017</v>
      </c>
      <c r="P916">
        <v>19</v>
      </c>
      <c r="Q916">
        <v>26.004300000000001</v>
      </c>
      <c r="R916">
        <v>22.0581</v>
      </c>
      <c r="T916" t="s">
        <v>142</v>
      </c>
      <c r="U916" t="s">
        <v>143</v>
      </c>
      <c r="V916" t="s">
        <v>61</v>
      </c>
      <c r="W916" t="s">
        <v>62</v>
      </c>
      <c r="Y916">
        <v>9</v>
      </c>
      <c r="Z916" t="s">
        <v>63</v>
      </c>
      <c r="AA916" t="s">
        <v>64</v>
      </c>
      <c r="AB916" t="s">
        <v>86</v>
      </c>
      <c r="AC916" t="s">
        <v>87</v>
      </c>
      <c r="AD916">
        <v>10</v>
      </c>
      <c r="AG916" t="s">
        <v>243</v>
      </c>
      <c r="AH916" t="s">
        <v>244</v>
      </c>
      <c r="AI916" t="s">
        <v>68</v>
      </c>
      <c r="AJ916" t="s">
        <v>69</v>
      </c>
      <c r="AK916" t="s">
        <v>184</v>
      </c>
      <c r="AL916" t="s">
        <v>185</v>
      </c>
      <c r="AS916">
        <v>1850</v>
      </c>
      <c r="AT916">
        <v>1850</v>
      </c>
      <c r="BN916" s="33" t="s">
        <v>2125</v>
      </c>
      <c r="BO916">
        <v>2</v>
      </c>
      <c r="BP916">
        <v>2</v>
      </c>
      <c r="BQ916">
        <v>31</v>
      </c>
      <c r="BR916" t="s">
        <v>186</v>
      </c>
      <c r="BT916" t="s">
        <v>73</v>
      </c>
      <c r="BU916" s="23">
        <v>43676</v>
      </c>
      <c r="BV916">
        <v>25685</v>
      </c>
      <c r="BX916" t="s">
        <v>64</v>
      </c>
      <c r="BY916" t="s">
        <v>64</v>
      </c>
      <c r="CB916" t="s">
        <v>64</v>
      </c>
      <c r="CC916" t="s">
        <v>64</v>
      </c>
      <c r="CE916" t="s">
        <v>63</v>
      </c>
      <c r="CF916" t="s">
        <v>531</v>
      </c>
      <c r="CG916" t="s">
        <v>63</v>
      </c>
      <c r="CH916" t="s">
        <v>529</v>
      </c>
      <c r="CI916" t="s">
        <v>63</v>
      </c>
      <c r="CJ916" t="s">
        <v>529</v>
      </c>
      <c r="DJ916" t="s">
        <v>76</v>
      </c>
      <c r="DK916" t="s">
        <v>2124</v>
      </c>
      <c r="DL916" t="s">
        <v>64</v>
      </c>
      <c r="DM916" t="s">
        <v>64</v>
      </c>
      <c r="DN916" t="s">
        <v>64</v>
      </c>
      <c r="DO916" t="s">
        <v>193</v>
      </c>
      <c r="DP916" t="s">
        <v>64</v>
      </c>
      <c r="DQ916" t="s">
        <v>139</v>
      </c>
      <c r="DY916">
        <v>29.2</v>
      </c>
      <c r="EB916">
        <v>4</v>
      </c>
      <c r="EC916">
        <v>4</v>
      </c>
      <c r="EE916" t="s">
        <v>1539</v>
      </c>
      <c r="EF916">
        <v>3</v>
      </c>
      <c r="EH916" t="s">
        <v>80</v>
      </c>
      <c r="EL916" t="s">
        <v>80</v>
      </c>
      <c r="EP916" t="s">
        <v>80</v>
      </c>
      <c r="ET916" t="s">
        <v>80</v>
      </c>
      <c r="EV916">
        <v>1750</v>
      </c>
      <c r="EW916">
        <v>464</v>
      </c>
      <c r="EX916">
        <v>339</v>
      </c>
      <c r="EY916">
        <v>407</v>
      </c>
    </row>
    <row r="917" spans="1:155" x14ac:dyDescent="0.25">
      <c r="A917">
        <v>2020</v>
      </c>
      <c r="B917" t="s">
        <v>576</v>
      </c>
      <c r="C917" s="20" t="s">
        <v>597</v>
      </c>
      <c r="D917" t="s">
        <v>614</v>
      </c>
      <c r="E917" t="s">
        <v>579</v>
      </c>
      <c r="F917">
        <v>24</v>
      </c>
      <c r="G917" s="1">
        <v>1.6</v>
      </c>
      <c r="H917">
        <v>4</v>
      </c>
      <c r="I917" t="s">
        <v>385</v>
      </c>
      <c r="J917">
        <v>26</v>
      </c>
      <c r="K917">
        <v>29</v>
      </c>
      <c r="L917">
        <v>27</v>
      </c>
      <c r="M917">
        <v>33.4</v>
      </c>
      <c r="N917">
        <v>42.8</v>
      </c>
      <c r="O917">
        <v>37.063000000000002</v>
      </c>
      <c r="P917">
        <v>26.061800000000002</v>
      </c>
      <c r="Q917">
        <v>29.420100000000001</v>
      </c>
      <c r="R917">
        <v>27.472999999999999</v>
      </c>
      <c r="T917" t="s">
        <v>60</v>
      </c>
      <c r="U917" t="s">
        <v>71</v>
      </c>
      <c r="V917" t="s">
        <v>225</v>
      </c>
      <c r="W917" t="s">
        <v>226</v>
      </c>
      <c r="Y917">
        <v>7</v>
      </c>
      <c r="Z917" t="s">
        <v>64</v>
      </c>
      <c r="AA917" t="s">
        <v>64</v>
      </c>
      <c r="AB917" t="s">
        <v>86</v>
      </c>
      <c r="AC917" t="s">
        <v>87</v>
      </c>
      <c r="AD917">
        <v>15</v>
      </c>
      <c r="AG917" t="s">
        <v>243</v>
      </c>
      <c r="AH917" t="s">
        <v>244</v>
      </c>
      <c r="AI917" t="s">
        <v>68</v>
      </c>
      <c r="AJ917" t="s">
        <v>69</v>
      </c>
      <c r="AK917" t="s">
        <v>184</v>
      </c>
      <c r="AL917" t="s">
        <v>185</v>
      </c>
      <c r="AS917">
        <v>1500</v>
      </c>
      <c r="AT917">
        <v>1500</v>
      </c>
      <c r="BN917" s="33" t="s">
        <v>2125</v>
      </c>
      <c r="BO917">
        <v>2</v>
      </c>
      <c r="BP917">
        <v>2</v>
      </c>
      <c r="BQ917">
        <v>31</v>
      </c>
      <c r="BR917" t="s">
        <v>186</v>
      </c>
      <c r="BT917" t="s">
        <v>227</v>
      </c>
      <c r="BU917" s="23">
        <v>43585</v>
      </c>
      <c r="BV917">
        <v>25618</v>
      </c>
      <c r="BX917" t="s">
        <v>64</v>
      </c>
      <c r="BY917" t="s">
        <v>64</v>
      </c>
      <c r="CB917" t="s">
        <v>64</v>
      </c>
      <c r="CC917" t="s">
        <v>64</v>
      </c>
      <c r="CE917" t="s">
        <v>64</v>
      </c>
      <c r="CG917" t="s">
        <v>63</v>
      </c>
      <c r="CH917" t="s">
        <v>326</v>
      </c>
      <c r="CI917" t="s">
        <v>64</v>
      </c>
      <c r="DJ917" t="s">
        <v>76</v>
      </c>
      <c r="DK917" t="s">
        <v>2124</v>
      </c>
      <c r="DN917" t="s">
        <v>64</v>
      </c>
      <c r="DO917" t="s">
        <v>615</v>
      </c>
      <c r="DP917" t="s">
        <v>64</v>
      </c>
      <c r="DQ917" t="s">
        <v>139</v>
      </c>
      <c r="EB917">
        <v>6</v>
      </c>
      <c r="EC917">
        <v>6</v>
      </c>
      <c r="EE917" t="s">
        <v>1557</v>
      </c>
      <c r="EF917">
        <v>5</v>
      </c>
      <c r="EH917" t="s">
        <v>80</v>
      </c>
      <c r="EL917" t="s">
        <v>80</v>
      </c>
      <c r="EP917" t="s">
        <v>80</v>
      </c>
      <c r="ET917" t="s">
        <v>80</v>
      </c>
      <c r="EU917">
        <v>0</v>
      </c>
      <c r="EW917">
        <v>342</v>
      </c>
      <c r="EX917">
        <v>302</v>
      </c>
      <c r="EY917">
        <v>324</v>
      </c>
    </row>
    <row r="918" spans="1:155" x14ac:dyDescent="0.25">
      <c r="A918">
        <v>2020</v>
      </c>
      <c r="B918" t="s">
        <v>576</v>
      </c>
      <c r="C918" s="20" t="s">
        <v>597</v>
      </c>
      <c r="D918" t="s">
        <v>614</v>
      </c>
      <c r="E918" t="s">
        <v>579</v>
      </c>
      <c r="F918">
        <v>26</v>
      </c>
      <c r="G918" s="1">
        <v>2</v>
      </c>
      <c r="H918">
        <v>4</v>
      </c>
      <c r="I918" t="s">
        <v>201</v>
      </c>
      <c r="J918">
        <v>26</v>
      </c>
      <c r="K918">
        <v>30</v>
      </c>
      <c r="L918">
        <v>28</v>
      </c>
      <c r="M918">
        <v>33.158799999999999</v>
      </c>
      <c r="N918">
        <v>43.470599999999997</v>
      </c>
      <c r="O918">
        <v>37.121400000000001</v>
      </c>
      <c r="P918">
        <v>25.590399999999999</v>
      </c>
      <c r="Q918">
        <v>30.3308</v>
      </c>
      <c r="R918">
        <v>27.526299999999999</v>
      </c>
      <c r="T918" t="s">
        <v>142</v>
      </c>
      <c r="U918" t="s">
        <v>143</v>
      </c>
      <c r="V918" t="s">
        <v>61</v>
      </c>
      <c r="W918" t="s">
        <v>62</v>
      </c>
      <c r="Y918">
        <v>6</v>
      </c>
      <c r="Z918" t="s">
        <v>63</v>
      </c>
      <c r="AA918" t="s">
        <v>64</v>
      </c>
      <c r="AB918" t="s">
        <v>86</v>
      </c>
      <c r="AC918" t="s">
        <v>87</v>
      </c>
      <c r="AD918">
        <v>15</v>
      </c>
      <c r="AG918" t="s">
        <v>243</v>
      </c>
      <c r="AH918" t="s">
        <v>244</v>
      </c>
      <c r="AI918" t="s">
        <v>68</v>
      </c>
      <c r="AJ918" t="s">
        <v>69</v>
      </c>
      <c r="AK918" t="s">
        <v>184</v>
      </c>
      <c r="AL918" t="s">
        <v>185</v>
      </c>
      <c r="AS918">
        <v>1450</v>
      </c>
      <c r="AT918">
        <v>1450</v>
      </c>
      <c r="BN918" s="33" t="s">
        <v>2125</v>
      </c>
      <c r="BO918">
        <v>2</v>
      </c>
      <c r="BP918">
        <v>2</v>
      </c>
      <c r="BQ918">
        <v>31</v>
      </c>
      <c r="BR918" t="s">
        <v>186</v>
      </c>
      <c r="BT918" t="s">
        <v>73</v>
      </c>
      <c r="BU918" s="23">
        <v>43585</v>
      </c>
      <c r="BV918">
        <v>25555</v>
      </c>
      <c r="BX918" t="s">
        <v>64</v>
      </c>
      <c r="BY918" t="s">
        <v>64</v>
      </c>
      <c r="CB918" t="s">
        <v>64</v>
      </c>
      <c r="CC918" t="s">
        <v>64</v>
      </c>
      <c r="CE918" t="s">
        <v>64</v>
      </c>
      <c r="CG918" t="s">
        <v>63</v>
      </c>
      <c r="CH918" t="s">
        <v>326</v>
      </c>
      <c r="CI918" t="s">
        <v>64</v>
      </c>
      <c r="DJ918" t="s">
        <v>76</v>
      </c>
      <c r="DK918" t="s">
        <v>2124</v>
      </c>
      <c r="DN918" t="s">
        <v>64</v>
      </c>
      <c r="DO918" t="s">
        <v>272</v>
      </c>
      <c r="DP918" t="s">
        <v>64</v>
      </c>
      <c r="DQ918" t="s">
        <v>139</v>
      </c>
      <c r="EB918">
        <v>6</v>
      </c>
      <c r="EC918">
        <v>6</v>
      </c>
      <c r="EE918" t="s">
        <v>1558</v>
      </c>
      <c r="EF918">
        <v>5</v>
      </c>
      <c r="EH918" t="s">
        <v>80</v>
      </c>
      <c r="EL918" t="s">
        <v>80</v>
      </c>
      <c r="EP918" t="s">
        <v>80</v>
      </c>
      <c r="ET918" t="s">
        <v>80</v>
      </c>
      <c r="EU918">
        <v>250</v>
      </c>
      <c r="EW918">
        <v>350</v>
      </c>
      <c r="EX918">
        <v>293</v>
      </c>
      <c r="EY918">
        <v>324</v>
      </c>
    </row>
    <row r="919" spans="1:155" x14ac:dyDescent="0.25">
      <c r="A919">
        <v>2020</v>
      </c>
      <c r="B919" t="s">
        <v>576</v>
      </c>
      <c r="C919" s="20" t="s">
        <v>597</v>
      </c>
      <c r="D919" t="s">
        <v>617</v>
      </c>
      <c r="E919" t="s">
        <v>579</v>
      </c>
      <c r="F919">
        <v>29</v>
      </c>
      <c r="G919" s="1">
        <v>2</v>
      </c>
      <c r="H919">
        <v>4</v>
      </c>
      <c r="I919" t="s">
        <v>79</v>
      </c>
      <c r="J919">
        <v>20</v>
      </c>
      <c r="K919">
        <v>26</v>
      </c>
      <c r="L919">
        <v>22</v>
      </c>
      <c r="M919">
        <v>24.7499</v>
      </c>
      <c r="N919">
        <v>36</v>
      </c>
      <c r="O919">
        <v>28.799900000000001</v>
      </c>
      <c r="P919">
        <v>19.621700000000001</v>
      </c>
      <c r="Q919">
        <v>25.543199999999999</v>
      </c>
      <c r="R919">
        <v>21.9071</v>
      </c>
      <c r="T919" t="s">
        <v>60</v>
      </c>
      <c r="U919" t="s">
        <v>71</v>
      </c>
      <c r="V919" t="s">
        <v>61</v>
      </c>
      <c r="W919" t="s">
        <v>62</v>
      </c>
      <c r="Y919">
        <v>8</v>
      </c>
      <c r="Z919" t="s">
        <v>63</v>
      </c>
      <c r="AA919" t="s">
        <v>64</v>
      </c>
      <c r="AB919" t="s">
        <v>86</v>
      </c>
      <c r="AC919" t="s">
        <v>87</v>
      </c>
      <c r="AD919">
        <v>15</v>
      </c>
      <c r="AG919" t="s">
        <v>243</v>
      </c>
      <c r="AH919" t="s">
        <v>244</v>
      </c>
      <c r="AI919" t="s">
        <v>68</v>
      </c>
      <c r="AJ919" t="s">
        <v>69</v>
      </c>
      <c r="AK919" t="s">
        <v>184</v>
      </c>
      <c r="AL919" t="s">
        <v>185</v>
      </c>
      <c r="AS919">
        <v>1850</v>
      </c>
      <c r="AT919">
        <v>1850</v>
      </c>
      <c r="BN919" s="33" t="s">
        <v>2125</v>
      </c>
      <c r="BO919">
        <v>2</v>
      </c>
      <c r="BP919">
        <v>2</v>
      </c>
      <c r="BQ919">
        <v>31</v>
      </c>
      <c r="BR919" t="s">
        <v>186</v>
      </c>
      <c r="BT919" t="s">
        <v>73</v>
      </c>
      <c r="BU919" s="23">
        <v>43617</v>
      </c>
      <c r="BV919">
        <v>27016</v>
      </c>
      <c r="BX919" t="s">
        <v>64</v>
      </c>
      <c r="BY919" t="s">
        <v>64</v>
      </c>
      <c r="CB919" t="s">
        <v>64</v>
      </c>
      <c r="CC919" t="s">
        <v>64</v>
      </c>
      <c r="CE919" t="s">
        <v>64</v>
      </c>
      <c r="CG919" t="s">
        <v>63</v>
      </c>
      <c r="CH919" t="s">
        <v>591</v>
      </c>
      <c r="CI919" t="s">
        <v>64</v>
      </c>
      <c r="DJ919" t="s">
        <v>76</v>
      </c>
      <c r="DK919" t="s">
        <v>2124</v>
      </c>
      <c r="DN919" t="s">
        <v>64</v>
      </c>
      <c r="DO919" t="s">
        <v>132</v>
      </c>
      <c r="DP919" t="s">
        <v>63</v>
      </c>
      <c r="DQ919" t="s">
        <v>78</v>
      </c>
      <c r="EB919">
        <v>4</v>
      </c>
      <c r="EC919">
        <v>4</v>
      </c>
      <c r="EE919" t="s">
        <v>1562</v>
      </c>
      <c r="EF919">
        <v>5</v>
      </c>
      <c r="EH919" t="s">
        <v>80</v>
      </c>
      <c r="EL919" t="s">
        <v>80</v>
      </c>
      <c r="EP919" t="s">
        <v>80</v>
      </c>
      <c r="ET919" t="s">
        <v>80</v>
      </c>
      <c r="EV919">
        <v>1750</v>
      </c>
      <c r="EW919">
        <v>458</v>
      </c>
      <c r="EX919">
        <v>353</v>
      </c>
      <c r="EY919">
        <v>411</v>
      </c>
    </row>
    <row r="920" spans="1:155" x14ac:dyDescent="0.25">
      <c r="A920">
        <v>2020</v>
      </c>
      <c r="B920" t="s">
        <v>576</v>
      </c>
      <c r="C920" s="20" t="s">
        <v>597</v>
      </c>
      <c r="D920" t="s">
        <v>617</v>
      </c>
      <c r="E920" t="s">
        <v>579</v>
      </c>
      <c r="F920">
        <v>31</v>
      </c>
      <c r="G920" s="1">
        <v>2.4</v>
      </c>
      <c r="H920">
        <v>4</v>
      </c>
      <c r="I920" t="s">
        <v>79</v>
      </c>
      <c r="J920">
        <v>21</v>
      </c>
      <c r="K920">
        <v>27</v>
      </c>
      <c r="L920">
        <v>24</v>
      </c>
      <c r="M920">
        <v>26.909199999999998</v>
      </c>
      <c r="N920">
        <v>38.601999999999997</v>
      </c>
      <c r="O920">
        <v>31.155999999999999</v>
      </c>
      <c r="P920">
        <v>21.185300000000002</v>
      </c>
      <c r="Q920">
        <v>27.228999999999999</v>
      </c>
      <c r="R920">
        <v>23.536100000000001</v>
      </c>
      <c r="T920" t="s">
        <v>142</v>
      </c>
      <c r="U920" t="s">
        <v>143</v>
      </c>
      <c r="V920" t="s">
        <v>61</v>
      </c>
      <c r="W920" t="s">
        <v>62</v>
      </c>
      <c r="Y920">
        <v>8</v>
      </c>
      <c r="Z920" t="s">
        <v>63</v>
      </c>
      <c r="AA920" t="s">
        <v>64</v>
      </c>
      <c r="AB920" t="s">
        <v>86</v>
      </c>
      <c r="AC920" t="s">
        <v>87</v>
      </c>
      <c r="AD920">
        <v>15</v>
      </c>
      <c r="AG920" t="s">
        <v>243</v>
      </c>
      <c r="AH920" t="s">
        <v>244</v>
      </c>
      <c r="AI920" t="s">
        <v>68</v>
      </c>
      <c r="AJ920" t="s">
        <v>69</v>
      </c>
      <c r="AK920" t="s">
        <v>184</v>
      </c>
      <c r="AL920" t="s">
        <v>185</v>
      </c>
      <c r="AS920">
        <v>1700</v>
      </c>
      <c r="AT920">
        <v>1700</v>
      </c>
      <c r="BN920" s="33" t="s">
        <v>2125</v>
      </c>
      <c r="BO920">
        <v>2</v>
      </c>
      <c r="BP920">
        <v>2</v>
      </c>
      <c r="BQ920">
        <v>31</v>
      </c>
      <c r="BR920" t="s">
        <v>186</v>
      </c>
      <c r="BT920" t="s">
        <v>73</v>
      </c>
      <c r="BU920" s="23">
        <v>43617</v>
      </c>
      <c r="BV920">
        <v>27019</v>
      </c>
      <c r="BX920" t="s">
        <v>64</v>
      </c>
      <c r="BY920" t="s">
        <v>64</v>
      </c>
      <c r="CB920" t="s">
        <v>64</v>
      </c>
      <c r="CC920" t="s">
        <v>64</v>
      </c>
      <c r="CE920" t="s">
        <v>64</v>
      </c>
      <c r="CG920" t="s">
        <v>63</v>
      </c>
      <c r="CH920" t="s">
        <v>591</v>
      </c>
      <c r="CI920" t="s">
        <v>64</v>
      </c>
      <c r="DJ920" t="s">
        <v>76</v>
      </c>
      <c r="DK920" t="s">
        <v>2124</v>
      </c>
      <c r="DN920" t="s">
        <v>64</v>
      </c>
      <c r="DO920" t="s">
        <v>246</v>
      </c>
      <c r="DP920" t="s">
        <v>63</v>
      </c>
      <c r="DQ920" t="s">
        <v>78</v>
      </c>
      <c r="EB920">
        <v>5</v>
      </c>
      <c r="EC920">
        <v>5</v>
      </c>
      <c r="EE920" t="s">
        <v>1563</v>
      </c>
      <c r="EF920">
        <v>5</v>
      </c>
      <c r="EH920" t="s">
        <v>80</v>
      </c>
      <c r="EL920" t="s">
        <v>80</v>
      </c>
      <c r="EP920" t="s">
        <v>80</v>
      </c>
      <c r="ET920" t="s">
        <v>80</v>
      </c>
      <c r="EV920">
        <v>1000</v>
      </c>
      <c r="EW920">
        <v>419</v>
      </c>
      <c r="EX920">
        <v>327</v>
      </c>
      <c r="EY920">
        <v>377</v>
      </c>
    </row>
    <row r="921" spans="1:155" x14ac:dyDescent="0.25">
      <c r="A921">
        <v>2020</v>
      </c>
      <c r="B921" t="s">
        <v>576</v>
      </c>
      <c r="C921" s="20" t="s">
        <v>597</v>
      </c>
      <c r="D921" t="s">
        <v>622</v>
      </c>
      <c r="E921" t="s">
        <v>579</v>
      </c>
      <c r="F921">
        <v>34</v>
      </c>
      <c r="G921" s="1">
        <v>2</v>
      </c>
      <c r="H921">
        <v>4</v>
      </c>
      <c r="I921" t="s">
        <v>201</v>
      </c>
      <c r="J921">
        <v>22</v>
      </c>
      <c r="K921">
        <v>25</v>
      </c>
      <c r="L921">
        <v>23</v>
      </c>
      <c r="M921">
        <v>27.8</v>
      </c>
      <c r="N921">
        <v>35.9</v>
      </c>
      <c r="O921">
        <v>30.941600000000001</v>
      </c>
      <c r="P921">
        <v>21.824000000000002</v>
      </c>
      <c r="Q921">
        <v>25.478000000000002</v>
      </c>
      <c r="R921">
        <v>23.329599999999999</v>
      </c>
      <c r="T921" t="s">
        <v>142</v>
      </c>
      <c r="U921" t="s">
        <v>143</v>
      </c>
      <c r="V921" t="s">
        <v>61</v>
      </c>
      <c r="W921" t="s">
        <v>62</v>
      </c>
      <c r="Y921">
        <v>6</v>
      </c>
      <c r="Z921" t="s">
        <v>63</v>
      </c>
      <c r="AA921" t="s">
        <v>64</v>
      </c>
      <c r="AB921" t="s">
        <v>86</v>
      </c>
      <c r="AC921" t="s">
        <v>87</v>
      </c>
      <c r="AD921">
        <v>15</v>
      </c>
      <c r="AG921" t="s">
        <v>243</v>
      </c>
      <c r="AH921" t="s">
        <v>244</v>
      </c>
      <c r="AI921" t="s">
        <v>68</v>
      </c>
      <c r="AJ921" t="s">
        <v>69</v>
      </c>
      <c r="AK921" t="s">
        <v>184</v>
      </c>
      <c r="AL921" t="s">
        <v>185</v>
      </c>
      <c r="AS921">
        <v>1750</v>
      </c>
      <c r="AT921">
        <v>1750</v>
      </c>
      <c r="BN921" s="33" t="s">
        <v>2125</v>
      </c>
      <c r="BO921">
        <v>2</v>
      </c>
      <c r="BP921">
        <v>2</v>
      </c>
      <c r="BQ921">
        <v>31</v>
      </c>
      <c r="BR921" t="s">
        <v>186</v>
      </c>
      <c r="BT921" t="s">
        <v>73</v>
      </c>
      <c r="BU921" s="23">
        <v>43606</v>
      </c>
      <c r="BV921">
        <v>25620</v>
      </c>
      <c r="BX921" t="s">
        <v>64</v>
      </c>
      <c r="BY921" t="s">
        <v>64</v>
      </c>
      <c r="CB921" t="s">
        <v>64</v>
      </c>
      <c r="CC921" t="s">
        <v>64</v>
      </c>
      <c r="CE921" t="s">
        <v>64</v>
      </c>
      <c r="CG921" t="s">
        <v>63</v>
      </c>
      <c r="CH921" t="s">
        <v>326</v>
      </c>
      <c r="CI921" t="s">
        <v>64</v>
      </c>
      <c r="DJ921" t="s">
        <v>76</v>
      </c>
      <c r="DK921" t="s">
        <v>2124</v>
      </c>
      <c r="DN921" t="s">
        <v>64</v>
      </c>
      <c r="DO921" t="s">
        <v>272</v>
      </c>
      <c r="DP921" t="s">
        <v>64</v>
      </c>
      <c r="DQ921" t="s">
        <v>139</v>
      </c>
      <c r="EB921">
        <v>5</v>
      </c>
      <c r="EC921">
        <v>5</v>
      </c>
      <c r="EE921" t="s">
        <v>1572</v>
      </c>
      <c r="EF921">
        <v>5</v>
      </c>
      <c r="EH921" t="s">
        <v>80</v>
      </c>
      <c r="EL921" t="s">
        <v>80</v>
      </c>
      <c r="EP921" t="s">
        <v>80</v>
      </c>
      <c r="ET921" t="s">
        <v>80</v>
      </c>
      <c r="EV921">
        <v>1250</v>
      </c>
      <c r="EW921">
        <v>411</v>
      </c>
      <c r="EX921">
        <v>353</v>
      </c>
      <c r="EY921">
        <v>385</v>
      </c>
    </row>
    <row r="922" spans="1:155" x14ac:dyDescent="0.25">
      <c r="A922">
        <v>2020</v>
      </c>
      <c r="B922" t="s">
        <v>576</v>
      </c>
      <c r="C922" s="20" t="s">
        <v>597</v>
      </c>
      <c r="D922" t="s">
        <v>622</v>
      </c>
      <c r="E922" t="s">
        <v>579</v>
      </c>
      <c r="F922">
        <v>36</v>
      </c>
      <c r="G922" s="1">
        <v>2.4</v>
      </c>
      <c r="H922">
        <v>4</v>
      </c>
      <c r="I922" t="s">
        <v>201</v>
      </c>
      <c r="J922">
        <v>21</v>
      </c>
      <c r="K922">
        <v>26</v>
      </c>
      <c r="L922">
        <v>23</v>
      </c>
      <c r="M922">
        <v>27.273800000000001</v>
      </c>
      <c r="N922">
        <v>36.598399999999998</v>
      </c>
      <c r="O922">
        <v>30.805700000000002</v>
      </c>
      <c r="P922">
        <v>21.447099999999999</v>
      </c>
      <c r="Q922">
        <v>25.932700000000001</v>
      </c>
      <c r="R922">
        <v>23.257400000000001</v>
      </c>
      <c r="T922" t="s">
        <v>142</v>
      </c>
      <c r="U922" t="s">
        <v>143</v>
      </c>
      <c r="V922" t="s">
        <v>61</v>
      </c>
      <c r="W922" t="s">
        <v>62</v>
      </c>
      <c r="Y922">
        <v>6</v>
      </c>
      <c r="Z922" t="s">
        <v>63</v>
      </c>
      <c r="AA922" t="s">
        <v>64</v>
      </c>
      <c r="AB922" t="s">
        <v>86</v>
      </c>
      <c r="AC922" t="s">
        <v>87</v>
      </c>
      <c r="AD922">
        <v>15</v>
      </c>
      <c r="AG922" t="s">
        <v>243</v>
      </c>
      <c r="AH922" t="s">
        <v>244</v>
      </c>
      <c r="AI922" t="s">
        <v>68</v>
      </c>
      <c r="AJ922" t="s">
        <v>69</v>
      </c>
      <c r="AK922" t="s">
        <v>184</v>
      </c>
      <c r="AL922" t="s">
        <v>185</v>
      </c>
      <c r="AS922">
        <v>1750</v>
      </c>
      <c r="AT922">
        <v>1750</v>
      </c>
      <c r="BN922" s="33" t="s">
        <v>2125</v>
      </c>
      <c r="BO922">
        <v>2</v>
      </c>
      <c r="BP922">
        <v>2</v>
      </c>
      <c r="BQ922">
        <v>31</v>
      </c>
      <c r="BR922" t="s">
        <v>186</v>
      </c>
      <c r="BT922" t="s">
        <v>73</v>
      </c>
      <c r="BU922" s="23">
        <v>43606</v>
      </c>
      <c r="BV922">
        <v>25626</v>
      </c>
      <c r="BX922" t="s">
        <v>64</v>
      </c>
      <c r="BY922" t="s">
        <v>64</v>
      </c>
      <c r="CB922" t="s">
        <v>64</v>
      </c>
      <c r="CC922" t="s">
        <v>64</v>
      </c>
      <c r="CE922" t="s">
        <v>64</v>
      </c>
      <c r="CG922" t="s">
        <v>63</v>
      </c>
      <c r="CH922" t="s">
        <v>326</v>
      </c>
      <c r="CI922" t="s">
        <v>64</v>
      </c>
      <c r="DJ922" t="s">
        <v>76</v>
      </c>
      <c r="DK922" t="s">
        <v>2124</v>
      </c>
      <c r="DN922" t="s">
        <v>64</v>
      </c>
      <c r="DO922" t="s">
        <v>272</v>
      </c>
      <c r="DP922" t="s">
        <v>64</v>
      </c>
      <c r="DQ922" t="s">
        <v>139</v>
      </c>
      <c r="EB922">
        <v>5</v>
      </c>
      <c r="EC922">
        <v>5</v>
      </c>
      <c r="EE922" t="s">
        <v>1573</v>
      </c>
      <c r="EF922">
        <v>5</v>
      </c>
      <c r="EH922" t="s">
        <v>80</v>
      </c>
      <c r="EL922" t="s">
        <v>80</v>
      </c>
      <c r="EP922" t="s">
        <v>80</v>
      </c>
      <c r="ET922" t="s">
        <v>80</v>
      </c>
      <c r="EV922">
        <v>1250</v>
      </c>
      <c r="EW922">
        <v>420</v>
      </c>
      <c r="EX922">
        <v>347</v>
      </c>
      <c r="EY922">
        <v>387</v>
      </c>
    </row>
    <row r="923" spans="1:155" x14ac:dyDescent="0.25">
      <c r="A923">
        <v>2020</v>
      </c>
      <c r="B923" t="s">
        <v>877</v>
      </c>
      <c r="C923" s="20" t="s">
        <v>878</v>
      </c>
      <c r="D923" t="s">
        <v>899</v>
      </c>
      <c r="E923" t="s">
        <v>534</v>
      </c>
      <c r="F923">
        <v>991</v>
      </c>
      <c r="G923" s="1">
        <v>2</v>
      </c>
      <c r="H923">
        <v>4</v>
      </c>
      <c r="I923" t="s">
        <v>860</v>
      </c>
      <c r="J923">
        <v>22</v>
      </c>
      <c r="K923">
        <v>28</v>
      </c>
      <c r="L923">
        <v>25</v>
      </c>
      <c r="M923">
        <v>28.9803</v>
      </c>
      <c r="N923">
        <v>41.162399999999998</v>
      </c>
      <c r="O923">
        <v>33.432899999999997</v>
      </c>
      <c r="P923">
        <v>22</v>
      </c>
      <c r="Q923">
        <v>28</v>
      </c>
      <c r="R923">
        <v>25.091100000000001</v>
      </c>
      <c r="T923" t="s">
        <v>60</v>
      </c>
      <c r="U923" t="s">
        <v>71</v>
      </c>
      <c r="V923" t="s">
        <v>549</v>
      </c>
      <c r="W923" t="s">
        <v>550</v>
      </c>
      <c r="Y923">
        <v>8</v>
      </c>
      <c r="Z923" t="s">
        <v>63</v>
      </c>
      <c r="AA923" t="s">
        <v>64</v>
      </c>
      <c r="AB923" t="s">
        <v>86</v>
      </c>
      <c r="AC923" t="s">
        <v>87</v>
      </c>
      <c r="AD923">
        <v>15</v>
      </c>
      <c r="AG923" t="s">
        <v>155</v>
      </c>
      <c r="AH923" t="s">
        <v>156</v>
      </c>
      <c r="AI923" t="s">
        <v>68</v>
      </c>
      <c r="AJ923" t="s">
        <v>69</v>
      </c>
      <c r="AK923" t="s">
        <v>184</v>
      </c>
      <c r="AL923" t="s">
        <v>185</v>
      </c>
      <c r="AS923">
        <v>1950</v>
      </c>
      <c r="AT923">
        <v>1950</v>
      </c>
      <c r="BN923" s="33" t="s">
        <v>2136</v>
      </c>
      <c r="BO923">
        <v>2</v>
      </c>
      <c r="BP923">
        <v>2</v>
      </c>
      <c r="BQ923">
        <v>31</v>
      </c>
      <c r="BR923" t="s">
        <v>186</v>
      </c>
      <c r="BT923" t="s">
        <v>73</v>
      </c>
      <c r="BU923" s="23">
        <v>43728</v>
      </c>
      <c r="BV923">
        <v>26441</v>
      </c>
      <c r="BX923" t="s">
        <v>64</v>
      </c>
      <c r="CB923" t="s">
        <v>64</v>
      </c>
      <c r="CC923" t="s">
        <v>64</v>
      </c>
      <c r="CE923" t="s">
        <v>64</v>
      </c>
      <c r="CF923" t="s">
        <v>880</v>
      </c>
      <c r="CG923" t="s">
        <v>63</v>
      </c>
      <c r="CH923" t="s">
        <v>898</v>
      </c>
      <c r="CI923" t="s">
        <v>64</v>
      </c>
      <c r="CJ923" t="s">
        <v>880</v>
      </c>
      <c r="DJ923" t="s">
        <v>355</v>
      </c>
      <c r="DK923" t="s">
        <v>356</v>
      </c>
      <c r="DN923" t="s">
        <v>64</v>
      </c>
      <c r="DO923" t="s">
        <v>895</v>
      </c>
      <c r="DP923" t="s">
        <v>64</v>
      </c>
      <c r="DQ923" t="s">
        <v>139</v>
      </c>
      <c r="EB923">
        <v>5</v>
      </c>
      <c r="EC923">
        <v>5</v>
      </c>
      <c r="EE923" t="s">
        <v>1787</v>
      </c>
      <c r="EF923">
        <v>5</v>
      </c>
      <c r="EH923" t="s">
        <v>80</v>
      </c>
      <c r="EL923" t="s">
        <v>80</v>
      </c>
      <c r="EP923" t="s">
        <v>80</v>
      </c>
      <c r="ET923" t="s">
        <v>80</v>
      </c>
      <c r="EV923">
        <v>2250</v>
      </c>
      <c r="EW923">
        <v>404</v>
      </c>
      <c r="EX923">
        <v>317</v>
      </c>
      <c r="EY923">
        <v>365</v>
      </c>
    </row>
    <row r="924" spans="1:155" x14ac:dyDescent="0.25">
      <c r="A924">
        <v>2020</v>
      </c>
      <c r="B924" t="s">
        <v>877</v>
      </c>
      <c r="C924" s="20" t="s">
        <v>878</v>
      </c>
      <c r="D924" t="s">
        <v>900</v>
      </c>
      <c r="E924" t="s">
        <v>534</v>
      </c>
      <c r="F924">
        <v>94</v>
      </c>
      <c r="G924" s="1">
        <v>3.5</v>
      </c>
      <c r="H924">
        <v>6</v>
      </c>
      <c r="I924" t="s">
        <v>551</v>
      </c>
      <c r="J924">
        <v>19</v>
      </c>
      <c r="K924">
        <v>26</v>
      </c>
      <c r="L924">
        <v>22</v>
      </c>
      <c r="M924">
        <v>23.920999999999999</v>
      </c>
      <c r="N924">
        <v>36.994799999999998</v>
      </c>
      <c r="O924">
        <v>28.444500000000001</v>
      </c>
      <c r="P924">
        <v>19.015699999999999</v>
      </c>
      <c r="Q924">
        <v>26.190100000000001</v>
      </c>
      <c r="R924">
        <v>21.689399999999999</v>
      </c>
      <c r="T924" t="s">
        <v>142</v>
      </c>
      <c r="U924" t="s">
        <v>143</v>
      </c>
      <c r="V924" t="s">
        <v>549</v>
      </c>
      <c r="W924" t="s">
        <v>550</v>
      </c>
      <c r="Y924">
        <v>7</v>
      </c>
      <c r="Z924" t="s">
        <v>63</v>
      </c>
      <c r="AA924" t="s">
        <v>64</v>
      </c>
      <c r="AB924" t="s">
        <v>86</v>
      </c>
      <c r="AC924" t="s">
        <v>87</v>
      </c>
      <c r="AD924">
        <v>15</v>
      </c>
      <c r="AG924" t="s">
        <v>59</v>
      </c>
      <c r="AH924" t="s">
        <v>67</v>
      </c>
      <c r="AI924" t="s">
        <v>68</v>
      </c>
      <c r="AJ924" t="s">
        <v>69</v>
      </c>
      <c r="AK924" t="s">
        <v>184</v>
      </c>
      <c r="AL924" t="s">
        <v>185</v>
      </c>
      <c r="AS924">
        <v>2200</v>
      </c>
      <c r="AT924">
        <v>2200</v>
      </c>
      <c r="BN924" s="33" t="s">
        <v>2125</v>
      </c>
      <c r="BO924">
        <v>2</v>
      </c>
      <c r="BP924">
        <v>2</v>
      </c>
      <c r="BQ924">
        <v>31</v>
      </c>
      <c r="BR924" t="s">
        <v>186</v>
      </c>
      <c r="BT924" t="s">
        <v>73</v>
      </c>
      <c r="BU924" s="23">
        <v>43637</v>
      </c>
      <c r="BV924">
        <v>25532</v>
      </c>
      <c r="BX924" t="s">
        <v>64</v>
      </c>
      <c r="CB924" t="s">
        <v>64</v>
      </c>
      <c r="CC924" t="s">
        <v>64</v>
      </c>
      <c r="CD924" t="s">
        <v>901</v>
      </c>
      <c r="CE924" t="s">
        <v>64</v>
      </c>
      <c r="CF924" t="s">
        <v>880</v>
      </c>
      <c r="CG924" t="s">
        <v>63</v>
      </c>
      <c r="CH924" t="s">
        <v>884</v>
      </c>
      <c r="CI924" t="s">
        <v>64</v>
      </c>
      <c r="CJ924" t="s">
        <v>880</v>
      </c>
      <c r="DJ924" t="s">
        <v>76</v>
      </c>
      <c r="DK924" t="s">
        <v>2124</v>
      </c>
      <c r="DN924" t="s">
        <v>64</v>
      </c>
      <c r="DO924" t="s">
        <v>885</v>
      </c>
      <c r="DP924" t="s">
        <v>64</v>
      </c>
      <c r="DQ924" t="s">
        <v>139</v>
      </c>
      <c r="EB924">
        <v>4</v>
      </c>
      <c r="EC924">
        <v>4</v>
      </c>
      <c r="EE924" t="s">
        <v>1788</v>
      </c>
      <c r="EF924">
        <v>5</v>
      </c>
      <c r="EH924" t="s">
        <v>80</v>
      </c>
      <c r="EL924" t="s">
        <v>80</v>
      </c>
      <c r="EP924" t="s">
        <v>80</v>
      </c>
      <c r="ET924" t="s">
        <v>80</v>
      </c>
      <c r="EV924">
        <v>3500</v>
      </c>
      <c r="EW924">
        <v>467</v>
      </c>
      <c r="EX924">
        <v>340</v>
      </c>
      <c r="EY924">
        <v>410</v>
      </c>
    </row>
    <row r="925" spans="1:155" x14ac:dyDescent="0.25">
      <c r="A925">
        <v>2020</v>
      </c>
      <c r="B925" t="s">
        <v>630</v>
      </c>
      <c r="C925" s="20" t="s">
        <v>631</v>
      </c>
      <c r="D925" t="s">
        <v>1581</v>
      </c>
      <c r="E925" t="s">
        <v>632</v>
      </c>
      <c r="F925">
        <v>540</v>
      </c>
      <c r="G925" s="1">
        <v>2</v>
      </c>
      <c r="H925">
        <v>4</v>
      </c>
      <c r="I925" t="s">
        <v>459</v>
      </c>
      <c r="J925">
        <v>21</v>
      </c>
      <c r="K925">
        <v>28</v>
      </c>
      <c r="L925">
        <v>24</v>
      </c>
      <c r="M925">
        <v>27.2422</v>
      </c>
      <c r="N925">
        <v>39.6145</v>
      </c>
      <c r="O925">
        <v>31.696999999999999</v>
      </c>
      <c r="P925">
        <v>21.394200000000001</v>
      </c>
      <c r="Q925">
        <v>27.8704</v>
      </c>
      <c r="R925">
        <v>23.892499999999998</v>
      </c>
      <c r="T925" t="s">
        <v>60</v>
      </c>
      <c r="U925" t="s">
        <v>71</v>
      </c>
      <c r="V925" t="s">
        <v>61</v>
      </c>
      <c r="W925" t="s">
        <v>62</v>
      </c>
      <c r="Y925">
        <v>9</v>
      </c>
      <c r="Z925" t="s">
        <v>63</v>
      </c>
      <c r="AA925" t="s">
        <v>64</v>
      </c>
      <c r="AB925" t="s">
        <v>86</v>
      </c>
      <c r="AC925" t="s">
        <v>87</v>
      </c>
      <c r="AD925">
        <v>15</v>
      </c>
      <c r="AG925" t="s">
        <v>59</v>
      </c>
      <c r="AH925" t="s">
        <v>67</v>
      </c>
      <c r="AI925" t="s">
        <v>68</v>
      </c>
      <c r="AJ925" t="s">
        <v>69</v>
      </c>
      <c r="AK925" t="s">
        <v>184</v>
      </c>
      <c r="AL925" t="s">
        <v>185</v>
      </c>
      <c r="AS925">
        <v>2050</v>
      </c>
      <c r="AT925">
        <v>2050</v>
      </c>
      <c r="BN925" s="33" t="s">
        <v>2125</v>
      </c>
      <c r="BO925">
        <v>2</v>
      </c>
      <c r="BP925">
        <v>2</v>
      </c>
      <c r="BQ925">
        <v>31</v>
      </c>
      <c r="BR925" t="s">
        <v>186</v>
      </c>
      <c r="BT925" t="s">
        <v>73</v>
      </c>
      <c r="BU925" s="23">
        <v>43504</v>
      </c>
      <c r="BV925">
        <v>25229</v>
      </c>
      <c r="BX925" t="s">
        <v>63</v>
      </c>
      <c r="BY925" t="s">
        <v>64</v>
      </c>
      <c r="CB925" t="s">
        <v>64</v>
      </c>
      <c r="CC925" t="s">
        <v>64</v>
      </c>
      <c r="CE925" t="s">
        <v>64</v>
      </c>
      <c r="CG925" t="s">
        <v>63</v>
      </c>
      <c r="CH925" t="s">
        <v>633</v>
      </c>
      <c r="CI925" t="s">
        <v>64</v>
      </c>
      <c r="DJ925" t="s">
        <v>76</v>
      </c>
      <c r="DK925" t="s">
        <v>2124</v>
      </c>
      <c r="DL925" t="s">
        <v>64</v>
      </c>
      <c r="DM925" t="s">
        <v>64</v>
      </c>
      <c r="DN925" t="s">
        <v>64</v>
      </c>
      <c r="DO925" t="s">
        <v>595</v>
      </c>
      <c r="DP925" t="s">
        <v>63</v>
      </c>
      <c r="DQ925" t="s">
        <v>78</v>
      </c>
      <c r="DR925" t="s">
        <v>651</v>
      </c>
      <c r="DY925">
        <v>31.9</v>
      </c>
      <c r="EB925">
        <v>5</v>
      </c>
      <c r="EC925">
        <v>5</v>
      </c>
      <c r="EE925" t="s">
        <v>1582</v>
      </c>
      <c r="EF925">
        <v>7</v>
      </c>
      <c r="EH925" t="s">
        <v>80</v>
      </c>
      <c r="EL925" t="s">
        <v>80</v>
      </c>
      <c r="EP925" t="s">
        <v>80</v>
      </c>
      <c r="ET925" t="s">
        <v>80</v>
      </c>
      <c r="EV925">
        <v>2750</v>
      </c>
      <c r="EW925">
        <v>415</v>
      </c>
      <c r="EX925">
        <v>318</v>
      </c>
      <c r="EY925">
        <v>371</v>
      </c>
    </row>
    <row r="926" spans="1:155" x14ac:dyDescent="0.25">
      <c r="A926">
        <v>2020</v>
      </c>
      <c r="B926" t="s">
        <v>630</v>
      </c>
      <c r="C926" s="20" t="s">
        <v>631</v>
      </c>
      <c r="D926" t="s">
        <v>1583</v>
      </c>
      <c r="E926" t="s">
        <v>632</v>
      </c>
      <c r="F926">
        <v>541</v>
      </c>
      <c r="G926" s="1">
        <v>2</v>
      </c>
      <c r="H926">
        <v>4</v>
      </c>
      <c r="I926" t="s">
        <v>459</v>
      </c>
      <c r="J926">
        <v>21</v>
      </c>
      <c r="K926">
        <v>27</v>
      </c>
      <c r="L926">
        <v>23</v>
      </c>
      <c r="M926">
        <v>26.553699999999999</v>
      </c>
      <c r="N926">
        <v>38.759900000000002</v>
      </c>
      <c r="O926">
        <v>30.937999999999999</v>
      </c>
      <c r="P926">
        <v>20.962700000000002</v>
      </c>
      <c r="Q926">
        <v>27.3565</v>
      </c>
      <c r="R926">
        <v>23.426600000000001</v>
      </c>
      <c r="T926" t="s">
        <v>60</v>
      </c>
      <c r="U926" t="s">
        <v>71</v>
      </c>
      <c r="V926" t="s">
        <v>61</v>
      </c>
      <c r="W926" t="s">
        <v>62</v>
      </c>
      <c r="Y926">
        <v>9</v>
      </c>
      <c r="Z926" t="s">
        <v>63</v>
      </c>
      <c r="AA926" t="s">
        <v>64</v>
      </c>
      <c r="AB926" t="s">
        <v>86</v>
      </c>
      <c r="AC926" t="s">
        <v>87</v>
      </c>
      <c r="AD926">
        <v>15</v>
      </c>
      <c r="AG926" t="s">
        <v>59</v>
      </c>
      <c r="AH926" t="s">
        <v>67</v>
      </c>
      <c r="AI926" t="s">
        <v>68</v>
      </c>
      <c r="AJ926" t="s">
        <v>69</v>
      </c>
      <c r="AK926" t="s">
        <v>184</v>
      </c>
      <c r="AL926" t="s">
        <v>185</v>
      </c>
      <c r="AS926">
        <v>2100</v>
      </c>
      <c r="AT926">
        <v>2100</v>
      </c>
      <c r="BN926" s="33" t="s">
        <v>2125</v>
      </c>
      <c r="BO926">
        <v>2</v>
      </c>
      <c r="BP926">
        <v>2</v>
      </c>
      <c r="BQ926">
        <v>31</v>
      </c>
      <c r="BR926" t="s">
        <v>186</v>
      </c>
      <c r="BT926" t="s">
        <v>73</v>
      </c>
      <c r="BU926" s="23">
        <v>43504</v>
      </c>
      <c r="BV926">
        <v>25211</v>
      </c>
      <c r="BX926" t="s">
        <v>63</v>
      </c>
      <c r="BY926" t="s">
        <v>64</v>
      </c>
      <c r="CB926" t="s">
        <v>64</v>
      </c>
      <c r="CC926" t="s">
        <v>64</v>
      </c>
      <c r="CE926" t="s">
        <v>64</v>
      </c>
      <c r="CG926" t="s">
        <v>63</v>
      </c>
      <c r="CH926" t="s">
        <v>633</v>
      </c>
      <c r="CI926" t="s">
        <v>64</v>
      </c>
      <c r="DJ926" t="s">
        <v>76</v>
      </c>
      <c r="DK926" t="s">
        <v>2124</v>
      </c>
      <c r="DL926" t="s">
        <v>64</v>
      </c>
      <c r="DM926" t="s">
        <v>64</v>
      </c>
      <c r="DN926" t="s">
        <v>64</v>
      </c>
      <c r="DO926" t="s">
        <v>595</v>
      </c>
      <c r="DP926" t="s">
        <v>63</v>
      </c>
      <c r="DQ926" t="s">
        <v>78</v>
      </c>
      <c r="DR926" t="s">
        <v>651</v>
      </c>
      <c r="DY926">
        <v>31.2</v>
      </c>
      <c r="EB926">
        <v>5</v>
      </c>
      <c r="EC926">
        <v>5</v>
      </c>
      <c r="EE926" t="s">
        <v>1582</v>
      </c>
      <c r="EF926">
        <v>7</v>
      </c>
      <c r="EH926" t="s">
        <v>80</v>
      </c>
      <c r="EL926" t="s">
        <v>80</v>
      </c>
      <c r="EP926" t="s">
        <v>80</v>
      </c>
      <c r="ET926" t="s">
        <v>80</v>
      </c>
      <c r="EV926">
        <v>3000</v>
      </c>
      <c r="EW926">
        <v>424</v>
      </c>
      <c r="EX926">
        <v>325</v>
      </c>
      <c r="EY926">
        <v>379</v>
      </c>
    </row>
    <row r="927" spans="1:155" x14ac:dyDescent="0.25">
      <c r="A927">
        <v>2020</v>
      </c>
      <c r="B927" t="s">
        <v>630</v>
      </c>
      <c r="C927" s="20" t="s">
        <v>631</v>
      </c>
      <c r="D927" t="s">
        <v>635</v>
      </c>
      <c r="E927" t="s">
        <v>632</v>
      </c>
      <c r="F927">
        <v>768</v>
      </c>
      <c r="G927" s="1">
        <v>2</v>
      </c>
      <c r="H927">
        <v>4</v>
      </c>
      <c r="I927" t="s">
        <v>79</v>
      </c>
      <c r="J927">
        <v>22</v>
      </c>
      <c r="K927">
        <v>27</v>
      </c>
      <c r="L927">
        <v>24</v>
      </c>
      <c r="M927">
        <v>27.9</v>
      </c>
      <c r="N927">
        <v>37.700000000000003</v>
      </c>
      <c r="O927">
        <v>31.596</v>
      </c>
      <c r="P927">
        <v>21.895399999999999</v>
      </c>
      <c r="Q927">
        <v>26.646899999999999</v>
      </c>
      <c r="R927">
        <v>23.805599999999998</v>
      </c>
      <c r="T927" t="s">
        <v>60</v>
      </c>
      <c r="U927" t="s">
        <v>71</v>
      </c>
      <c r="V927" t="s">
        <v>61</v>
      </c>
      <c r="W927" t="s">
        <v>62</v>
      </c>
      <c r="Y927">
        <v>8</v>
      </c>
      <c r="Z927" t="s">
        <v>63</v>
      </c>
      <c r="AA927" t="s">
        <v>64</v>
      </c>
      <c r="AB927" t="s">
        <v>86</v>
      </c>
      <c r="AC927" t="s">
        <v>87</v>
      </c>
      <c r="AD927">
        <v>15</v>
      </c>
      <c r="AG927" t="s">
        <v>59</v>
      </c>
      <c r="AH927" t="s">
        <v>67</v>
      </c>
      <c r="AI927" t="s">
        <v>68</v>
      </c>
      <c r="AJ927" t="s">
        <v>69</v>
      </c>
      <c r="AK927" t="s">
        <v>184</v>
      </c>
      <c r="AL927" t="s">
        <v>185</v>
      </c>
      <c r="AS927">
        <v>2050</v>
      </c>
      <c r="AT927">
        <v>2050</v>
      </c>
      <c r="BN927" s="33" t="s">
        <v>2125</v>
      </c>
      <c r="BO927">
        <v>2</v>
      </c>
      <c r="BP927">
        <v>2</v>
      </c>
      <c r="BQ927">
        <v>31</v>
      </c>
      <c r="BR927" t="s">
        <v>186</v>
      </c>
      <c r="BT927" t="s">
        <v>73</v>
      </c>
      <c r="BU927" s="23">
        <v>43504</v>
      </c>
      <c r="BV927">
        <v>25212</v>
      </c>
      <c r="BX927" t="s">
        <v>63</v>
      </c>
      <c r="BY927" t="s">
        <v>64</v>
      </c>
      <c r="CB927" t="s">
        <v>64</v>
      </c>
      <c r="CC927" t="s">
        <v>64</v>
      </c>
      <c r="CE927" t="s">
        <v>64</v>
      </c>
      <c r="CG927" t="s">
        <v>63</v>
      </c>
      <c r="CH927" t="s">
        <v>633</v>
      </c>
      <c r="CI927" t="s">
        <v>63</v>
      </c>
      <c r="CJ927" t="s">
        <v>634</v>
      </c>
      <c r="DJ927" t="s">
        <v>76</v>
      </c>
      <c r="DK927" t="s">
        <v>2124</v>
      </c>
      <c r="DL927" t="s">
        <v>64</v>
      </c>
      <c r="DM927" t="s">
        <v>64</v>
      </c>
      <c r="DN927" t="s">
        <v>64</v>
      </c>
      <c r="DO927" t="s">
        <v>595</v>
      </c>
      <c r="DP927" t="s">
        <v>63</v>
      </c>
      <c r="DQ927" t="s">
        <v>78</v>
      </c>
      <c r="DR927" t="s">
        <v>635</v>
      </c>
      <c r="DY927">
        <v>31.8</v>
      </c>
      <c r="EB927">
        <v>5</v>
      </c>
      <c r="EC927">
        <v>5</v>
      </c>
      <c r="EE927" t="s">
        <v>1584</v>
      </c>
      <c r="EF927">
        <v>7</v>
      </c>
      <c r="EH927" t="s">
        <v>80</v>
      </c>
      <c r="EL927" t="s">
        <v>80</v>
      </c>
      <c r="EP927" t="s">
        <v>80</v>
      </c>
      <c r="ET927" t="s">
        <v>80</v>
      </c>
      <c r="EV927">
        <v>2750</v>
      </c>
      <c r="EW927">
        <v>392</v>
      </c>
      <c r="EX927">
        <v>333</v>
      </c>
      <c r="EY927">
        <v>365</v>
      </c>
    </row>
    <row r="928" spans="1:155" x14ac:dyDescent="0.25">
      <c r="A928">
        <v>2020</v>
      </c>
      <c r="B928" t="s">
        <v>630</v>
      </c>
      <c r="C928" s="20" t="s">
        <v>631</v>
      </c>
      <c r="D928" t="s">
        <v>635</v>
      </c>
      <c r="E928" t="s">
        <v>632</v>
      </c>
      <c r="F928">
        <v>761</v>
      </c>
      <c r="G928" s="1">
        <v>3</v>
      </c>
      <c r="H928">
        <v>6</v>
      </c>
      <c r="I928" t="s">
        <v>79</v>
      </c>
      <c r="J928">
        <v>18</v>
      </c>
      <c r="K928">
        <v>23</v>
      </c>
      <c r="L928">
        <v>20</v>
      </c>
      <c r="M928">
        <v>22.1</v>
      </c>
      <c r="N928">
        <v>32.799999999999997</v>
      </c>
      <c r="O928">
        <v>25.9024</v>
      </c>
      <c r="P928">
        <v>17.672799999999999</v>
      </c>
      <c r="Q928">
        <v>23.442599999999999</v>
      </c>
      <c r="R928">
        <v>19.873899999999999</v>
      </c>
      <c r="T928" t="s">
        <v>266</v>
      </c>
      <c r="U928" t="s">
        <v>267</v>
      </c>
      <c r="V928" t="s">
        <v>61</v>
      </c>
      <c r="W928" t="s">
        <v>62</v>
      </c>
      <c r="Y928">
        <v>8</v>
      </c>
      <c r="Z928" t="s">
        <v>63</v>
      </c>
      <c r="AA928" t="s">
        <v>64</v>
      </c>
      <c r="AB928" t="s">
        <v>86</v>
      </c>
      <c r="AC928" t="s">
        <v>87</v>
      </c>
      <c r="AD928">
        <v>15</v>
      </c>
      <c r="AG928" t="s">
        <v>59</v>
      </c>
      <c r="AH928" t="s">
        <v>67</v>
      </c>
      <c r="AI928" t="s">
        <v>68</v>
      </c>
      <c r="AJ928" t="s">
        <v>69</v>
      </c>
      <c r="AK928" t="s">
        <v>184</v>
      </c>
      <c r="AL928" t="s">
        <v>185</v>
      </c>
      <c r="AS928">
        <v>2450</v>
      </c>
      <c r="AT928">
        <v>2450</v>
      </c>
      <c r="BN928" s="33" t="s">
        <v>2125</v>
      </c>
      <c r="BO928">
        <v>2</v>
      </c>
      <c r="BP928">
        <v>2</v>
      </c>
      <c r="BQ928">
        <v>31</v>
      </c>
      <c r="BR928" t="s">
        <v>186</v>
      </c>
      <c r="BT928" t="s">
        <v>73</v>
      </c>
      <c r="BU928" s="23">
        <v>43532</v>
      </c>
      <c r="BV928">
        <v>25318</v>
      </c>
      <c r="BX928" t="s">
        <v>63</v>
      </c>
      <c r="BY928" t="s">
        <v>64</v>
      </c>
      <c r="CB928" t="s">
        <v>64</v>
      </c>
      <c r="CC928" t="s">
        <v>64</v>
      </c>
      <c r="CE928" t="s">
        <v>64</v>
      </c>
      <c r="CG928" t="s">
        <v>63</v>
      </c>
      <c r="CH928" t="s">
        <v>633</v>
      </c>
      <c r="CI928" t="s">
        <v>64</v>
      </c>
      <c r="DJ928" t="s">
        <v>76</v>
      </c>
      <c r="DK928" t="s">
        <v>2124</v>
      </c>
      <c r="DL928" t="s">
        <v>64</v>
      </c>
      <c r="DM928" t="s">
        <v>64</v>
      </c>
      <c r="DN928" t="s">
        <v>64</v>
      </c>
      <c r="DO928" t="s">
        <v>595</v>
      </c>
      <c r="DP928" t="s">
        <v>63</v>
      </c>
      <c r="DQ928" t="s">
        <v>78</v>
      </c>
      <c r="DR928" t="s">
        <v>635</v>
      </c>
      <c r="DY928">
        <v>26.1</v>
      </c>
      <c r="EB928">
        <v>4</v>
      </c>
      <c r="EC928">
        <v>4</v>
      </c>
      <c r="EE928" t="s">
        <v>1585</v>
      </c>
      <c r="EF928">
        <v>7</v>
      </c>
      <c r="EH928" t="s">
        <v>80</v>
      </c>
      <c r="EL928" t="s">
        <v>80</v>
      </c>
      <c r="EP928" t="s">
        <v>80</v>
      </c>
      <c r="ET928" t="s">
        <v>80</v>
      </c>
      <c r="EV928">
        <v>4750</v>
      </c>
      <c r="EW928">
        <v>502</v>
      </c>
      <c r="EX928">
        <v>377</v>
      </c>
      <c r="EY928">
        <v>446</v>
      </c>
    </row>
    <row r="929" spans="1:155" x14ac:dyDescent="0.25">
      <c r="A929">
        <v>2020</v>
      </c>
      <c r="B929" t="s">
        <v>630</v>
      </c>
      <c r="C929" s="20" t="s">
        <v>631</v>
      </c>
      <c r="D929" t="s">
        <v>635</v>
      </c>
      <c r="E929" t="s">
        <v>632</v>
      </c>
      <c r="F929">
        <v>770</v>
      </c>
      <c r="G929" s="1">
        <v>5</v>
      </c>
      <c r="H929">
        <v>8</v>
      </c>
      <c r="I929" t="s">
        <v>79</v>
      </c>
      <c r="J929">
        <v>16</v>
      </c>
      <c r="K929">
        <v>21</v>
      </c>
      <c r="L929">
        <v>18</v>
      </c>
      <c r="M929">
        <v>20.077100000000002</v>
      </c>
      <c r="N929">
        <v>29.842199999999998</v>
      </c>
      <c r="O929">
        <v>23.544</v>
      </c>
      <c r="P929">
        <v>16.179300000000001</v>
      </c>
      <c r="Q929">
        <v>21.4451</v>
      </c>
      <c r="R929">
        <v>18.1891</v>
      </c>
      <c r="T929" t="s">
        <v>266</v>
      </c>
      <c r="U929" t="s">
        <v>267</v>
      </c>
      <c r="V929" t="s">
        <v>61</v>
      </c>
      <c r="W929" t="s">
        <v>62</v>
      </c>
      <c r="Y929">
        <v>8</v>
      </c>
      <c r="Z929" t="s">
        <v>63</v>
      </c>
      <c r="AA929" t="s">
        <v>64</v>
      </c>
      <c r="AB929" t="s">
        <v>86</v>
      </c>
      <c r="AC929" t="s">
        <v>87</v>
      </c>
      <c r="AD929">
        <v>15</v>
      </c>
      <c r="AG929" t="s">
        <v>59</v>
      </c>
      <c r="AH929" t="s">
        <v>67</v>
      </c>
      <c r="AI929" t="s">
        <v>68</v>
      </c>
      <c r="AJ929" t="s">
        <v>69</v>
      </c>
      <c r="AK929" t="s">
        <v>184</v>
      </c>
      <c r="AL929" t="s">
        <v>185</v>
      </c>
      <c r="AS929">
        <v>2700</v>
      </c>
      <c r="AT929">
        <v>2700</v>
      </c>
      <c r="BN929" s="33" t="s">
        <v>2125</v>
      </c>
      <c r="BO929">
        <v>2</v>
      </c>
      <c r="BP929">
        <v>2</v>
      </c>
      <c r="BQ929">
        <v>31</v>
      </c>
      <c r="BR929" t="s">
        <v>186</v>
      </c>
      <c r="BT929" t="s">
        <v>73</v>
      </c>
      <c r="BU929" s="23">
        <v>43532</v>
      </c>
      <c r="BV929">
        <v>25328</v>
      </c>
      <c r="BX929" t="s">
        <v>63</v>
      </c>
      <c r="BY929" t="s">
        <v>64</v>
      </c>
      <c r="CB929" t="s">
        <v>64</v>
      </c>
      <c r="CC929" t="s">
        <v>64</v>
      </c>
      <c r="CE929" t="s">
        <v>64</v>
      </c>
      <c r="CG929" t="s">
        <v>63</v>
      </c>
      <c r="CH929" t="s">
        <v>633</v>
      </c>
      <c r="CI929" t="s">
        <v>64</v>
      </c>
      <c r="DJ929" t="s">
        <v>76</v>
      </c>
      <c r="DK929" t="s">
        <v>2124</v>
      </c>
      <c r="DL929" t="s">
        <v>64</v>
      </c>
      <c r="DM929" t="s">
        <v>64</v>
      </c>
      <c r="DN929" t="s">
        <v>64</v>
      </c>
      <c r="DO929" t="s">
        <v>77</v>
      </c>
      <c r="DP929" t="s">
        <v>63</v>
      </c>
      <c r="DQ929" t="s">
        <v>78</v>
      </c>
      <c r="DR929" t="s">
        <v>636</v>
      </c>
      <c r="DY929">
        <v>24</v>
      </c>
      <c r="EB929">
        <v>3</v>
      </c>
      <c r="EC929">
        <v>3</v>
      </c>
      <c r="EE929" t="s">
        <v>1586</v>
      </c>
      <c r="EF929">
        <v>3</v>
      </c>
      <c r="EH929" t="s">
        <v>80</v>
      </c>
      <c r="EL929" t="s">
        <v>80</v>
      </c>
      <c r="EP929" t="s">
        <v>80</v>
      </c>
      <c r="ET929" t="s">
        <v>80</v>
      </c>
      <c r="EV929">
        <v>6000</v>
      </c>
      <c r="EW929">
        <v>549</v>
      </c>
      <c r="EX929">
        <v>414</v>
      </c>
      <c r="EY929">
        <v>488</v>
      </c>
    </row>
    <row r="930" spans="1:155" x14ac:dyDescent="0.25">
      <c r="A930">
        <v>2020</v>
      </c>
      <c r="B930" t="s">
        <v>630</v>
      </c>
      <c r="C930" s="20" t="s">
        <v>631</v>
      </c>
      <c r="D930" t="s">
        <v>1587</v>
      </c>
      <c r="E930" t="s">
        <v>632</v>
      </c>
      <c r="F930">
        <v>769</v>
      </c>
      <c r="G930" s="1">
        <v>2</v>
      </c>
      <c r="H930">
        <v>4</v>
      </c>
      <c r="I930" t="s">
        <v>79</v>
      </c>
      <c r="J930">
        <v>22</v>
      </c>
      <c r="K930">
        <v>27</v>
      </c>
      <c r="L930">
        <v>24</v>
      </c>
      <c r="M930">
        <v>27.577100000000002</v>
      </c>
      <c r="N930">
        <v>38.279499999999999</v>
      </c>
      <c r="O930">
        <v>31.545999999999999</v>
      </c>
      <c r="P930">
        <v>21.680900000000001</v>
      </c>
      <c r="Q930">
        <v>27.034400000000002</v>
      </c>
      <c r="R930">
        <v>23.8019</v>
      </c>
      <c r="T930" t="s">
        <v>60</v>
      </c>
      <c r="U930" t="s">
        <v>71</v>
      </c>
      <c r="V930" t="s">
        <v>61</v>
      </c>
      <c r="W930" t="s">
        <v>62</v>
      </c>
      <c r="Y930">
        <v>8</v>
      </c>
      <c r="Z930" t="s">
        <v>63</v>
      </c>
      <c r="AA930" t="s">
        <v>64</v>
      </c>
      <c r="AB930" t="s">
        <v>86</v>
      </c>
      <c r="AC930" t="s">
        <v>87</v>
      </c>
      <c r="AD930">
        <v>15</v>
      </c>
      <c r="AG930" t="s">
        <v>59</v>
      </c>
      <c r="AH930" t="s">
        <v>67</v>
      </c>
      <c r="AI930" t="s">
        <v>68</v>
      </c>
      <c r="AJ930" t="s">
        <v>69</v>
      </c>
      <c r="AK930" t="s">
        <v>184</v>
      </c>
      <c r="AL930" t="s">
        <v>185</v>
      </c>
      <c r="AS930">
        <v>2050</v>
      </c>
      <c r="AT930">
        <v>2050</v>
      </c>
      <c r="BN930" s="33" t="s">
        <v>2125</v>
      </c>
      <c r="BO930">
        <v>2</v>
      </c>
      <c r="BP930">
        <v>2</v>
      </c>
      <c r="BQ930">
        <v>31</v>
      </c>
      <c r="BR930" t="s">
        <v>186</v>
      </c>
      <c r="BT930" t="s">
        <v>73</v>
      </c>
      <c r="BU930" s="23">
        <v>43504</v>
      </c>
      <c r="BV930">
        <v>25213</v>
      </c>
      <c r="BX930" t="s">
        <v>63</v>
      </c>
      <c r="BY930" t="s">
        <v>64</v>
      </c>
      <c r="CB930" t="s">
        <v>64</v>
      </c>
      <c r="CC930" t="s">
        <v>64</v>
      </c>
      <c r="CE930" t="s">
        <v>64</v>
      </c>
      <c r="CG930" t="s">
        <v>63</v>
      </c>
      <c r="CH930" t="s">
        <v>633</v>
      </c>
      <c r="CI930" t="s">
        <v>63</v>
      </c>
      <c r="CJ930" t="s">
        <v>634</v>
      </c>
      <c r="DJ930" t="s">
        <v>76</v>
      </c>
      <c r="DK930" t="s">
        <v>2124</v>
      </c>
      <c r="DL930" t="s">
        <v>64</v>
      </c>
      <c r="DM930" t="s">
        <v>64</v>
      </c>
      <c r="DN930" t="s">
        <v>64</v>
      </c>
      <c r="DO930" t="s">
        <v>595</v>
      </c>
      <c r="DP930" t="s">
        <v>63</v>
      </c>
      <c r="DQ930" t="s">
        <v>78</v>
      </c>
      <c r="DR930" t="s">
        <v>635</v>
      </c>
      <c r="DY930">
        <v>31.8</v>
      </c>
      <c r="EB930">
        <v>5</v>
      </c>
      <c r="EC930">
        <v>5</v>
      </c>
      <c r="EE930" t="s">
        <v>1584</v>
      </c>
      <c r="EF930">
        <v>7</v>
      </c>
      <c r="EH930" t="s">
        <v>80</v>
      </c>
      <c r="EL930" t="s">
        <v>80</v>
      </c>
      <c r="EP930" t="s">
        <v>80</v>
      </c>
      <c r="ET930" t="s">
        <v>80</v>
      </c>
      <c r="EV930">
        <v>2750</v>
      </c>
      <c r="EW930">
        <v>410</v>
      </c>
      <c r="EX930">
        <v>328</v>
      </c>
      <c r="EY930">
        <v>373</v>
      </c>
    </row>
    <row r="931" spans="1:155" x14ac:dyDescent="0.25">
      <c r="A931">
        <v>2020</v>
      </c>
      <c r="B931" t="s">
        <v>221</v>
      </c>
      <c r="C931" s="20" t="s">
        <v>287</v>
      </c>
      <c r="D931" t="s">
        <v>288</v>
      </c>
      <c r="E931" t="s">
        <v>224</v>
      </c>
      <c r="F931">
        <v>514</v>
      </c>
      <c r="G931" s="1">
        <v>2</v>
      </c>
      <c r="H931">
        <v>4</v>
      </c>
      <c r="I931" t="s">
        <v>256</v>
      </c>
      <c r="J931">
        <v>21</v>
      </c>
      <c r="K931">
        <v>29</v>
      </c>
      <c r="L931">
        <v>24</v>
      </c>
      <c r="M931">
        <v>26.7</v>
      </c>
      <c r="N931">
        <v>41.8</v>
      </c>
      <c r="O931">
        <v>31.882899999999999</v>
      </c>
      <c r="P931">
        <v>21.034700000000001</v>
      </c>
      <c r="Q931">
        <v>29.274100000000001</v>
      </c>
      <c r="R931">
        <v>24.0852</v>
      </c>
      <c r="T931" t="s">
        <v>60</v>
      </c>
      <c r="U931" t="s">
        <v>71</v>
      </c>
      <c r="V931" t="s">
        <v>86</v>
      </c>
      <c r="W931" t="s">
        <v>136</v>
      </c>
      <c r="Y931">
        <v>9</v>
      </c>
      <c r="Z931" t="s">
        <v>63</v>
      </c>
      <c r="AA931" t="s">
        <v>64</v>
      </c>
      <c r="AB931" t="s">
        <v>86</v>
      </c>
      <c r="AC931" t="s">
        <v>87</v>
      </c>
      <c r="AD931">
        <v>10</v>
      </c>
      <c r="AG931" t="s">
        <v>243</v>
      </c>
      <c r="AH931" t="s">
        <v>244</v>
      </c>
      <c r="AI931" t="s">
        <v>68</v>
      </c>
      <c r="AJ931" t="s">
        <v>69</v>
      </c>
      <c r="AK931" t="s">
        <v>184</v>
      </c>
      <c r="AL931" t="s">
        <v>185</v>
      </c>
      <c r="AS931">
        <v>1700</v>
      </c>
      <c r="AT931">
        <v>1700</v>
      </c>
      <c r="BN931" s="33" t="s">
        <v>2125</v>
      </c>
      <c r="BO931">
        <v>2</v>
      </c>
      <c r="BP931">
        <v>2</v>
      </c>
      <c r="BQ931">
        <v>31</v>
      </c>
      <c r="BR931" t="s">
        <v>186</v>
      </c>
      <c r="BT931" t="s">
        <v>73</v>
      </c>
      <c r="BU931" s="23">
        <v>43668</v>
      </c>
      <c r="BV931">
        <v>25931</v>
      </c>
      <c r="BX931" t="s">
        <v>64</v>
      </c>
      <c r="BY931" t="s">
        <v>64</v>
      </c>
      <c r="CB931" t="s">
        <v>64</v>
      </c>
      <c r="CC931" t="s">
        <v>64</v>
      </c>
      <c r="CE931" t="s">
        <v>64</v>
      </c>
      <c r="CG931" t="s">
        <v>63</v>
      </c>
      <c r="CH931" t="s">
        <v>1334</v>
      </c>
      <c r="CI931" t="s">
        <v>64</v>
      </c>
      <c r="DJ931" t="s">
        <v>76</v>
      </c>
      <c r="DK931" t="s">
        <v>2124</v>
      </c>
      <c r="DL931" t="s">
        <v>64</v>
      </c>
      <c r="DM931" t="s">
        <v>64</v>
      </c>
      <c r="DN931" t="s">
        <v>64</v>
      </c>
      <c r="DO931" t="s">
        <v>289</v>
      </c>
      <c r="DP931" t="s">
        <v>63</v>
      </c>
      <c r="DQ931" t="s">
        <v>78</v>
      </c>
      <c r="EB931">
        <v>5</v>
      </c>
      <c r="EC931">
        <v>5</v>
      </c>
      <c r="EE931" t="s">
        <v>1333</v>
      </c>
      <c r="EF931">
        <v>5</v>
      </c>
      <c r="EH931" t="s">
        <v>80</v>
      </c>
      <c r="EL931" t="s">
        <v>80</v>
      </c>
      <c r="EP931" t="s">
        <v>80</v>
      </c>
      <c r="ET931" t="s">
        <v>80</v>
      </c>
      <c r="EV931">
        <v>1000</v>
      </c>
      <c r="EW931">
        <v>423</v>
      </c>
      <c r="EX931">
        <v>304</v>
      </c>
      <c r="EY931">
        <v>369</v>
      </c>
    </row>
    <row r="932" spans="1:155" x14ac:dyDescent="0.25">
      <c r="A932">
        <v>2020</v>
      </c>
      <c r="B932" t="s">
        <v>221</v>
      </c>
      <c r="C932" s="20" t="s">
        <v>287</v>
      </c>
      <c r="D932" t="s">
        <v>288</v>
      </c>
      <c r="E932" t="s">
        <v>224</v>
      </c>
      <c r="F932">
        <v>515</v>
      </c>
      <c r="G932" s="1">
        <v>2.4</v>
      </c>
      <c r="H932">
        <v>4</v>
      </c>
      <c r="I932" t="s">
        <v>256</v>
      </c>
      <c r="J932">
        <v>21</v>
      </c>
      <c r="K932">
        <v>29</v>
      </c>
      <c r="L932">
        <v>24</v>
      </c>
      <c r="M932">
        <v>26.7</v>
      </c>
      <c r="N932">
        <v>42.3</v>
      </c>
      <c r="O932">
        <v>32.012799999999999</v>
      </c>
      <c r="P932">
        <v>21.034700000000001</v>
      </c>
      <c r="Q932">
        <v>29</v>
      </c>
      <c r="R932">
        <v>24.1812</v>
      </c>
      <c r="T932" t="s">
        <v>142</v>
      </c>
      <c r="U932" t="s">
        <v>143</v>
      </c>
      <c r="V932" t="s">
        <v>86</v>
      </c>
      <c r="W932" t="s">
        <v>136</v>
      </c>
      <c r="Y932">
        <v>9</v>
      </c>
      <c r="Z932" t="s">
        <v>63</v>
      </c>
      <c r="AA932" t="s">
        <v>64</v>
      </c>
      <c r="AB932" t="s">
        <v>86</v>
      </c>
      <c r="AC932" t="s">
        <v>87</v>
      </c>
      <c r="AD932">
        <v>10</v>
      </c>
      <c r="AG932" t="s">
        <v>243</v>
      </c>
      <c r="AH932" t="s">
        <v>244</v>
      </c>
      <c r="AI932" t="s">
        <v>68</v>
      </c>
      <c r="AJ932" t="s">
        <v>69</v>
      </c>
      <c r="AK932" t="s">
        <v>184</v>
      </c>
      <c r="AL932" t="s">
        <v>185</v>
      </c>
      <c r="AS932">
        <v>1700</v>
      </c>
      <c r="AT932">
        <v>1700</v>
      </c>
      <c r="BO932">
        <v>2</v>
      </c>
      <c r="BP932">
        <v>2</v>
      </c>
      <c r="BQ932">
        <v>31</v>
      </c>
      <c r="BR932" t="s">
        <v>186</v>
      </c>
      <c r="BT932" t="s">
        <v>73</v>
      </c>
      <c r="BU932" s="23">
        <v>43668</v>
      </c>
      <c r="BV932">
        <v>25926</v>
      </c>
      <c r="BX932" t="s">
        <v>64</v>
      </c>
      <c r="BY932" t="s">
        <v>64</v>
      </c>
      <c r="CB932" t="s">
        <v>64</v>
      </c>
      <c r="CC932" t="s">
        <v>64</v>
      </c>
      <c r="CE932" t="s">
        <v>64</v>
      </c>
      <c r="CG932" t="s">
        <v>63</v>
      </c>
      <c r="CH932" t="s">
        <v>290</v>
      </c>
      <c r="CI932" t="s">
        <v>63</v>
      </c>
      <c r="CJ932" t="s">
        <v>291</v>
      </c>
      <c r="DJ932" t="s">
        <v>146</v>
      </c>
      <c r="DK932" t="s">
        <v>147</v>
      </c>
      <c r="DN932" t="s">
        <v>64</v>
      </c>
      <c r="DO932" t="s">
        <v>292</v>
      </c>
      <c r="DP932" t="s">
        <v>63</v>
      </c>
      <c r="DQ932" t="s">
        <v>78</v>
      </c>
      <c r="EB932">
        <v>5</v>
      </c>
      <c r="EC932">
        <v>5</v>
      </c>
      <c r="EE932" t="s">
        <v>1335</v>
      </c>
      <c r="EF932">
        <v>6</v>
      </c>
      <c r="EH932" t="s">
        <v>80</v>
      </c>
      <c r="EL932" t="s">
        <v>80</v>
      </c>
      <c r="EP932" t="s">
        <v>80</v>
      </c>
      <c r="ET932" t="s">
        <v>80</v>
      </c>
      <c r="EV932">
        <v>1000</v>
      </c>
      <c r="EW932">
        <v>422</v>
      </c>
      <c r="EX932">
        <v>306</v>
      </c>
      <c r="EY932">
        <v>370</v>
      </c>
    </row>
    <row r="933" spans="1:155" x14ac:dyDescent="0.25">
      <c r="A933">
        <v>2020</v>
      </c>
      <c r="B933" t="s">
        <v>221</v>
      </c>
      <c r="C933" s="20" t="s">
        <v>287</v>
      </c>
      <c r="D933" t="s">
        <v>288</v>
      </c>
      <c r="E933" t="s">
        <v>224</v>
      </c>
      <c r="F933">
        <v>516</v>
      </c>
      <c r="G933" s="1">
        <v>3.2</v>
      </c>
      <c r="H933">
        <v>6</v>
      </c>
      <c r="I933" t="s">
        <v>256</v>
      </c>
      <c r="J933">
        <v>19</v>
      </c>
      <c r="K933">
        <v>27</v>
      </c>
      <c r="L933">
        <v>22</v>
      </c>
      <c r="M933">
        <v>24.2</v>
      </c>
      <c r="N933">
        <v>38.799999999999997</v>
      </c>
      <c r="O933">
        <v>29.133099999999999</v>
      </c>
      <c r="P933">
        <v>19.22</v>
      </c>
      <c r="Q933">
        <v>27.3565</v>
      </c>
      <c r="R933">
        <v>22.189900000000002</v>
      </c>
      <c r="T933" t="s">
        <v>142</v>
      </c>
      <c r="U933" t="s">
        <v>143</v>
      </c>
      <c r="V933" t="s">
        <v>86</v>
      </c>
      <c r="W933" t="s">
        <v>136</v>
      </c>
      <c r="Y933">
        <v>9</v>
      </c>
      <c r="Z933" t="s">
        <v>63</v>
      </c>
      <c r="AA933" t="s">
        <v>64</v>
      </c>
      <c r="AB933" t="s">
        <v>86</v>
      </c>
      <c r="AC933" t="s">
        <v>87</v>
      </c>
      <c r="AD933">
        <v>10</v>
      </c>
      <c r="AG933" t="s">
        <v>243</v>
      </c>
      <c r="AH933" t="s">
        <v>244</v>
      </c>
      <c r="AI933" t="s">
        <v>68</v>
      </c>
      <c r="AJ933" t="s">
        <v>69</v>
      </c>
      <c r="AK933" t="s">
        <v>184</v>
      </c>
      <c r="AL933" t="s">
        <v>185</v>
      </c>
      <c r="AS933">
        <v>1850</v>
      </c>
      <c r="AT933">
        <v>1850</v>
      </c>
      <c r="BO933">
        <v>2</v>
      </c>
      <c r="BP933">
        <v>2</v>
      </c>
      <c r="BQ933">
        <v>31</v>
      </c>
      <c r="BR933" t="s">
        <v>186</v>
      </c>
      <c r="BT933" t="s">
        <v>73</v>
      </c>
      <c r="BU933" s="23">
        <v>43668</v>
      </c>
      <c r="BV933">
        <v>25928</v>
      </c>
      <c r="BX933" t="s">
        <v>64</v>
      </c>
      <c r="BY933" t="s">
        <v>64</v>
      </c>
      <c r="CB933" t="s">
        <v>64</v>
      </c>
      <c r="CC933" t="s">
        <v>64</v>
      </c>
      <c r="CE933" t="s">
        <v>64</v>
      </c>
      <c r="CG933" t="s">
        <v>63</v>
      </c>
      <c r="CH933" t="s">
        <v>237</v>
      </c>
      <c r="CI933" t="s">
        <v>64</v>
      </c>
      <c r="DJ933" t="s">
        <v>146</v>
      </c>
      <c r="DK933" t="s">
        <v>147</v>
      </c>
      <c r="DN933" t="s">
        <v>64</v>
      </c>
      <c r="DO933" t="s">
        <v>246</v>
      </c>
      <c r="DP933" t="s">
        <v>63</v>
      </c>
      <c r="DQ933" t="s">
        <v>78</v>
      </c>
      <c r="EB933">
        <v>4</v>
      </c>
      <c r="EC933">
        <v>4</v>
      </c>
      <c r="EE933" t="s">
        <v>1336</v>
      </c>
      <c r="EF933">
        <v>5</v>
      </c>
      <c r="EH933" t="s">
        <v>80</v>
      </c>
      <c r="EL933" t="s">
        <v>80</v>
      </c>
      <c r="EP933" t="s">
        <v>80</v>
      </c>
      <c r="ET933" t="s">
        <v>80</v>
      </c>
      <c r="EV933">
        <v>1750</v>
      </c>
      <c r="EW933">
        <v>462</v>
      </c>
      <c r="EX933">
        <v>325</v>
      </c>
      <c r="EY933">
        <v>400</v>
      </c>
    </row>
    <row r="934" spans="1:155" x14ac:dyDescent="0.25">
      <c r="A934">
        <v>2020</v>
      </c>
      <c r="B934" t="s">
        <v>221</v>
      </c>
      <c r="C934" s="20" t="s">
        <v>287</v>
      </c>
      <c r="D934" t="s">
        <v>293</v>
      </c>
      <c r="E934" t="s">
        <v>224</v>
      </c>
      <c r="F934">
        <v>517</v>
      </c>
      <c r="G934" s="1">
        <v>2</v>
      </c>
      <c r="H934">
        <v>4</v>
      </c>
      <c r="I934" t="s">
        <v>256</v>
      </c>
      <c r="J934">
        <v>20</v>
      </c>
      <c r="K934">
        <v>27</v>
      </c>
      <c r="L934">
        <v>23</v>
      </c>
      <c r="M934">
        <v>25.799600000000002</v>
      </c>
      <c r="N934">
        <v>38.799700000000001</v>
      </c>
      <c r="O934">
        <v>30.380199999999999</v>
      </c>
      <c r="P934">
        <v>20.384499999999999</v>
      </c>
      <c r="Q934">
        <v>27.356300000000001</v>
      </c>
      <c r="R934">
        <v>23.025099999999998</v>
      </c>
      <c r="T934" t="s">
        <v>60</v>
      </c>
      <c r="U934" t="s">
        <v>71</v>
      </c>
      <c r="V934" t="s">
        <v>86</v>
      </c>
      <c r="W934" t="s">
        <v>136</v>
      </c>
      <c r="Y934">
        <v>9</v>
      </c>
      <c r="Z934" t="s">
        <v>63</v>
      </c>
      <c r="AA934" t="s">
        <v>64</v>
      </c>
      <c r="AB934" t="s">
        <v>86</v>
      </c>
      <c r="AC934" t="s">
        <v>87</v>
      </c>
      <c r="AD934">
        <v>10</v>
      </c>
      <c r="AG934" t="s">
        <v>243</v>
      </c>
      <c r="AH934" t="s">
        <v>244</v>
      </c>
      <c r="AI934" t="s">
        <v>68</v>
      </c>
      <c r="AJ934" t="s">
        <v>69</v>
      </c>
      <c r="AK934" t="s">
        <v>184</v>
      </c>
      <c r="AL934" t="s">
        <v>185</v>
      </c>
      <c r="AS934">
        <v>1750</v>
      </c>
      <c r="AT934">
        <v>1750</v>
      </c>
      <c r="BN934" s="33" t="s">
        <v>2125</v>
      </c>
      <c r="BO934">
        <v>2</v>
      </c>
      <c r="BP934">
        <v>2</v>
      </c>
      <c r="BQ934">
        <v>31</v>
      </c>
      <c r="BR934" t="s">
        <v>186</v>
      </c>
      <c r="BT934" t="s">
        <v>73</v>
      </c>
      <c r="BU934" s="23">
        <v>43668</v>
      </c>
      <c r="BV934">
        <v>25941</v>
      </c>
      <c r="BX934" t="s">
        <v>64</v>
      </c>
      <c r="BY934" t="s">
        <v>64</v>
      </c>
      <c r="CB934" t="s">
        <v>64</v>
      </c>
      <c r="CC934" t="s">
        <v>64</v>
      </c>
      <c r="CE934" t="s">
        <v>64</v>
      </c>
      <c r="CG934" t="s">
        <v>63</v>
      </c>
      <c r="CH934" t="s">
        <v>1334</v>
      </c>
      <c r="CI934" t="s">
        <v>64</v>
      </c>
      <c r="DJ934" t="s">
        <v>76</v>
      </c>
      <c r="DK934" t="s">
        <v>2124</v>
      </c>
      <c r="DL934" t="s">
        <v>64</v>
      </c>
      <c r="DM934" t="s">
        <v>64</v>
      </c>
      <c r="DN934" t="s">
        <v>64</v>
      </c>
      <c r="DO934" t="s">
        <v>289</v>
      </c>
      <c r="DP934" t="s">
        <v>63</v>
      </c>
      <c r="DQ934" t="s">
        <v>78</v>
      </c>
      <c r="EB934">
        <v>5</v>
      </c>
      <c r="EC934">
        <v>5</v>
      </c>
      <c r="EE934" t="s">
        <v>1333</v>
      </c>
      <c r="EF934">
        <v>5</v>
      </c>
      <c r="EH934" t="s">
        <v>80</v>
      </c>
      <c r="EL934" t="s">
        <v>80</v>
      </c>
      <c r="EP934" t="s">
        <v>80</v>
      </c>
      <c r="ET934" t="s">
        <v>80</v>
      </c>
      <c r="EV934">
        <v>1250</v>
      </c>
      <c r="EW934">
        <v>437</v>
      </c>
      <c r="EX934">
        <v>325</v>
      </c>
      <c r="EY934">
        <v>387</v>
      </c>
    </row>
    <row r="935" spans="1:155" x14ac:dyDescent="0.25">
      <c r="A935">
        <v>2020</v>
      </c>
      <c r="B935" t="s">
        <v>221</v>
      </c>
      <c r="C935" s="20" t="s">
        <v>287</v>
      </c>
      <c r="D935" t="s">
        <v>293</v>
      </c>
      <c r="E935" t="s">
        <v>224</v>
      </c>
      <c r="F935">
        <v>518</v>
      </c>
      <c r="G935" s="1">
        <v>3.2</v>
      </c>
      <c r="H935">
        <v>6</v>
      </c>
      <c r="I935" t="s">
        <v>256</v>
      </c>
      <c r="J935">
        <v>18</v>
      </c>
      <c r="K935">
        <v>26</v>
      </c>
      <c r="L935">
        <v>21</v>
      </c>
      <c r="M935">
        <v>23.1</v>
      </c>
      <c r="N935">
        <v>37.048299999999998</v>
      </c>
      <c r="O935">
        <v>27.811900000000001</v>
      </c>
      <c r="P935">
        <v>18.412199999999999</v>
      </c>
      <c r="Q935">
        <v>26.224799999999998</v>
      </c>
      <c r="R935">
        <v>21.262599999999999</v>
      </c>
      <c r="T935" t="s">
        <v>142</v>
      </c>
      <c r="U935" t="s">
        <v>143</v>
      </c>
      <c r="V935" t="s">
        <v>86</v>
      </c>
      <c r="W935" t="s">
        <v>136</v>
      </c>
      <c r="Y935">
        <v>9</v>
      </c>
      <c r="Z935" t="s">
        <v>63</v>
      </c>
      <c r="AA935" t="s">
        <v>64</v>
      </c>
      <c r="AB935" t="s">
        <v>86</v>
      </c>
      <c r="AC935" t="s">
        <v>87</v>
      </c>
      <c r="AD935">
        <v>10</v>
      </c>
      <c r="AG935" t="s">
        <v>243</v>
      </c>
      <c r="AH935" t="s">
        <v>244</v>
      </c>
      <c r="AI935" t="s">
        <v>68</v>
      </c>
      <c r="AJ935" t="s">
        <v>69</v>
      </c>
      <c r="AK935" t="s">
        <v>184</v>
      </c>
      <c r="AL935" t="s">
        <v>185</v>
      </c>
      <c r="AS935">
        <v>1950</v>
      </c>
      <c r="AT935">
        <v>1950</v>
      </c>
      <c r="BO935">
        <v>2</v>
      </c>
      <c r="BP935">
        <v>2</v>
      </c>
      <c r="BQ935">
        <v>31</v>
      </c>
      <c r="BR935" t="s">
        <v>186</v>
      </c>
      <c r="BT935" t="s">
        <v>73</v>
      </c>
      <c r="BU935" s="23">
        <v>43668</v>
      </c>
      <c r="BV935">
        <v>25929</v>
      </c>
      <c r="BX935" t="s">
        <v>64</v>
      </c>
      <c r="BY935" t="s">
        <v>64</v>
      </c>
      <c r="CB935" t="s">
        <v>64</v>
      </c>
      <c r="CC935" t="s">
        <v>64</v>
      </c>
      <c r="CE935" t="s">
        <v>64</v>
      </c>
      <c r="CG935" t="s">
        <v>63</v>
      </c>
      <c r="CH935" t="s">
        <v>237</v>
      </c>
      <c r="CI935" t="s">
        <v>64</v>
      </c>
      <c r="DJ935" t="s">
        <v>146</v>
      </c>
      <c r="DK935" t="s">
        <v>147</v>
      </c>
      <c r="DN935" t="s">
        <v>64</v>
      </c>
      <c r="DO935" t="s">
        <v>246</v>
      </c>
      <c r="DP935" t="s">
        <v>63</v>
      </c>
      <c r="DQ935" t="s">
        <v>78</v>
      </c>
      <c r="EB935">
        <v>4</v>
      </c>
      <c r="EC935">
        <v>4</v>
      </c>
      <c r="EE935" t="s">
        <v>1336</v>
      </c>
      <c r="EF935">
        <v>5</v>
      </c>
      <c r="EH935" t="s">
        <v>80</v>
      </c>
      <c r="EL935" t="s">
        <v>80</v>
      </c>
      <c r="EP935" t="s">
        <v>80</v>
      </c>
      <c r="ET935" t="s">
        <v>80</v>
      </c>
      <c r="EV935">
        <v>2250</v>
      </c>
      <c r="EW935">
        <v>481</v>
      </c>
      <c r="EX935">
        <v>338</v>
      </c>
      <c r="EY935">
        <v>416</v>
      </c>
    </row>
    <row r="936" spans="1:155" x14ac:dyDescent="0.25">
      <c r="A936">
        <v>2020</v>
      </c>
      <c r="B936" t="s">
        <v>221</v>
      </c>
      <c r="C936" s="20" t="s">
        <v>287</v>
      </c>
      <c r="D936" t="s">
        <v>296</v>
      </c>
      <c r="E936" t="s">
        <v>224</v>
      </c>
      <c r="F936">
        <v>519</v>
      </c>
      <c r="G936" s="1">
        <v>2</v>
      </c>
      <c r="H936">
        <v>4</v>
      </c>
      <c r="I936" t="s">
        <v>256</v>
      </c>
      <c r="J936">
        <v>20</v>
      </c>
      <c r="K936">
        <v>26</v>
      </c>
      <c r="L936">
        <v>22</v>
      </c>
      <c r="M936">
        <v>25.249099999999999</v>
      </c>
      <c r="N936">
        <v>36.246600000000001</v>
      </c>
      <c r="O936">
        <v>29.241599999999998</v>
      </c>
      <c r="P936">
        <v>19.985099999999999</v>
      </c>
      <c r="Q936">
        <v>25.703800000000001</v>
      </c>
      <c r="R936">
        <v>22.208600000000001</v>
      </c>
      <c r="T936" t="s">
        <v>60</v>
      </c>
      <c r="U936" t="s">
        <v>71</v>
      </c>
      <c r="V936" t="s">
        <v>86</v>
      </c>
      <c r="W936" t="s">
        <v>136</v>
      </c>
      <c r="Y936">
        <v>9</v>
      </c>
      <c r="Z936" t="s">
        <v>63</v>
      </c>
      <c r="AA936" t="s">
        <v>64</v>
      </c>
      <c r="AB936" t="s">
        <v>86</v>
      </c>
      <c r="AC936" t="s">
        <v>87</v>
      </c>
      <c r="AD936">
        <v>10</v>
      </c>
      <c r="AG936" t="s">
        <v>243</v>
      </c>
      <c r="AH936" t="s">
        <v>244</v>
      </c>
      <c r="AI936" t="s">
        <v>68</v>
      </c>
      <c r="AJ936" t="s">
        <v>69</v>
      </c>
      <c r="AK936" t="s">
        <v>184</v>
      </c>
      <c r="AL936" t="s">
        <v>185</v>
      </c>
      <c r="AS936">
        <v>1850</v>
      </c>
      <c r="AT936">
        <v>1850</v>
      </c>
      <c r="BN936" s="33" t="s">
        <v>2125</v>
      </c>
      <c r="BO936">
        <v>2</v>
      </c>
      <c r="BP936">
        <v>2</v>
      </c>
      <c r="BQ936">
        <v>31</v>
      </c>
      <c r="BR936" t="s">
        <v>186</v>
      </c>
      <c r="BT936" t="s">
        <v>73</v>
      </c>
      <c r="BU936" s="23">
        <v>43668</v>
      </c>
      <c r="BV936">
        <v>25934</v>
      </c>
      <c r="BX936" t="s">
        <v>64</v>
      </c>
      <c r="BY936" t="s">
        <v>64</v>
      </c>
      <c r="CB936" t="s">
        <v>64</v>
      </c>
      <c r="CC936" t="s">
        <v>64</v>
      </c>
      <c r="CE936" t="s">
        <v>64</v>
      </c>
      <c r="CG936" t="s">
        <v>63</v>
      </c>
      <c r="CH936" t="s">
        <v>1334</v>
      </c>
      <c r="CI936" t="s">
        <v>64</v>
      </c>
      <c r="DJ936" t="s">
        <v>76</v>
      </c>
      <c r="DK936" t="s">
        <v>2124</v>
      </c>
      <c r="DL936" t="s">
        <v>64</v>
      </c>
      <c r="DM936" t="s">
        <v>64</v>
      </c>
      <c r="DN936" t="s">
        <v>64</v>
      </c>
      <c r="DO936" t="s">
        <v>289</v>
      </c>
      <c r="DP936" t="s">
        <v>63</v>
      </c>
      <c r="DQ936" t="s">
        <v>78</v>
      </c>
      <c r="EB936">
        <v>4</v>
      </c>
      <c r="EC936">
        <v>4</v>
      </c>
      <c r="EE936" t="s">
        <v>1333</v>
      </c>
      <c r="EF936">
        <v>5</v>
      </c>
      <c r="EH936" t="s">
        <v>80</v>
      </c>
      <c r="EL936" t="s">
        <v>80</v>
      </c>
      <c r="EP936" t="s">
        <v>80</v>
      </c>
      <c r="ET936" t="s">
        <v>80</v>
      </c>
      <c r="EV936">
        <v>1750</v>
      </c>
      <c r="EW936">
        <v>445</v>
      </c>
      <c r="EX936">
        <v>346</v>
      </c>
      <c r="EY936">
        <v>400</v>
      </c>
    </row>
    <row r="937" spans="1:155" x14ac:dyDescent="0.25">
      <c r="A937">
        <v>2020</v>
      </c>
      <c r="B937" t="s">
        <v>221</v>
      </c>
      <c r="C937" s="20" t="s">
        <v>287</v>
      </c>
      <c r="D937" t="s">
        <v>296</v>
      </c>
      <c r="E937" t="s">
        <v>224</v>
      </c>
      <c r="F937">
        <v>520</v>
      </c>
      <c r="G937" s="1">
        <v>3.2</v>
      </c>
      <c r="H937">
        <v>6</v>
      </c>
      <c r="I937" t="s">
        <v>256</v>
      </c>
      <c r="J937">
        <v>18</v>
      </c>
      <c r="K937">
        <v>24</v>
      </c>
      <c r="L937">
        <v>21</v>
      </c>
      <c r="M937">
        <v>22.8996</v>
      </c>
      <c r="N937">
        <v>34.700000000000003</v>
      </c>
      <c r="O937">
        <v>27.037099999999999</v>
      </c>
      <c r="P937">
        <v>18.264399999999998</v>
      </c>
      <c r="Q937">
        <v>24</v>
      </c>
      <c r="R937">
        <v>20.688199999999998</v>
      </c>
      <c r="T937" t="s">
        <v>142</v>
      </c>
      <c r="U937" t="s">
        <v>143</v>
      </c>
      <c r="V937" t="s">
        <v>86</v>
      </c>
      <c r="W937" t="s">
        <v>136</v>
      </c>
      <c r="Y937">
        <v>9</v>
      </c>
      <c r="Z937" t="s">
        <v>63</v>
      </c>
      <c r="AA937" t="s">
        <v>64</v>
      </c>
      <c r="AB937" t="s">
        <v>86</v>
      </c>
      <c r="AC937" t="s">
        <v>87</v>
      </c>
      <c r="AD937">
        <v>10</v>
      </c>
      <c r="AG937" t="s">
        <v>243</v>
      </c>
      <c r="AH937" t="s">
        <v>244</v>
      </c>
      <c r="AI937" t="s">
        <v>68</v>
      </c>
      <c r="AJ937" t="s">
        <v>69</v>
      </c>
      <c r="AK937" t="s">
        <v>184</v>
      </c>
      <c r="AL937" t="s">
        <v>185</v>
      </c>
      <c r="AS937">
        <v>1950</v>
      </c>
      <c r="AT937">
        <v>1950</v>
      </c>
      <c r="BO937">
        <v>2</v>
      </c>
      <c r="BP937">
        <v>2</v>
      </c>
      <c r="BQ937">
        <v>31</v>
      </c>
      <c r="BR937" t="s">
        <v>186</v>
      </c>
      <c r="BT937" t="s">
        <v>73</v>
      </c>
      <c r="BU937" s="23">
        <v>43668</v>
      </c>
      <c r="BV937">
        <v>25930</v>
      </c>
      <c r="BX937" t="s">
        <v>64</v>
      </c>
      <c r="BY937" t="s">
        <v>64</v>
      </c>
      <c r="CB937" t="s">
        <v>64</v>
      </c>
      <c r="CC937" t="s">
        <v>64</v>
      </c>
      <c r="CE937" t="s">
        <v>64</v>
      </c>
      <c r="CG937" t="s">
        <v>63</v>
      </c>
      <c r="CH937" t="s">
        <v>237</v>
      </c>
      <c r="CI937" t="s">
        <v>64</v>
      </c>
      <c r="DJ937" t="s">
        <v>146</v>
      </c>
      <c r="DK937" t="s">
        <v>147</v>
      </c>
      <c r="DN937" t="s">
        <v>64</v>
      </c>
      <c r="DO937" t="s">
        <v>246</v>
      </c>
      <c r="DP937" t="s">
        <v>63</v>
      </c>
      <c r="DQ937" t="s">
        <v>78</v>
      </c>
      <c r="EB937">
        <v>4</v>
      </c>
      <c r="EC937">
        <v>4</v>
      </c>
      <c r="EE937" t="s">
        <v>1336</v>
      </c>
      <c r="EF937">
        <v>5</v>
      </c>
      <c r="EH937" t="s">
        <v>80</v>
      </c>
      <c r="EL937" t="s">
        <v>80</v>
      </c>
      <c r="EP937" t="s">
        <v>80</v>
      </c>
      <c r="ET937" t="s">
        <v>80</v>
      </c>
      <c r="EV937">
        <v>2250</v>
      </c>
      <c r="EW937">
        <v>484</v>
      </c>
      <c r="EX937">
        <v>369</v>
      </c>
      <c r="EY937">
        <v>432</v>
      </c>
    </row>
    <row r="938" spans="1:155" x14ac:dyDescent="0.25">
      <c r="A938">
        <v>2020</v>
      </c>
      <c r="B938" t="s">
        <v>221</v>
      </c>
      <c r="C938" s="20" t="s">
        <v>287</v>
      </c>
      <c r="D938" t="s">
        <v>298</v>
      </c>
      <c r="E938" t="s">
        <v>224</v>
      </c>
      <c r="F938">
        <v>537</v>
      </c>
      <c r="G938" s="1">
        <v>2.4</v>
      </c>
      <c r="H938">
        <v>4</v>
      </c>
      <c r="I938" t="s">
        <v>256</v>
      </c>
      <c r="J938">
        <v>22</v>
      </c>
      <c r="K938">
        <v>30</v>
      </c>
      <c r="L938">
        <v>25</v>
      </c>
      <c r="M938">
        <v>27.7</v>
      </c>
      <c r="N938">
        <v>43.2</v>
      </c>
      <c r="O938">
        <v>33.033499999999997</v>
      </c>
      <c r="P938">
        <v>21.752400000000002</v>
      </c>
      <c r="Q938">
        <v>30.1602</v>
      </c>
      <c r="R938">
        <v>24.872599999999998</v>
      </c>
      <c r="T938" t="s">
        <v>142</v>
      </c>
      <c r="U938" t="s">
        <v>143</v>
      </c>
      <c r="V938" t="s">
        <v>86</v>
      </c>
      <c r="W938" t="s">
        <v>136</v>
      </c>
      <c r="Y938">
        <v>9</v>
      </c>
      <c r="Z938" t="s">
        <v>63</v>
      </c>
      <c r="AA938" t="s">
        <v>64</v>
      </c>
      <c r="AB938" t="s">
        <v>86</v>
      </c>
      <c r="AC938" t="s">
        <v>87</v>
      </c>
      <c r="AD938">
        <v>10</v>
      </c>
      <c r="AG938" t="s">
        <v>243</v>
      </c>
      <c r="AH938" t="s">
        <v>244</v>
      </c>
      <c r="AI938" t="s">
        <v>68</v>
      </c>
      <c r="AJ938" t="s">
        <v>69</v>
      </c>
      <c r="AK938" t="s">
        <v>184</v>
      </c>
      <c r="AL938" t="s">
        <v>185</v>
      </c>
      <c r="AS938">
        <v>1600</v>
      </c>
      <c r="AT938">
        <v>1600</v>
      </c>
      <c r="BO938">
        <v>2</v>
      </c>
      <c r="BP938">
        <v>2</v>
      </c>
      <c r="BQ938">
        <v>31</v>
      </c>
      <c r="BR938" t="s">
        <v>186</v>
      </c>
      <c r="BT938" t="s">
        <v>73</v>
      </c>
      <c r="BU938" s="23">
        <v>43682</v>
      </c>
      <c r="BV938">
        <v>25982</v>
      </c>
      <c r="BX938" t="s">
        <v>64</v>
      </c>
      <c r="BY938" t="s">
        <v>64</v>
      </c>
      <c r="CB938" t="s">
        <v>64</v>
      </c>
      <c r="CC938" t="s">
        <v>64</v>
      </c>
      <c r="CE938" t="s">
        <v>64</v>
      </c>
      <c r="CG938" t="s">
        <v>63</v>
      </c>
      <c r="CH938" t="s">
        <v>290</v>
      </c>
      <c r="CI938" t="s">
        <v>63</v>
      </c>
      <c r="CJ938" t="s">
        <v>291</v>
      </c>
      <c r="DJ938" t="s">
        <v>146</v>
      </c>
      <c r="DK938" t="s">
        <v>147</v>
      </c>
      <c r="DN938" t="s">
        <v>64</v>
      </c>
      <c r="DO938" t="s">
        <v>292</v>
      </c>
      <c r="DP938" t="s">
        <v>63</v>
      </c>
      <c r="DQ938" t="s">
        <v>78</v>
      </c>
      <c r="EB938">
        <v>5</v>
      </c>
      <c r="EC938">
        <v>5</v>
      </c>
      <c r="EE938" t="s">
        <v>1335</v>
      </c>
      <c r="EF938">
        <v>6</v>
      </c>
      <c r="EH938" t="s">
        <v>80</v>
      </c>
      <c r="EL938" t="s">
        <v>80</v>
      </c>
      <c r="EP938" t="s">
        <v>80</v>
      </c>
      <c r="ET938" t="s">
        <v>80</v>
      </c>
      <c r="EV938">
        <v>500</v>
      </c>
      <c r="EW938">
        <v>409</v>
      </c>
      <c r="EX938">
        <v>295</v>
      </c>
      <c r="EY938">
        <v>358</v>
      </c>
    </row>
    <row r="939" spans="1:155" x14ac:dyDescent="0.25">
      <c r="A939">
        <v>2020</v>
      </c>
      <c r="B939" t="s">
        <v>221</v>
      </c>
      <c r="C939" s="20" t="s">
        <v>287</v>
      </c>
      <c r="D939" t="s">
        <v>298</v>
      </c>
      <c r="E939" t="s">
        <v>224</v>
      </c>
      <c r="F939">
        <v>538</v>
      </c>
      <c r="G939" s="1">
        <v>2.4</v>
      </c>
      <c r="H939">
        <v>4</v>
      </c>
      <c r="I939" t="s">
        <v>84</v>
      </c>
      <c r="J939">
        <v>22</v>
      </c>
      <c r="K939">
        <v>31</v>
      </c>
      <c r="L939">
        <v>25</v>
      </c>
      <c r="M939">
        <v>27.596699999999998</v>
      </c>
      <c r="N939">
        <v>44.349499999999999</v>
      </c>
      <c r="O939">
        <v>33.248399999999997</v>
      </c>
      <c r="P939">
        <v>21.6785</v>
      </c>
      <c r="Q939">
        <v>30.883600000000001</v>
      </c>
      <c r="R939">
        <v>25.0366</v>
      </c>
      <c r="T939" t="s">
        <v>142</v>
      </c>
      <c r="U939" t="s">
        <v>143</v>
      </c>
      <c r="V939" t="s">
        <v>82</v>
      </c>
      <c r="W939" t="s">
        <v>83</v>
      </c>
      <c r="Y939">
        <v>6</v>
      </c>
      <c r="Z939" t="s">
        <v>64</v>
      </c>
      <c r="AA939" t="s">
        <v>64</v>
      </c>
      <c r="AB939" t="s">
        <v>86</v>
      </c>
      <c r="AC939" t="s">
        <v>87</v>
      </c>
      <c r="AD939">
        <v>10</v>
      </c>
      <c r="AG939" t="s">
        <v>243</v>
      </c>
      <c r="AH939" t="s">
        <v>244</v>
      </c>
      <c r="AI939" t="s">
        <v>68</v>
      </c>
      <c r="AJ939" t="s">
        <v>69</v>
      </c>
      <c r="AK939" t="s">
        <v>184</v>
      </c>
      <c r="AL939" t="s">
        <v>185</v>
      </c>
      <c r="AS939">
        <v>1600</v>
      </c>
      <c r="AT939">
        <v>1600</v>
      </c>
      <c r="BO939">
        <v>2</v>
      </c>
      <c r="BP939">
        <v>2</v>
      </c>
      <c r="BQ939">
        <v>31</v>
      </c>
      <c r="BR939" t="s">
        <v>186</v>
      </c>
      <c r="BT939" t="s">
        <v>73</v>
      </c>
      <c r="BU939" s="23">
        <v>43682</v>
      </c>
      <c r="BV939">
        <v>25960</v>
      </c>
      <c r="BX939" t="s">
        <v>64</v>
      </c>
      <c r="BY939" t="s">
        <v>64</v>
      </c>
      <c r="CB939" t="s">
        <v>64</v>
      </c>
      <c r="CC939" t="s">
        <v>64</v>
      </c>
      <c r="CE939" t="s">
        <v>64</v>
      </c>
      <c r="CG939" t="s">
        <v>63</v>
      </c>
      <c r="CH939" t="s">
        <v>290</v>
      </c>
      <c r="CI939" t="s">
        <v>63</v>
      </c>
      <c r="CJ939" t="s">
        <v>291</v>
      </c>
      <c r="DJ939" t="s">
        <v>146</v>
      </c>
      <c r="DK939" t="s">
        <v>147</v>
      </c>
      <c r="DN939" t="s">
        <v>64</v>
      </c>
      <c r="DO939" t="s">
        <v>1338</v>
      </c>
      <c r="DP939" t="s">
        <v>64</v>
      </c>
      <c r="DQ939" t="s">
        <v>139</v>
      </c>
      <c r="EB939">
        <v>5</v>
      </c>
      <c r="EC939">
        <v>5</v>
      </c>
      <c r="EE939" t="s">
        <v>1337</v>
      </c>
      <c r="EF939">
        <v>3</v>
      </c>
      <c r="EH939" t="s">
        <v>80</v>
      </c>
      <c r="EL939" t="s">
        <v>80</v>
      </c>
      <c r="EP939" t="s">
        <v>80</v>
      </c>
      <c r="ET939" t="s">
        <v>80</v>
      </c>
      <c r="EV939">
        <v>500</v>
      </c>
      <c r="EW939">
        <v>410</v>
      </c>
      <c r="EX939">
        <v>288</v>
      </c>
      <c r="EY939">
        <v>355</v>
      </c>
    </row>
    <row r="940" spans="1:155" x14ac:dyDescent="0.25">
      <c r="A940">
        <v>2020</v>
      </c>
      <c r="B940" t="s">
        <v>221</v>
      </c>
      <c r="C940" s="20" t="s">
        <v>287</v>
      </c>
      <c r="D940" t="s">
        <v>308</v>
      </c>
      <c r="E940" t="s">
        <v>224</v>
      </c>
      <c r="F940">
        <v>511</v>
      </c>
      <c r="G940" s="1">
        <v>1.3</v>
      </c>
      <c r="H940">
        <v>4</v>
      </c>
      <c r="I940" t="s">
        <v>256</v>
      </c>
      <c r="J940">
        <v>23</v>
      </c>
      <c r="K940">
        <v>29</v>
      </c>
      <c r="L940">
        <v>26</v>
      </c>
      <c r="M940">
        <v>29.9</v>
      </c>
      <c r="N940">
        <v>43.6</v>
      </c>
      <c r="O940">
        <v>34.824100000000001</v>
      </c>
      <c r="P940">
        <v>23.315300000000001</v>
      </c>
      <c r="Q940">
        <v>28.9649</v>
      </c>
      <c r="R940">
        <v>25.558599999999998</v>
      </c>
      <c r="T940" t="s">
        <v>60</v>
      </c>
      <c r="U940" t="s">
        <v>71</v>
      </c>
      <c r="V940" t="s">
        <v>86</v>
      </c>
      <c r="W940" t="s">
        <v>136</v>
      </c>
      <c r="Y940">
        <v>9</v>
      </c>
      <c r="Z940" t="s">
        <v>63</v>
      </c>
      <c r="AA940" t="s">
        <v>64</v>
      </c>
      <c r="AB940" t="s">
        <v>86</v>
      </c>
      <c r="AC940" t="s">
        <v>87</v>
      </c>
      <c r="AD940">
        <v>10</v>
      </c>
      <c r="AG940" t="s">
        <v>243</v>
      </c>
      <c r="AH940" t="s">
        <v>244</v>
      </c>
      <c r="AI940" t="s">
        <v>68</v>
      </c>
      <c r="AJ940" t="s">
        <v>69</v>
      </c>
      <c r="AK940" t="s">
        <v>184</v>
      </c>
      <c r="AL940" t="s">
        <v>185</v>
      </c>
      <c r="AS940">
        <v>1550</v>
      </c>
      <c r="AT940">
        <v>1550</v>
      </c>
      <c r="BN940" s="33" t="s">
        <v>2125</v>
      </c>
      <c r="BO940">
        <v>2</v>
      </c>
      <c r="BP940">
        <v>2</v>
      </c>
      <c r="BQ940">
        <v>31</v>
      </c>
      <c r="BR940" t="s">
        <v>186</v>
      </c>
      <c r="BT940" t="s">
        <v>285</v>
      </c>
      <c r="BU940" s="23">
        <v>43717</v>
      </c>
      <c r="BV940">
        <v>26341</v>
      </c>
      <c r="BX940" t="s">
        <v>64</v>
      </c>
      <c r="BY940" t="s">
        <v>64</v>
      </c>
      <c r="CB940" t="s">
        <v>64</v>
      </c>
      <c r="CC940" t="s">
        <v>64</v>
      </c>
      <c r="CE940" t="s">
        <v>64</v>
      </c>
      <c r="CG940" t="s">
        <v>63</v>
      </c>
      <c r="CH940" t="s">
        <v>286</v>
      </c>
      <c r="CI940" t="s">
        <v>63</v>
      </c>
      <c r="CJ940" t="s">
        <v>286</v>
      </c>
      <c r="DJ940" t="s">
        <v>76</v>
      </c>
      <c r="DK940" t="s">
        <v>2124</v>
      </c>
      <c r="DN940" t="s">
        <v>64</v>
      </c>
      <c r="DO940" t="s">
        <v>230</v>
      </c>
      <c r="DP940" t="s">
        <v>63</v>
      </c>
      <c r="DQ940" t="s">
        <v>78</v>
      </c>
      <c r="EB940">
        <v>5</v>
      </c>
      <c r="EC940">
        <v>5</v>
      </c>
      <c r="EE940" t="s">
        <v>1332</v>
      </c>
      <c r="EF940">
        <v>6</v>
      </c>
      <c r="EH940" t="s">
        <v>80</v>
      </c>
      <c r="EL940" t="s">
        <v>80</v>
      </c>
      <c r="EP940" t="s">
        <v>80</v>
      </c>
      <c r="ET940" t="s">
        <v>80</v>
      </c>
      <c r="EV940">
        <v>250</v>
      </c>
      <c r="EW940">
        <v>382</v>
      </c>
      <c r="EX940">
        <v>305</v>
      </c>
      <c r="EY940">
        <v>348</v>
      </c>
    </row>
    <row r="941" spans="1:155" x14ac:dyDescent="0.25">
      <c r="A941">
        <v>2020</v>
      </c>
      <c r="B941" t="s">
        <v>221</v>
      </c>
      <c r="C941" s="20" t="s">
        <v>287</v>
      </c>
      <c r="D941" t="s">
        <v>308</v>
      </c>
      <c r="E941" t="s">
        <v>224</v>
      </c>
      <c r="F941">
        <v>512</v>
      </c>
      <c r="G941" s="1">
        <v>2.4</v>
      </c>
      <c r="H941">
        <v>4</v>
      </c>
      <c r="I941" t="s">
        <v>256</v>
      </c>
      <c r="J941">
        <v>21</v>
      </c>
      <c r="K941">
        <v>29</v>
      </c>
      <c r="L941">
        <v>24</v>
      </c>
      <c r="M941">
        <v>26.7</v>
      </c>
      <c r="N941">
        <v>40.999000000000002</v>
      </c>
      <c r="O941">
        <v>31.670500000000001</v>
      </c>
      <c r="P941">
        <v>21.034700000000001</v>
      </c>
      <c r="Q941">
        <v>28.764600000000002</v>
      </c>
      <c r="R941">
        <v>23.9283</v>
      </c>
      <c r="T941" t="s">
        <v>142</v>
      </c>
      <c r="U941" t="s">
        <v>143</v>
      </c>
      <c r="V941" t="s">
        <v>86</v>
      </c>
      <c r="W941" t="s">
        <v>136</v>
      </c>
      <c r="Y941">
        <v>9</v>
      </c>
      <c r="Z941" t="s">
        <v>63</v>
      </c>
      <c r="AA941" t="s">
        <v>64</v>
      </c>
      <c r="AB941" t="s">
        <v>86</v>
      </c>
      <c r="AC941" t="s">
        <v>87</v>
      </c>
      <c r="AD941">
        <v>10</v>
      </c>
      <c r="AG941" t="s">
        <v>243</v>
      </c>
      <c r="AH941" t="s">
        <v>244</v>
      </c>
      <c r="AI941" t="s">
        <v>68</v>
      </c>
      <c r="AJ941" t="s">
        <v>69</v>
      </c>
      <c r="AK941" t="s">
        <v>184</v>
      </c>
      <c r="AL941" t="s">
        <v>185</v>
      </c>
      <c r="AS941">
        <v>1700</v>
      </c>
      <c r="AT941">
        <v>1700</v>
      </c>
      <c r="BO941">
        <v>2</v>
      </c>
      <c r="BP941">
        <v>2</v>
      </c>
      <c r="BQ941">
        <v>31</v>
      </c>
      <c r="BR941" t="s">
        <v>186</v>
      </c>
      <c r="BT941" t="s">
        <v>73</v>
      </c>
      <c r="BU941" s="23">
        <v>43717</v>
      </c>
      <c r="BV941">
        <v>26238</v>
      </c>
      <c r="BX941" t="s">
        <v>64</v>
      </c>
      <c r="BY941" t="s">
        <v>64</v>
      </c>
      <c r="CB941" t="s">
        <v>64</v>
      </c>
      <c r="CC941" t="s">
        <v>64</v>
      </c>
      <c r="CE941" t="s">
        <v>64</v>
      </c>
      <c r="CG941" t="s">
        <v>63</v>
      </c>
      <c r="CH941" t="s">
        <v>290</v>
      </c>
      <c r="CI941" t="s">
        <v>63</v>
      </c>
      <c r="CJ941" t="s">
        <v>291</v>
      </c>
      <c r="DJ941" t="s">
        <v>146</v>
      </c>
      <c r="DK941" t="s">
        <v>147</v>
      </c>
      <c r="DN941" t="s">
        <v>64</v>
      </c>
      <c r="DO941" t="s">
        <v>292</v>
      </c>
      <c r="DP941" t="s">
        <v>64</v>
      </c>
      <c r="DQ941" t="s">
        <v>139</v>
      </c>
      <c r="EB941">
        <v>5</v>
      </c>
      <c r="EC941">
        <v>5</v>
      </c>
      <c r="EE941" t="s">
        <v>1335</v>
      </c>
      <c r="EF941">
        <v>6</v>
      </c>
      <c r="EH941" t="s">
        <v>80</v>
      </c>
      <c r="EL941" t="s">
        <v>80</v>
      </c>
      <c r="EP941" t="s">
        <v>80</v>
      </c>
      <c r="ET941" t="s">
        <v>80</v>
      </c>
      <c r="EV941">
        <v>1000</v>
      </c>
      <c r="EW941">
        <v>422</v>
      </c>
      <c r="EX941">
        <v>309</v>
      </c>
      <c r="EY941">
        <v>371</v>
      </c>
    </row>
    <row r="942" spans="1:155" x14ac:dyDescent="0.25">
      <c r="A942">
        <v>2020</v>
      </c>
      <c r="B942" t="s">
        <v>221</v>
      </c>
      <c r="C942" s="20" t="s">
        <v>287</v>
      </c>
      <c r="D942" t="s">
        <v>309</v>
      </c>
      <c r="E942" t="s">
        <v>224</v>
      </c>
      <c r="F942">
        <v>513</v>
      </c>
      <c r="G942" s="1">
        <v>1.3</v>
      </c>
      <c r="H942">
        <v>4</v>
      </c>
      <c r="I942" t="s">
        <v>256</v>
      </c>
      <c r="J942">
        <v>22</v>
      </c>
      <c r="K942">
        <v>27</v>
      </c>
      <c r="L942">
        <v>24</v>
      </c>
      <c r="M942">
        <v>27.7</v>
      </c>
      <c r="N942">
        <v>40.4</v>
      </c>
      <c r="O942">
        <v>32.264099999999999</v>
      </c>
      <c r="P942">
        <v>21.752400000000002</v>
      </c>
      <c r="Q942">
        <v>26.988499999999998</v>
      </c>
      <c r="R942">
        <v>23.833200000000001</v>
      </c>
      <c r="T942" t="s">
        <v>60</v>
      </c>
      <c r="U942" t="s">
        <v>71</v>
      </c>
      <c r="V942" t="s">
        <v>86</v>
      </c>
      <c r="W942" t="s">
        <v>136</v>
      </c>
      <c r="Y942">
        <v>9</v>
      </c>
      <c r="Z942" t="s">
        <v>63</v>
      </c>
      <c r="AA942" t="s">
        <v>64</v>
      </c>
      <c r="AB942" t="s">
        <v>86</v>
      </c>
      <c r="AC942" t="s">
        <v>87</v>
      </c>
      <c r="AD942">
        <v>10</v>
      </c>
      <c r="AG942" t="s">
        <v>243</v>
      </c>
      <c r="AH942" t="s">
        <v>244</v>
      </c>
      <c r="AI942" t="s">
        <v>68</v>
      </c>
      <c r="AJ942" t="s">
        <v>69</v>
      </c>
      <c r="AK942" t="s">
        <v>184</v>
      </c>
      <c r="AL942" t="s">
        <v>185</v>
      </c>
      <c r="AS942">
        <v>1700</v>
      </c>
      <c r="AT942">
        <v>1700</v>
      </c>
      <c r="BN942" s="33" t="s">
        <v>2125</v>
      </c>
      <c r="BO942">
        <v>2</v>
      </c>
      <c r="BP942">
        <v>2</v>
      </c>
      <c r="BQ942">
        <v>31</v>
      </c>
      <c r="BR942" t="s">
        <v>186</v>
      </c>
      <c r="BT942" t="s">
        <v>285</v>
      </c>
      <c r="BU942" s="23">
        <v>43717</v>
      </c>
      <c r="BV942">
        <v>26261</v>
      </c>
      <c r="BX942" t="s">
        <v>64</v>
      </c>
      <c r="BY942" t="s">
        <v>64</v>
      </c>
      <c r="CB942" t="s">
        <v>64</v>
      </c>
      <c r="CC942" t="s">
        <v>64</v>
      </c>
      <c r="CE942" t="s">
        <v>64</v>
      </c>
      <c r="CG942" t="s">
        <v>63</v>
      </c>
      <c r="CH942" t="s">
        <v>286</v>
      </c>
      <c r="CI942" t="s">
        <v>63</v>
      </c>
      <c r="CJ942" t="s">
        <v>286</v>
      </c>
      <c r="DJ942" t="s">
        <v>76</v>
      </c>
      <c r="DK942" t="s">
        <v>2124</v>
      </c>
      <c r="DN942" t="s">
        <v>64</v>
      </c>
      <c r="DO942" t="s">
        <v>230</v>
      </c>
      <c r="DP942" t="s">
        <v>63</v>
      </c>
      <c r="DQ942" t="s">
        <v>78</v>
      </c>
      <c r="EB942">
        <v>5</v>
      </c>
      <c r="EC942">
        <v>5</v>
      </c>
      <c r="EE942" t="s">
        <v>1332</v>
      </c>
      <c r="EF942">
        <v>6</v>
      </c>
      <c r="EH942" t="s">
        <v>80</v>
      </c>
      <c r="EL942" t="s">
        <v>80</v>
      </c>
      <c r="EP942" t="s">
        <v>80</v>
      </c>
      <c r="ET942" t="s">
        <v>80</v>
      </c>
      <c r="EV942">
        <v>1000</v>
      </c>
      <c r="EW942">
        <v>408</v>
      </c>
      <c r="EX942">
        <v>325</v>
      </c>
      <c r="EY942">
        <v>370</v>
      </c>
    </row>
    <row r="943" spans="1:155" x14ac:dyDescent="0.25">
      <c r="A943">
        <v>2020</v>
      </c>
      <c r="B943" t="s">
        <v>221</v>
      </c>
      <c r="C943" s="20" t="s">
        <v>287</v>
      </c>
      <c r="D943" t="s">
        <v>1342</v>
      </c>
      <c r="E943" t="s">
        <v>224</v>
      </c>
      <c r="F943">
        <v>527</v>
      </c>
      <c r="G943" s="1">
        <v>2</v>
      </c>
      <c r="H943">
        <v>4</v>
      </c>
      <c r="I943" t="s">
        <v>235</v>
      </c>
      <c r="J943">
        <v>21</v>
      </c>
      <c r="K943">
        <v>22</v>
      </c>
      <c r="L943">
        <v>21</v>
      </c>
      <c r="M943">
        <v>26.8</v>
      </c>
      <c r="N943">
        <v>35.299999999999997</v>
      </c>
      <c r="O943">
        <v>30.056899999999999</v>
      </c>
      <c r="P943">
        <v>20.755299999999998</v>
      </c>
      <c r="Q943">
        <v>22.442900000000002</v>
      </c>
      <c r="R943">
        <v>21.482199999999999</v>
      </c>
      <c r="T943" t="s">
        <v>60</v>
      </c>
      <c r="U943" t="s">
        <v>71</v>
      </c>
      <c r="V943" t="s">
        <v>86</v>
      </c>
      <c r="W943" t="s">
        <v>136</v>
      </c>
      <c r="Y943">
        <v>8</v>
      </c>
      <c r="Z943" t="s">
        <v>63</v>
      </c>
      <c r="AA943" t="s">
        <v>64</v>
      </c>
      <c r="AB943">
        <v>4</v>
      </c>
      <c r="AC943" t="s">
        <v>294</v>
      </c>
      <c r="AD943">
        <v>10</v>
      </c>
      <c r="AG943" t="s">
        <v>243</v>
      </c>
      <c r="AH943" t="s">
        <v>244</v>
      </c>
      <c r="AI943" t="s">
        <v>68</v>
      </c>
      <c r="AJ943" t="s">
        <v>69</v>
      </c>
      <c r="AK943" t="s">
        <v>184</v>
      </c>
      <c r="AL943" t="s">
        <v>185</v>
      </c>
      <c r="AS943">
        <v>1950</v>
      </c>
      <c r="AT943">
        <v>1950</v>
      </c>
      <c r="BN943" s="33" t="s">
        <v>2128</v>
      </c>
      <c r="BO943">
        <v>2</v>
      </c>
      <c r="BP943">
        <v>2</v>
      </c>
      <c r="BQ943">
        <v>31</v>
      </c>
      <c r="BR943" t="s">
        <v>186</v>
      </c>
      <c r="BT943" t="s">
        <v>227</v>
      </c>
      <c r="BU943" s="23">
        <v>43852</v>
      </c>
      <c r="BV943">
        <v>26994</v>
      </c>
      <c r="BX943" t="s">
        <v>64</v>
      </c>
      <c r="BY943" t="s">
        <v>64</v>
      </c>
      <c r="CB943" t="s">
        <v>64</v>
      </c>
      <c r="CC943" t="s">
        <v>64</v>
      </c>
      <c r="CE943" t="s">
        <v>64</v>
      </c>
      <c r="CG943" t="s">
        <v>63</v>
      </c>
      <c r="CH943" t="s">
        <v>1334</v>
      </c>
      <c r="CI943" t="s">
        <v>64</v>
      </c>
      <c r="CK943" t="s">
        <v>112</v>
      </c>
      <c r="CM943">
        <v>1</v>
      </c>
      <c r="CN943" t="s">
        <v>113</v>
      </c>
      <c r="CP943">
        <v>48</v>
      </c>
      <c r="CQ943">
        <v>8.5</v>
      </c>
      <c r="CR943">
        <v>39</v>
      </c>
      <c r="CS943" t="s">
        <v>114</v>
      </c>
      <c r="CV943" t="s">
        <v>115</v>
      </c>
      <c r="CX943" t="s">
        <v>116</v>
      </c>
      <c r="CY943" t="s">
        <v>64</v>
      </c>
      <c r="DD943">
        <v>1</v>
      </c>
      <c r="DE943" t="s">
        <v>138</v>
      </c>
      <c r="DG943">
        <v>11</v>
      </c>
      <c r="DJ943" t="s">
        <v>76</v>
      </c>
      <c r="DK943" t="s">
        <v>2124</v>
      </c>
      <c r="DL943" t="s">
        <v>64</v>
      </c>
      <c r="DM943" t="s">
        <v>64</v>
      </c>
      <c r="DN943" t="s">
        <v>64</v>
      </c>
      <c r="DO943" t="s">
        <v>234</v>
      </c>
      <c r="DP943" t="s">
        <v>63</v>
      </c>
      <c r="DQ943" t="s">
        <v>78</v>
      </c>
      <c r="EB943">
        <v>4</v>
      </c>
      <c r="EC943">
        <v>4</v>
      </c>
      <c r="EE943" t="s">
        <v>1343</v>
      </c>
      <c r="EF943">
        <v>5</v>
      </c>
      <c r="EH943" t="s">
        <v>80</v>
      </c>
      <c r="EL943" t="s">
        <v>80</v>
      </c>
      <c r="EP943" t="s">
        <v>80</v>
      </c>
      <c r="ET943" t="s">
        <v>80</v>
      </c>
      <c r="EV943">
        <v>2250</v>
      </c>
      <c r="EW943">
        <v>428</v>
      </c>
      <c r="EX943">
        <v>396</v>
      </c>
      <c r="EY943">
        <v>414</v>
      </c>
    </row>
    <row r="944" spans="1:155" x14ac:dyDescent="0.25">
      <c r="A944">
        <v>2020</v>
      </c>
      <c r="B944" t="s">
        <v>221</v>
      </c>
      <c r="C944" s="20" t="s">
        <v>287</v>
      </c>
      <c r="D944" t="s">
        <v>1342</v>
      </c>
      <c r="E944" t="s">
        <v>224</v>
      </c>
      <c r="F944">
        <v>528</v>
      </c>
      <c r="G944" s="1">
        <v>2</v>
      </c>
      <c r="H944">
        <v>4</v>
      </c>
      <c r="I944" t="s">
        <v>235</v>
      </c>
      <c r="J944">
        <v>22</v>
      </c>
      <c r="K944">
        <v>24</v>
      </c>
      <c r="L944">
        <v>23</v>
      </c>
      <c r="M944">
        <v>27.947800000000001</v>
      </c>
      <c r="N944">
        <v>37.499699999999997</v>
      </c>
      <c r="O944">
        <v>31.565999999999999</v>
      </c>
      <c r="P944">
        <v>21.929600000000001</v>
      </c>
      <c r="Q944">
        <v>24.0029</v>
      </c>
      <c r="R944">
        <v>22.816500000000001</v>
      </c>
      <c r="T944" t="s">
        <v>60</v>
      </c>
      <c r="U944" t="s">
        <v>71</v>
      </c>
      <c r="V944" t="s">
        <v>86</v>
      </c>
      <c r="W944" t="s">
        <v>136</v>
      </c>
      <c r="Y944">
        <v>8</v>
      </c>
      <c r="Z944" t="s">
        <v>63</v>
      </c>
      <c r="AA944" t="s">
        <v>64</v>
      </c>
      <c r="AB944">
        <v>4</v>
      </c>
      <c r="AC944" t="s">
        <v>294</v>
      </c>
      <c r="AD944">
        <v>10</v>
      </c>
      <c r="AG944" t="s">
        <v>243</v>
      </c>
      <c r="AH944" t="s">
        <v>244</v>
      </c>
      <c r="AI944" t="s">
        <v>68</v>
      </c>
      <c r="AJ944" t="s">
        <v>69</v>
      </c>
      <c r="AK944" t="s">
        <v>184</v>
      </c>
      <c r="AL944" t="s">
        <v>185</v>
      </c>
      <c r="AS944">
        <v>1750</v>
      </c>
      <c r="AT944">
        <v>1750</v>
      </c>
      <c r="BN944" s="33" t="s">
        <v>2125</v>
      </c>
      <c r="BO944">
        <v>2</v>
      </c>
      <c r="BP944">
        <v>2</v>
      </c>
      <c r="BQ944">
        <v>31</v>
      </c>
      <c r="BR944" t="s">
        <v>186</v>
      </c>
      <c r="BT944" t="s">
        <v>285</v>
      </c>
      <c r="BU944" s="23">
        <v>43678</v>
      </c>
      <c r="BV944">
        <v>25951</v>
      </c>
      <c r="BX944" t="s">
        <v>64</v>
      </c>
      <c r="BY944" t="s">
        <v>64</v>
      </c>
      <c r="CB944" t="s">
        <v>64</v>
      </c>
      <c r="CC944" t="s">
        <v>64</v>
      </c>
      <c r="CE944" t="s">
        <v>64</v>
      </c>
      <c r="CG944" t="s">
        <v>64</v>
      </c>
      <c r="CI944" t="s">
        <v>64</v>
      </c>
      <c r="DJ944" t="s">
        <v>76</v>
      </c>
      <c r="DK944" t="s">
        <v>2124</v>
      </c>
      <c r="DN944" t="s">
        <v>64</v>
      </c>
      <c r="DO944" t="s">
        <v>234</v>
      </c>
      <c r="DP944" t="s">
        <v>63</v>
      </c>
      <c r="DQ944" t="s">
        <v>78</v>
      </c>
      <c r="EB944">
        <v>5</v>
      </c>
      <c r="EC944">
        <v>5</v>
      </c>
      <c r="EE944" t="s">
        <v>1344</v>
      </c>
      <c r="EF944">
        <v>5</v>
      </c>
      <c r="EH944" t="s">
        <v>80</v>
      </c>
      <c r="EL944" t="s">
        <v>80</v>
      </c>
      <c r="EP944" t="s">
        <v>80</v>
      </c>
      <c r="ET944" t="s">
        <v>80</v>
      </c>
      <c r="EV944">
        <v>1250</v>
      </c>
      <c r="EW944">
        <v>405</v>
      </c>
      <c r="EX944">
        <v>368</v>
      </c>
      <c r="EY944">
        <v>388</v>
      </c>
    </row>
    <row r="945" spans="1:155" x14ac:dyDescent="0.25">
      <c r="A945">
        <v>2020</v>
      </c>
      <c r="B945" t="s">
        <v>221</v>
      </c>
      <c r="C945" s="20" t="s">
        <v>287</v>
      </c>
      <c r="D945" t="s">
        <v>1342</v>
      </c>
      <c r="E945" t="s">
        <v>224</v>
      </c>
      <c r="F945">
        <v>530</v>
      </c>
      <c r="G945" s="1">
        <v>3.6</v>
      </c>
      <c r="H945">
        <v>6</v>
      </c>
      <c r="I945" t="s">
        <v>235</v>
      </c>
      <c r="J945">
        <v>18</v>
      </c>
      <c r="K945">
        <v>23</v>
      </c>
      <c r="L945">
        <v>20</v>
      </c>
      <c r="M945">
        <v>23</v>
      </c>
      <c r="N945">
        <v>33.200000000000003</v>
      </c>
      <c r="O945">
        <v>26.69</v>
      </c>
      <c r="P945">
        <v>18.3385</v>
      </c>
      <c r="Q945">
        <v>23</v>
      </c>
      <c r="R945">
        <v>20.4192</v>
      </c>
      <c r="T945" t="s">
        <v>142</v>
      </c>
      <c r="U945" t="s">
        <v>143</v>
      </c>
      <c r="V945" t="s">
        <v>86</v>
      </c>
      <c r="W945" t="s">
        <v>136</v>
      </c>
      <c r="Y945">
        <v>8</v>
      </c>
      <c r="Z945" t="s">
        <v>63</v>
      </c>
      <c r="AA945" t="s">
        <v>64</v>
      </c>
      <c r="AB945">
        <v>4</v>
      </c>
      <c r="AC945" t="s">
        <v>294</v>
      </c>
      <c r="AD945">
        <v>10</v>
      </c>
      <c r="AG945" t="s">
        <v>243</v>
      </c>
      <c r="AH945" t="s">
        <v>244</v>
      </c>
      <c r="AI945" t="s">
        <v>68</v>
      </c>
      <c r="AJ945" t="s">
        <v>69</v>
      </c>
      <c r="AK945" t="s">
        <v>184</v>
      </c>
      <c r="AL945" t="s">
        <v>185</v>
      </c>
      <c r="AS945">
        <v>2000</v>
      </c>
      <c r="AT945">
        <v>2000</v>
      </c>
      <c r="BO945">
        <v>2</v>
      </c>
      <c r="BP945">
        <v>2</v>
      </c>
      <c r="BQ945">
        <v>31</v>
      </c>
      <c r="BR945" t="s">
        <v>186</v>
      </c>
      <c r="BT945" t="s">
        <v>73</v>
      </c>
      <c r="BU945" s="23">
        <v>43668</v>
      </c>
      <c r="BV945">
        <v>25956</v>
      </c>
      <c r="BX945" t="s">
        <v>64</v>
      </c>
      <c r="BY945" t="s">
        <v>64</v>
      </c>
      <c r="CB945" t="s">
        <v>64</v>
      </c>
      <c r="CC945" t="s">
        <v>64</v>
      </c>
      <c r="CD945" t="s">
        <v>1340</v>
      </c>
      <c r="CE945" t="s">
        <v>64</v>
      </c>
      <c r="CG945" t="s">
        <v>63</v>
      </c>
      <c r="CH945" t="s">
        <v>245</v>
      </c>
      <c r="CI945" t="s">
        <v>64</v>
      </c>
      <c r="DJ945" t="s">
        <v>146</v>
      </c>
      <c r="DK945" t="s">
        <v>147</v>
      </c>
      <c r="DN945" t="s">
        <v>64</v>
      </c>
      <c r="DO945" t="s">
        <v>193</v>
      </c>
      <c r="DP945" t="s">
        <v>63</v>
      </c>
      <c r="DQ945" t="s">
        <v>78</v>
      </c>
      <c r="EB945">
        <v>4</v>
      </c>
      <c r="EC945">
        <v>4</v>
      </c>
      <c r="EE945" t="s">
        <v>1328</v>
      </c>
      <c r="EF945">
        <v>5</v>
      </c>
      <c r="EH945" t="s">
        <v>80</v>
      </c>
      <c r="EL945" t="s">
        <v>80</v>
      </c>
      <c r="EP945" t="s">
        <v>80</v>
      </c>
      <c r="ET945" t="s">
        <v>80</v>
      </c>
      <c r="EV945">
        <v>2500</v>
      </c>
      <c r="EW945">
        <v>484</v>
      </c>
      <c r="EX945">
        <v>387</v>
      </c>
      <c r="EY945">
        <v>440</v>
      </c>
    </row>
    <row r="946" spans="1:155" x14ac:dyDescent="0.25">
      <c r="A946">
        <v>2020</v>
      </c>
      <c r="B946" t="s">
        <v>221</v>
      </c>
      <c r="C946" s="20" t="s">
        <v>287</v>
      </c>
      <c r="D946" t="s">
        <v>1342</v>
      </c>
      <c r="E946" t="s">
        <v>224</v>
      </c>
      <c r="F946">
        <v>531</v>
      </c>
      <c r="G946" s="1">
        <v>3.6</v>
      </c>
      <c r="H946">
        <v>6</v>
      </c>
      <c r="I946" t="s">
        <v>84</v>
      </c>
      <c r="J946">
        <v>17</v>
      </c>
      <c r="K946">
        <v>25</v>
      </c>
      <c r="L946">
        <v>20</v>
      </c>
      <c r="M946">
        <v>21.5</v>
      </c>
      <c r="N946">
        <v>34.498800000000003</v>
      </c>
      <c r="O946">
        <v>25.889700000000001</v>
      </c>
      <c r="P946">
        <v>17.226800000000001</v>
      </c>
      <c r="Q946">
        <v>24.561499999999999</v>
      </c>
      <c r="R946">
        <v>19.9011</v>
      </c>
      <c r="T946" t="s">
        <v>142</v>
      </c>
      <c r="U946" t="s">
        <v>143</v>
      </c>
      <c r="V946" t="s">
        <v>82</v>
      </c>
      <c r="W946" t="s">
        <v>83</v>
      </c>
      <c r="Y946">
        <v>6</v>
      </c>
      <c r="Z946" t="s">
        <v>64</v>
      </c>
      <c r="AA946" t="s">
        <v>64</v>
      </c>
      <c r="AB946">
        <v>4</v>
      </c>
      <c r="AC946" t="s">
        <v>294</v>
      </c>
      <c r="AD946">
        <v>10</v>
      </c>
      <c r="AG946" t="s">
        <v>243</v>
      </c>
      <c r="AH946" t="s">
        <v>244</v>
      </c>
      <c r="AI946" t="s">
        <v>68</v>
      </c>
      <c r="AJ946" t="s">
        <v>69</v>
      </c>
      <c r="AK946" t="s">
        <v>184</v>
      </c>
      <c r="AL946" t="s">
        <v>185</v>
      </c>
      <c r="AS946">
        <v>2000</v>
      </c>
      <c r="AT946">
        <v>2000</v>
      </c>
      <c r="BO946">
        <v>2</v>
      </c>
      <c r="BP946">
        <v>2</v>
      </c>
      <c r="BQ946">
        <v>31</v>
      </c>
      <c r="BR946" t="s">
        <v>186</v>
      </c>
      <c r="BT946" t="s">
        <v>73</v>
      </c>
      <c r="BU946" s="23">
        <v>43678</v>
      </c>
      <c r="BV946">
        <v>25954</v>
      </c>
      <c r="BX946" t="s">
        <v>64</v>
      </c>
      <c r="BY946" t="s">
        <v>64</v>
      </c>
      <c r="CB946" t="s">
        <v>64</v>
      </c>
      <c r="CC946" t="s">
        <v>64</v>
      </c>
      <c r="CD946" t="s">
        <v>1340</v>
      </c>
      <c r="CE946" t="s">
        <v>64</v>
      </c>
      <c r="CG946" t="s">
        <v>63</v>
      </c>
      <c r="CH946" t="s">
        <v>245</v>
      </c>
      <c r="CI946" t="s">
        <v>64</v>
      </c>
      <c r="DJ946" t="s">
        <v>146</v>
      </c>
      <c r="DK946" t="s">
        <v>147</v>
      </c>
      <c r="DN946" t="s">
        <v>64</v>
      </c>
      <c r="DO946" t="s">
        <v>193</v>
      </c>
      <c r="DP946" t="s">
        <v>63</v>
      </c>
      <c r="DQ946" t="s">
        <v>78</v>
      </c>
      <c r="EB946">
        <v>4</v>
      </c>
      <c r="EC946">
        <v>4</v>
      </c>
      <c r="EE946" t="s">
        <v>1328</v>
      </c>
      <c r="EF946">
        <v>5</v>
      </c>
      <c r="EH946" t="s">
        <v>80</v>
      </c>
      <c r="EL946" t="s">
        <v>80</v>
      </c>
      <c r="EP946" t="s">
        <v>80</v>
      </c>
      <c r="ET946" t="s">
        <v>80</v>
      </c>
      <c r="EV946">
        <v>2500</v>
      </c>
      <c r="EW946">
        <v>515</v>
      </c>
      <c r="EX946">
        <v>362</v>
      </c>
      <c r="EY946">
        <v>446</v>
      </c>
    </row>
    <row r="947" spans="1:155" x14ac:dyDescent="0.25">
      <c r="A947">
        <v>2020</v>
      </c>
      <c r="B947" t="s">
        <v>221</v>
      </c>
      <c r="C947" s="20" t="s">
        <v>287</v>
      </c>
      <c r="D947" t="s">
        <v>1345</v>
      </c>
      <c r="E947" t="s">
        <v>224</v>
      </c>
      <c r="F947">
        <v>532</v>
      </c>
      <c r="G947" s="1">
        <v>2</v>
      </c>
      <c r="H947">
        <v>4</v>
      </c>
      <c r="I947" t="s">
        <v>235</v>
      </c>
      <c r="J947">
        <v>21</v>
      </c>
      <c r="K947">
        <v>22</v>
      </c>
      <c r="L947">
        <v>21</v>
      </c>
      <c r="M947">
        <v>26.8</v>
      </c>
      <c r="N947">
        <v>35.299999999999997</v>
      </c>
      <c r="O947">
        <v>30.056899999999999</v>
      </c>
      <c r="P947">
        <v>20.755299999999998</v>
      </c>
      <c r="Q947">
        <v>22.442900000000002</v>
      </c>
      <c r="R947">
        <v>21.482199999999999</v>
      </c>
      <c r="T947" t="s">
        <v>60</v>
      </c>
      <c r="U947" t="s">
        <v>71</v>
      </c>
      <c r="V947" t="s">
        <v>86</v>
      </c>
      <c r="W947" t="s">
        <v>136</v>
      </c>
      <c r="Y947">
        <v>8</v>
      </c>
      <c r="Z947" t="s">
        <v>63</v>
      </c>
      <c r="AA947" t="s">
        <v>64</v>
      </c>
      <c r="AB947">
        <v>4</v>
      </c>
      <c r="AC947" t="s">
        <v>294</v>
      </c>
      <c r="AD947">
        <v>10</v>
      </c>
      <c r="AG947" t="s">
        <v>243</v>
      </c>
      <c r="AH947" t="s">
        <v>244</v>
      </c>
      <c r="AI947" t="s">
        <v>68</v>
      </c>
      <c r="AJ947" t="s">
        <v>69</v>
      </c>
      <c r="AK947" t="s">
        <v>184</v>
      </c>
      <c r="AL947" t="s">
        <v>185</v>
      </c>
      <c r="AS947">
        <v>1950</v>
      </c>
      <c r="AT947">
        <v>1950</v>
      </c>
      <c r="BN947" s="33" t="s">
        <v>2128</v>
      </c>
      <c r="BO947">
        <v>2</v>
      </c>
      <c r="BP947">
        <v>2</v>
      </c>
      <c r="BQ947">
        <v>31</v>
      </c>
      <c r="BR947" t="s">
        <v>186</v>
      </c>
      <c r="BT947" t="s">
        <v>227</v>
      </c>
      <c r="BU947" s="23">
        <v>43678</v>
      </c>
      <c r="BV947">
        <v>25953</v>
      </c>
      <c r="BX947" t="s">
        <v>64</v>
      </c>
      <c r="BY947" t="s">
        <v>64</v>
      </c>
      <c r="CB947" t="s">
        <v>64</v>
      </c>
      <c r="CC947" t="s">
        <v>64</v>
      </c>
      <c r="CE947" t="s">
        <v>64</v>
      </c>
      <c r="CG947" t="s">
        <v>63</v>
      </c>
      <c r="CH947" t="s">
        <v>1334</v>
      </c>
      <c r="CI947" t="s">
        <v>64</v>
      </c>
      <c r="CK947" t="s">
        <v>112</v>
      </c>
      <c r="CM947">
        <v>1</v>
      </c>
      <c r="CN947" t="s">
        <v>113</v>
      </c>
      <c r="CP947">
        <v>48</v>
      </c>
      <c r="CQ947">
        <v>8.5</v>
      </c>
      <c r="CR947">
        <v>39</v>
      </c>
      <c r="CS947" t="s">
        <v>114</v>
      </c>
      <c r="CV947" t="s">
        <v>115</v>
      </c>
      <c r="CX947" t="s">
        <v>116</v>
      </c>
      <c r="CY947" t="s">
        <v>64</v>
      </c>
      <c r="DD947">
        <v>1</v>
      </c>
      <c r="DE947" t="s">
        <v>138</v>
      </c>
      <c r="DG947">
        <v>11</v>
      </c>
      <c r="DJ947" t="s">
        <v>76</v>
      </c>
      <c r="DK947" t="s">
        <v>2124</v>
      </c>
      <c r="DL947" t="s">
        <v>64</v>
      </c>
      <c r="DM947" t="s">
        <v>64</v>
      </c>
      <c r="DN947" t="s">
        <v>64</v>
      </c>
      <c r="DO947" t="s">
        <v>234</v>
      </c>
      <c r="DP947" t="s">
        <v>63</v>
      </c>
      <c r="DQ947" t="s">
        <v>78</v>
      </c>
      <c r="EB947">
        <v>4</v>
      </c>
      <c r="EC947">
        <v>4</v>
      </c>
      <c r="EE947" t="s">
        <v>1343</v>
      </c>
      <c r="EF947">
        <v>5</v>
      </c>
      <c r="EH947" t="s">
        <v>80</v>
      </c>
      <c r="EL947" t="s">
        <v>80</v>
      </c>
      <c r="EP947" t="s">
        <v>80</v>
      </c>
      <c r="ET947" t="s">
        <v>80</v>
      </c>
      <c r="EV947">
        <v>2250</v>
      </c>
      <c r="EW947">
        <v>428</v>
      </c>
      <c r="EX947">
        <v>396</v>
      </c>
      <c r="EY947">
        <v>414</v>
      </c>
    </row>
    <row r="948" spans="1:155" x14ac:dyDescent="0.25">
      <c r="A948">
        <v>2020</v>
      </c>
      <c r="B948" t="s">
        <v>221</v>
      </c>
      <c r="C948" s="20" t="s">
        <v>287</v>
      </c>
      <c r="D948" t="s">
        <v>1345</v>
      </c>
      <c r="E948" t="s">
        <v>224</v>
      </c>
      <c r="F948">
        <v>533</v>
      </c>
      <c r="G948" s="1">
        <v>2</v>
      </c>
      <c r="H948">
        <v>4</v>
      </c>
      <c r="I948" t="s">
        <v>235</v>
      </c>
      <c r="J948">
        <v>21</v>
      </c>
      <c r="K948">
        <v>22</v>
      </c>
      <c r="L948">
        <v>21</v>
      </c>
      <c r="M948">
        <v>27.7</v>
      </c>
      <c r="N948">
        <v>37.6</v>
      </c>
      <c r="O948">
        <v>31.423100000000002</v>
      </c>
      <c r="P948">
        <v>21</v>
      </c>
      <c r="Q948">
        <v>22</v>
      </c>
      <c r="R948">
        <v>21</v>
      </c>
      <c r="T948" t="s">
        <v>60</v>
      </c>
      <c r="U948" t="s">
        <v>71</v>
      </c>
      <c r="V948" t="s">
        <v>86</v>
      </c>
      <c r="W948" t="s">
        <v>136</v>
      </c>
      <c r="Y948">
        <v>8</v>
      </c>
      <c r="Z948" t="s">
        <v>63</v>
      </c>
      <c r="AA948" t="s">
        <v>64</v>
      </c>
      <c r="AB948">
        <v>4</v>
      </c>
      <c r="AC948" t="s">
        <v>294</v>
      </c>
      <c r="AD948">
        <v>10</v>
      </c>
      <c r="AG948" t="s">
        <v>243</v>
      </c>
      <c r="AH948" t="s">
        <v>244</v>
      </c>
      <c r="AI948" t="s">
        <v>68</v>
      </c>
      <c r="AJ948" t="s">
        <v>69</v>
      </c>
      <c r="AK948" t="s">
        <v>184</v>
      </c>
      <c r="AL948" t="s">
        <v>185</v>
      </c>
      <c r="AS948">
        <v>1950</v>
      </c>
      <c r="AT948">
        <v>1950</v>
      </c>
      <c r="BN948" s="33" t="s">
        <v>2125</v>
      </c>
      <c r="BO948">
        <v>2</v>
      </c>
      <c r="BP948">
        <v>2</v>
      </c>
      <c r="BQ948">
        <v>31</v>
      </c>
      <c r="BR948" t="s">
        <v>186</v>
      </c>
      <c r="BT948" t="s">
        <v>285</v>
      </c>
      <c r="BU948" s="23">
        <v>43678</v>
      </c>
      <c r="BV948">
        <v>25967</v>
      </c>
      <c r="BX948" t="s">
        <v>64</v>
      </c>
      <c r="BY948" t="s">
        <v>64</v>
      </c>
      <c r="CB948" t="s">
        <v>64</v>
      </c>
      <c r="CC948" t="s">
        <v>64</v>
      </c>
      <c r="CE948" t="s">
        <v>64</v>
      </c>
      <c r="CG948" t="s">
        <v>64</v>
      </c>
      <c r="CI948" t="s">
        <v>64</v>
      </c>
      <c r="DJ948" t="s">
        <v>76</v>
      </c>
      <c r="DK948" t="s">
        <v>2124</v>
      </c>
      <c r="DN948" t="s">
        <v>64</v>
      </c>
      <c r="DO948" t="s">
        <v>234</v>
      </c>
      <c r="DP948" t="s">
        <v>63</v>
      </c>
      <c r="DQ948" t="s">
        <v>78</v>
      </c>
      <c r="EB948">
        <v>4</v>
      </c>
      <c r="EC948">
        <v>4</v>
      </c>
      <c r="EE948" t="s">
        <v>1344</v>
      </c>
      <c r="EF948">
        <v>5</v>
      </c>
      <c r="EH948" t="s">
        <v>80</v>
      </c>
      <c r="EL948" t="s">
        <v>80</v>
      </c>
      <c r="EP948" t="s">
        <v>80</v>
      </c>
      <c r="ET948" t="s">
        <v>80</v>
      </c>
      <c r="EV948">
        <v>2250</v>
      </c>
      <c r="EW948">
        <v>423</v>
      </c>
      <c r="EX948">
        <v>403</v>
      </c>
      <c r="EY948">
        <v>423</v>
      </c>
    </row>
    <row r="949" spans="1:155" x14ac:dyDescent="0.25">
      <c r="A949">
        <v>2020</v>
      </c>
      <c r="B949" t="s">
        <v>221</v>
      </c>
      <c r="C949" s="20" t="s">
        <v>287</v>
      </c>
      <c r="D949" t="s">
        <v>1345</v>
      </c>
      <c r="E949" t="s">
        <v>224</v>
      </c>
      <c r="F949">
        <v>550</v>
      </c>
      <c r="G949" s="1">
        <v>3</v>
      </c>
      <c r="H949">
        <v>6</v>
      </c>
      <c r="I949" t="s">
        <v>235</v>
      </c>
      <c r="J949">
        <v>22</v>
      </c>
      <c r="K949">
        <v>29</v>
      </c>
      <c r="L949">
        <v>25</v>
      </c>
      <c r="M949">
        <v>28.1996</v>
      </c>
      <c r="N949">
        <v>41.2</v>
      </c>
      <c r="O949">
        <v>32.866500000000002</v>
      </c>
      <c r="P949">
        <v>22.109300000000001</v>
      </c>
      <c r="Q949">
        <v>28.892600000000002</v>
      </c>
      <c r="R949">
        <v>24.7211</v>
      </c>
      <c r="T949" t="s">
        <v>60</v>
      </c>
      <c r="U949" t="s">
        <v>71</v>
      </c>
      <c r="V949" t="s">
        <v>86</v>
      </c>
      <c r="W949" t="s">
        <v>136</v>
      </c>
      <c r="Y949">
        <v>8</v>
      </c>
      <c r="Z949" t="s">
        <v>63</v>
      </c>
      <c r="AA949" t="s">
        <v>64</v>
      </c>
      <c r="AB949">
        <v>4</v>
      </c>
      <c r="AC949" t="s">
        <v>294</v>
      </c>
      <c r="AE949">
        <v>5</v>
      </c>
      <c r="AG949" t="s">
        <v>301</v>
      </c>
      <c r="AH949" t="s">
        <v>302</v>
      </c>
      <c r="AI949" t="s">
        <v>68</v>
      </c>
      <c r="AJ949" t="s">
        <v>69</v>
      </c>
      <c r="AK949" t="s">
        <v>184</v>
      </c>
      <c r="AL949" t="s">
        <v>185</v>
      </c>
      <c r="AS949">
        <v>1900</v>
      </c>
      <c r="AT949">
        <v>1900</v>
      </c>
      <c r="BO949">
        <v>2</v>
      </c>
      <c r="BP949">
        <v>2</v>
      </c>
      <c r="BQ949">
        <v>31</v>
      </c>
      <c r="BR949" t="s">
        <v>186</v>
      </c>
      <c r="BT949" t="s">
        <v>73</v>
      </c>
      <c r="BU949" s="23">
        <v>43812</v>
      </c>
      <c r="BV949">
        <v>26911</v>
      </c>
      <c r="BX949" t="s">
        <v>64</v>
      </c>
      <c r="BY949" t="s">
        <v>64</v>
      </c>
      <c r="CB949" t="s">
        <v>64</v>
      </c>
      <c r="CC949" t="s">
        <v>64</v>
      </c>
      <c r="CE949" t="s">
        <v>64</v>
      </c>
      <c r="CG949" t="s">
        <v>64</v>
      </c>
      <c r="CI949" t="s">
        <v>64</v>
      </c>
      <c r="DJ949" t="s">
        <v>303</v>
      </c>
      <c r="DK949" t="s">
        <v>304</v>
      </c>
      <c r="DN949" t="s">
        <v>64</v>
      </c>
      <c r="DO949" t="s">
        <v>230</v>
      </c>
      <c r="DP949" t="s">
        <v>63</v>
      </c>
      <c r="DQ949" t="s">
        <v>78</v>
      </c>
      <c r="EB949">
        <v>5</v>
      </c>
      <c r="EC949">
        <v>4</v>
      </c>
      <c r="EE949" t="s">
        <v>1346</v>
      </c>
      <c r="EF949">
        <v>1</v>
      </c>
      <c r="EH949" t="s">
        <v>80</v>
      </c>
      <c r="EL949" t="s">
        <v>80</v>
      </c>
      <c r="EP949" t="s">
        <v>80</v>
      </c>
      <c r="ET949" t="s">
        <v>80</v>
      </c>
      <c r="EV949">
        <v>2000</v>
      </c>
      <c r="EW949">
        <v>459</v>
      </c>
      <c r="EX949">
        <v>352</v>
      </c>
      <c r="EY949">
        <v>411</v>
      </c>
    </row>
    <row r="950" spans="1:155" x14ac:dyDescent="0.25">
      <c r="A950">
        <v>2020</v>
      </c>
      <c r="B950" t="s">
        <v>221</v>
      </c>
      <c r="C950" s="20" t="s">
        <v>287</v>
      </c>
      <c r="D950" t="s">
        <v>1345</v>
      </c>
      <c r="E950" t="s">
        <v>224</v>
      </c>
      <c r="F950">
        <v>534</v>
      </c>
      <c r="G950" s="1">
        <v>3.6</v>
      </c>
      <c r="H950">
        <v>6</v>
      </c>
      <c r="I950" t="s">
        <v>235</v>
      </c>
      <c r="J950">
        <v>19</v>
      </c>
      <c r="K950">
        <v>22</v>
      </c>
      <c r="L950">
        <v>20</v>
      </c>
      <c r="M950">
        <v>23.4</v>
      </c>
      <c r="N950">
        <v>32</v>
      </c>
      <c r="O950">
        <v>26.619299999999999</v>
      </c>
      <c r="P950">
        <v>18.633099999999999</v>
      </c>
      <c r="Q950">
        <v>22</v>
      </c>
      <c r="R950">
        <v>20.3429</v>
      </c>
      <c r="T950" t="s">
        <v>142</v>
      </c>
      <c r="U950" t="s">
        <v>143</v>
      </c>
      <c r="V950" t="s">
        <v>86</v>
      </c>
      <c r="W950" t="s">
        <v>136</v>
      </c>
      <c r="Y950">
        <v>8</v>
      </c>
      <c r="Z950" t="s">
        <v>63</v>
      </c>
      <c r="AA950" t="s">
        <v>64</v>
      </c>
      <c r="AB950">
        <v>4</v>
      </c>
      <c r="AC950" t="s">
        <v>294</v>
      </c>
      <c r="AD950">
        <v>10</v>
      </c>
      <c r="AG950" t="s">
        <v>243</v>
      </c>
      <c r="AH950" t="s">
        <v>244</v>
      </c>
      <c r="AI950" t="s">
        <v>68</v>
      </c>
      <c r="AJ950" t="s">
        <v>69</v>
      </c>
      <c r="AK950" t="s">
        <v>184</v>
      </c>
      <c r="AL950" t="s">
        <v>185</v>
      </c>
      <c r="AS950">
        <v>2000</v>
      </c>
      <c r="AT950">
        <v>2000</v>
      </c>
      <c r="BN950" s="33" t="s">
        <v>2127</v>
      </c>
      <c r="BO950">
        <v>2</v>
      </c>
      <c r="BP950">
        <v>2</v>
      </c>
      <c r="BQ950">
        <v>31</v>
      </c>
      <c r="BR950" t="s">
        <v>186</v>
      </c>
      <c r="BT950" t="s">
        <v>73</v>
      </c>
      <c r="BU950" s="23">
        <v>43668</v>
      </c>
      <c r="BV950">
        <v>25974</v>
      </c>
      <c r="BX950" t="s">
        <v>64</v>
      </c>
      <c r="BY950" t="s">
        <v>64</v>
      </c>
      <c r="CB950" t="s">
        <v>64</v>
      </c>
      <c r="CC950" t="s">
        <v>64</v>
      </c>
      <c r="CE950" t="s">
        <v>64</v>
      </c>
      <c r="CG950" t="s">
        <v>63</v>
      </c>
      <c r="CH950" t="s">
        <v>245</v>
      </c>
      <c r="CI950" t="s">
        <v>64</v>
      </c>
      <c r="CK950" t="s">
        <v>112</v>
      </c>
      <c r="CM950">
        <v>1</v>
      </c>
      <c r="CN950" t="s">
        <v>113</v>
      </c>
      <c r="CP950">
        <v>48</v>
      </c>
      <c r="CQ950">
        <v>9.8000000000000007</v>
      </c>
      <c r="CR950">
        <v>42</v>
      </c>
      <c r="CS950" t="s">
        <v>114</v>
      </c>
      <c r="CV950" t="s">
        <v>115</v>
      </c>
      <c r="CX950" t="s">
        <v>116</v>
      </c>
      <c r="CY950" t="s">
        <v>63</v>
      </c>
      <c r="DC950" t="s">
        <v>310</v>
      </c>
      <c r="DD950">
        <v>1</v>
      </c>
      <c r="DE950" t="s">
        <v>138</v>
      </c>
      <c r="DG950">
        <v>13</v>
      </c>
      <c r="DJ950" t="s">
        <v>146</v>
      </c>
      <c r="DK950" t="s">
        <v>147</v>
      </c>
      <c r="DL950" t="s">
        <v>64</v>
      </c>
      <c r="DM950" t="s">
        <v>64</v>
      </c>
      <c r="DN950" t="s">
        <v>64</v>
      </c>
      <c r="DO950" t="s">
        <v>272</v>
      </c>
      <c r="DP950" t="s">
        <v>63</v>
      </c>
      <c r="DQ950" t="s">
        <v>78</v>
      </c>
      <c r="EB950">
        <v>4</v>
      </c>
      <c r="EC950">
        <v>4</v>
      </c>
      <c r="EE950" t="s">
        <v>1347</v>
      </c>
      <c r="EF950">
        <v>5</v>
      </c>
      <c r="EH950" t="s">
        <v>80</v>
      </c>
      <c r="EL950" t="s">
        <v>80</v>
      </c>
      <c r="EP950" t="s">
        <v>80</v>
      </c>
      <c r="ET950" t="s">
        <v>80</v>
      </c>
      <c r="EV950">
        <v>2500</v>
      </c>
      <c r="EW950">
        <v>477</v>
      </c>
      <c r="EX950">
        <v>404</v>
      </c>
      <c r="EY950">
        <v>444</v>
      </c>
    </row>
    <row r="951" spans="1:155" x14ac:dyDescent="0.25">
      <c r="A951">
        <v>2020</v>
      </c>
      <c r="B951" t="s">
        <v>221</v>
      </c>
      <c r="C951" s="20" t="s">
        <v>287</v>
      </c>
      <c r="D951" t="s">
        <v>1345</v>
      </c>
      <c r="E951" t="s">
        <v>224</v>
      </c>
      <c r="F951">
        <v>535</v>
      </c>
      <c r="G951" s="1">
        <v>3.6</v>
      </c>
      <c r="H951">
        <v>6</v>
      </c>
      <c r="I951" t="s">
        <v>235</v>
      </c>
      <c r="J951">
        <v>18</v>
      </c>
      <c r="K951">
        <v>22</v>
      </c>
      <c r="L951">
        <v>20</v>
      </c>
      <c r="M951">
        <v>22.8</v>
      </c>
      <c r="N951">
        <v>33.799999999999997</v>
      </c>
      <c r="O951">
        <v>26.712</v>
      </c>
      <c r="P951">
        <v>18.190899999999999</v>
      </c>
      <c r="Q951">
        <v>22</v>
      </c>
      <c r="R951">
        <v>20.447700000000001</v>
      </c>
      <c r="T951" t="s">
        <v>142</v>
      </c>
      <c r="U951" t="s">
        <v>143</v>
      </c>
      <c r="V951" t="s">
        <v>86</v>
      </c>
      <c r="W951" t="s">
        <v>136</v>
      </c>
      <c r="Y951">
        <v>8</v>
      </c>
      <c r="Z951" t="s">
        <v>63</v>
      </c>
      <c r="AA951" t="s">
        <v>64</v>
      </c>
      <c r="AB951">
        <v>4</v>
      </c>
      <c r="AC951" t="s">
        <v>294</v>
      </c>
      <c r="AD951">
        <v>10</v>
      </c>
      <c r="AG951" t="s">
        <v>243</v>
      </c>
      <c r="AH951" t="s">
        <v>244</v>
      </c>
      <c r="AI951" t="s">
        <v>68</v>
      </c>
      <c r="AJ951" t="s">
        <v>69</v>
      </c>
      <c r="AK951" t="s">
        <v>184</v>
      </c>
      <c r="AL951" t="s">
        <v>185</v>
      </c>
      <c r="AS951">
        <v>2000</v>
      </c>
      <c r="AT951">
        <v>2000</v>
      </c>
      <c r="BO951">
        <v>2</v>
      </c>
      <c r="BP951">
        <v>2</v>
      </c>
      <c r="BQ951">
        <v>31</v>
      </c>
      <c r="BR951" t="s">
        <v>186</v>
      </c>
      <c r="BT951" t="s">
        <v>73</v>
      </c>
      <c r="BU951" s="23">
        <v>43668</v>
      </c>
      <c r="BV951">
        <v>25957</v>
      </c>
      <c r="BX951" t="s">
        <v>64</v>
      </c>
      <c r="BY951" t="s">
        <v>64</v>
      </c>
      <c r="CB951" t="s">
        <v>64</v>
      </c>
      <c r="CC951" t="s">
        <v>64</v>
      </c>
      <c r="CD951" t="s">
        <v>1340</v>
      </c>
      <c r="CE951" t="s">
        <v>64</v>
      </c>
      <c r="CG951" t="s">
        <v>63</v>
      </c>
      <c r="CH951" t="s">
        <v>245</v>
      </c>
      <c r="CI951" t="s">
        <v>64</v>
      </c>
      <c r="DJ951" t="s">
        <v>146</v>
      </c>
      <c r="DK951" t="s">
        <v>147</v>
      </c>
      <c r="DN951" t="s">
        <v>64</v>
      </c>
      <c r="DO951" t="s">
        <v>193</v>
      </c>
      <c r="DP951" t="s">
        <v>63</v>
      </c>
      <c r="DQ951" t="s">
        <v>78</v>
      </c>
      <c r="EB951">
        <v>4</v>
      </c>
      <c r="EC951">
        <v>4</v>
      </c>
      <c r="EE951" t="s">
        <v>1328</v>
      </c>
      <c r="EF951">
        <v>5</v>
      </c>
      <c r="EH951" t="s">
        <v>80</v>
      </c>
      <c r="EL951" t="s">
        <v>80</v>
      </c>
      <c r="EP951" t="s">
        <v>80</v>
      </c>
      <c r="ET951" t="s">
        <v>80</v>
      </c>
      <c r="EV951">
        <v>2500</v>
      </c>
      <c r="EW951">
        <v>489</v>
      </c>
      <c r="EX951">
        <v>404</v>
      </c>
      <c r="EY951">
        <v>451</v>
      </c>
    </row>
    <row r="952" spans="1:155" x14ac:dyDescent="0.25">
      <c r="A952">
        <v>2020</v>
      </c>
      <c r="B952" t="s">
        <v>221</v>
      </c>
      <c r="C952" s="20" t="s">
        <v>287</v>
      </c>
      <c r="D952" t="s">
        <v>1345</v>
      </c>
      <c r="E952" t="s">
        <v>224</v>
      </c>
      <c r="F952">
        <v>536</v>
      </c>
      <c r="G952" s="1">
        <v>3.6</v>
      </c>
      <c r="H952">
        <v>6</v>
      </c>
      <c r="I952" t="s">
        <v>84</v>
      </c>
      <c r="J952">
        <v>17</v>
      </c>
      <c r="K952">
        <v>23</v>
      </c>
      <c r="L952">
        <v>19</v>
      </c>
      <c r="M952">
        <v>21.2</v>
      </c>
      <c r="N952">
        <v>32.5</v>
      </c>
      <c r="O952">
        <v>25.132200000000001</v>
      </c>
      <c r="P952">
        <v>17.0031</v>
      </c>
      <c r="Q952">
        <v>23.244</v>
      </c>
      <c r="R952">
        <v>19.3398</v>
      </c>
      <c r="T952" t="s">
        <v>142</v>
      </c>
      <c r="U952" t="s">
        <v>143</v>
      </c>
      <c r="V952" t="s">
        <v>82</v>
      </c>
      <c r="W952" t="s">
        <v>83</v>
      </c>
      <c r="Y952">
        <v>6</v>
      </c>
      <c r="Z952" t="s">
        <v>64</v>
      </c>
      <c r="AA952" t="s">
        <v>64</v>
      </c>
      <c r="AB952">
        <v>4</v>
      </c>
      <c r="AC952" t="s">
        <v>294</v>
      </c>
      <c r="AD952">
        <v>10</v>
      </c>
      <c r="AG952" t="s">
        <v>243</v>
      </c>
      <c r="AH952" t="s">
        <v>244</v>
      </c>
      <c r="AI952" t="s">
        <v>68</v>
      </c>
      <c r="AJ952" t="s">
        <v>69</v>
      </c>
      <c r="AK952" t="s">
        <v>184</v>
      </c>
      <c r="AL952" t="s">
        <v>185</v>
      </c>
      <c r="AS952">
        <v>2150</v>
      </c>
      <c r="AT952">
        <v>2150</v>
      </c>
      <c r="BO952">
        <v>2</v>
      </c>
      <c r="BP952">
        <v>2</v>
      </c>
      <c r="BQ952">
        <v>31</v>
      </c>
      <c r="BR952" t="s">
        <v>186</v>
      </c>
      <c r="BT952" t="s">
        <v>73</v>
      </c>
      <c r="BU952" s="23">
        <v>43678</v>
      </c>
      <c r="BV952">
        <v>25955</v>
      </c>
      <c r="BX952" t="s">
        <v>64</v>
      </c>
      <c r="BY952" t="s">
        <v>64</v>
      </c>
      <c r="CB952" t="s">
        <v>64</v>
      </c>
      <c r="CC952" t="s">
        <v>64</v>
      </c>
      <c r="CD952" t="s">
        <v>1340</v>
      </c>
      <c r="CE952" t="s">
        <v>64</v>
      </c>
      <c r="CG952" t="s">
        <v>63</v>
      </c>
      <c r="CH952" t="s">
        <v>245</v>
      </c>
      <c r="CI952" t="s">
        <v>64</v>
      </c>
      <c r="DJ952" t="s">
        <v>146</v>
      </c>
      <c r="DK952" t="s">
        <v>147</v>
      </c>
      <c r="DN952" t="s">
        <v>64</v>
      </c>
      <c r="DO952" t="s">
        <v>193</v>
      </c>
      <c r="DP952" t="s">
        <v>63</v>
      </c>
      <c r="DQ952" t="s">
        <v>78</v>
      </c>
      <c r="EB952">
        <v>3</v>
      </c>
      <c r="EC952">
        <v>3</v>
      </c>
      <c r="EE952" t="s">
        <v>1328</v>
      </c>
      <c r="EF952">
        <v>5</v>
      </c>
      <c r="EH952" t="s">
        <v>80</v>
      </c>
      <c r="EL952" t="s">
        <v>80</v>
      </c>
      <c r="EP952" t="s">
        <v>80</v>
      </c>
      <c r="ET952" t="s">
        <v>80</v>
      </c>
      <c r="EV952">
        <v>3250</v>
      </c>
      <c r="EW952">
        <v>522</v>
      </c>
      <c r="EX952">
        <v>382</v>
      </c>
      <c r="EY952">
        <v>459</v>
      </c>
    </row>
    <row r="953" spans="1:155" x14ac:dyDescent="0.25">
      <c r="A953">
        <v>2020</v>
      </c>
      <c r="B953" t="s">
        <v>698</v>
      </c>
      <c r="C953" s="20" t="s">
        <v>699</v>
      </c>
      <c r="D953" t="s">
        <v>716</v>
      </c>
      <c r="E953" t="s">
        <v>701</v>
      </c>
      <c r="F953">
        <v>27</v>
      </c>
      <c r="G953" s="1">
        <v>2.4</v>
      </c>
      <c r="H953">
        <v>4</v>
      </c>
      <c r="I953" t="s">
        <v>201</v>
      </c>
      <c r="J953">
        <v>21</v>
      </c>
      <c r="K953">
        <v>26</v>
      </c>
      <c r="L953">
        <v>23</v>
      </c>
      <c r="M953">
        <v>26.6</v>
      </c>
      <c r="N953">
        <v>37.1</v>
      </c>
      <c r="O953">
        <v>30.482199999999999</v>
      </c>
      <c r="P953">
        <v>20.962700000000002</v>
      </c>
      <c r="Q953">
        <v>26.258299999999998</v>
      </c>
      <c r="R953">
        <v>23.055</v>
      </c>
      <c r="T953" t="s">
        <v>142</v>
      </c>
      <c r="U953" t="s">
        <v>143</v>
      </c>
      <c r="V953" t="s">
        <v>61</v>
      </c>
      <c r="W953" t="s">
        <v>62</v>
      </c>
      <c r="Y953">
        <v>6</v>
      </c>
      <c r="Z953" t="s">
        <v>63</v>
      </c>
      <c r="AA953" t="s">
        <v>64</v>
      </c>
      <c r="AB953" t="s">
        <v>86</v>
      </c>
      <c r="AC953" t="s">
        <v>87</v>
      </c>
      <c r="AD953">
        <v>15</v>
      </c>
      <c r="AG953" t="s">
        <v>243</v>
      </c>
      <c r="AH953" t="s">
        <v>244</v>
      </c>
      <c r="AI953" t="s">
        <v>68</v>
      </c>
      <c r="AJ953" t="s">
        <v>69</v>
      </c>
      <c r="AK953" t="s">
        <v>184</v>
      </c>
      <c r="AL953" t="s">
        <v>185</v>
      </c>
      <c r="AS953">
        <v>1750</v>
      </c>
      <c r="AT953">
        <v>1750</v>
      </c>
      <c r="BN953" s="33" t="s">
        <v>2125</v>
      </c>
      <c r="BO953">
        <v>2</v>
      </c>
      <c r="BP953">
        <v>2</v>
      </c>
      <c r="BQ953">
        <v>31</v>
      </c>
      <c r="BR953" t="s">
        <v>186</v>
      </c>
      <c r="BT953" t="s">
        <v>73</v>
      </c>
      <c r="BU953" s="23">
        <v>43648</v>
      </c>
      <c r="BV953">
        <v>25881</v>
      </c>
      <c r="BX953" t="s">
        <v>64</v>
      </c>
      <c r="BY953" t="s">
        <v>64</v>
      </c>
      <c r="CB953" t="s">
        <v>64</v>
      </c>
      <c r="CC953" t="s">
        <v>64</v>
      </c>
      <c r="CE953" t="s">
        <v>64</v>
      </c>
      <c r="CG953" t="s">
        <v>63</v>
      </c>
      <c r="CH953" t="s">
        <v>580</v>
      </c>
      <c r="CI953" t="s">
        <v>64</v>
      </c>
      <c r="DJ953" t="s">
        <v>76</v>
      </c>
      <c r="DK953" t="s">
        <v>2124</v>
      </c>
      <c r="DN953" t="s">
        <v>64</v>
      </c>
      <c r="DO953" t="s">
        <v>246</v>
      </c>
      <c r="DP953" t="s">
        <v>64</v>
      </c>
      <c r="DQ953" t="s">
        <v>139</v>
      </c>
      <c r="EB953">
        <v>5</v>
      </c>
      <c r="EC953">
        <v>5</v>
      </c>
      <c r="EE953" t="s">
        <v>1637</v>
      </c>
      <c r="EF953">
        <v>5</v>
      </c>
      <c r="EH953" t="s">
        <v>80</v>
      </c>
      <c r="EL953" t="s">
        <v>80</v>
      </c>
      <c r="EP953" t="s">
        <v>80</v>
      </c>
      <c r="ET953" t="s">
        <v>80</v>
      </c>
      <c r="EV953">
        <v>1250</v>
      </c>
      <c r="EW953">
        <v>427</v>
      </c>
      <c r="EX953">
        <v>342</v>
      </c>
      <c r="EY953">
        <v>389</v>
      </c>
    </row>
    <row r="954" spans="1:155" x14ac:dyDescent="0.25">
      <c r="A954">
        <v>2020</v>
      </c>
      <c r="B954" t="s">
        <v>698</v>
      </c>
      <c r="C954" s="20" t="s">
        <v>699</v>
      </c>
      <c r="D954" t="s">
        <v>716</v>
      </c>
      <c r="E954" t="s">
        <v>701</v>
      </c>
      <c r="F954">
        <v>29</v>
      </c>
      <c r="G954" s="1">
        <v>3.3</v>
      </c>
      <c r="H954">
        <v>6</v>
      </c>
      <c r="I954" t="s">
        <v>79</v>
      </c>
      <c r="J954">
        <v>18</v>
      </c>
      <c r="K954">
        <v>24</v>
      </c>
      <c r="L954">
        <v>20</v>
      </c>
      <c r="M954">
        <v>23.185400000000001</v>
      </c>
      <c r="N954">
        <v>35.172800000000002</v>
      </c>
      <c r="O954">
        <v>27.385400000000001</v>
      </c>
      <c r="P954">
        <v>18.475100000000001</v>
      </c>
      <c r="Q954">
        <v>23.505500000000001</v>
      </c>
      <c r="R954">
        <v>20.443999999999999</v>
      </c>
      <c r="T954" t="s">
        <v>142</v>
      </c>
      <c r="U954" t="s">
        <v>143</v>
      </c>
      <c r="V954" t="s">
        <v>61</v>
      </c>
      <c r="W954" t="s">
        <v>62</v>
      </c>
      <c r="Y954">
        <v>8</v>
      </c>
      <c r="Z954" t="s">
        <v>63</v>
      </c>
      <c r="AA954" t="s">
        <v>64</v>
      </c>
      <c r="AB954" t="s">
        <v>86</v>
      </c>
      <c r="AC954" t="s">
        <v>87</v>
      </c>
      <c r="AD954">
        <v>15</v>
      </c>
      <c r="AG954" t="s">
        <v>243</v>
      </c>
      <c r="AH954" t="s">
        <v>244</v>
      </c>
      <c r="AI954" t="s">
        <v>68</v>
      </c>
      <c r="AJ954" t="s">
        <v>69</v>
      </c>
      <c r="AK954" t="s">
        <v>184</v>
      </c>
      <c r="AL954" t="s">
        <v>185</v>
      </c>
      <c r="AS954">
        <v>2000</v>
      </c>
      <c r="AT954">
        <v>2000</v>
      </c>
      <c r="BN954" s="33" t="s">
        <v>2125</v>
      </c>
      <c r="BO954">
        <v>2</v>
      </c>
      <c r="BP954">
        <v>2</v>
      </c>
      <c r="BQ954">
        <v>31</v>
      </c>
      <c r="BR954" t="s">
        <v>186</v>
      </c>
      <c r="BT954" t="s">
        <v>285</v>
      </c>
      <c r="BU954" s="23">
        <v>43648</v>
      </c>
      <c r="BV954">
        <v>25880</v>
      </c>
      <c r="BX954" t="s">
        <v>64</v>
      </c>
      <c r="BY954" t="s">
        <v>64</v>
      </c>
      <c r="CB954" t="s">
        <v>64</v>
      </c>
      <c r="CC954" t="s">
        <v>64</v>
      </c>
      <c r="CE954" t="s">
        <v>64</v>
      </c>
      <c r="CG954" t="s">
        <v>63</v>
      </c>
      <c r="CH954" t="s">
        <v>580</v>
      </c>
      <c r="CI954" t="s">
        <v>64</v>
      </c>
      <c r="DJ954" t="s">
        <v>76</v>
      </c>
      <c r="DK954" t="s">
        <v>2124</v>
      </c>
      <c r="DN954" t="s">
        <v>64</v>
      </c>
      <c r="DO954" t="s">
        <v>585</v>
      </c>
      <c r="DP954" t="s">
        <v>64</v>
      </c>
      <c r="DQ954" t="s">
        <v>139</v>
      </c>
      <c r="EB954">
        <v>4</v>
      </c>
      <c r="EC954">
        <v>4</v>
      </c>
      <c r="EE954" t="s">
        <v>1638</v>
      </c>
      <c r="EF954">
        <v>5</v>
      </c>
      <c r="EH954" t="s">
        <v>80</v>
      </c>
      <c r="EL954" t="s">
        <v>80</v>
      </c>
      <c r="EP954" t="s">
        <v>80</v>
      </c>
      <c r="ET954" t="s">
        <v>80</v>
      </c>
      <c r="EV954">
        <v>2500</v>
      </c>
      <c r="EW954">
        <v>481</v>
      </c>
      <c r="EX954">
        <v>380</v>
      </c>
      <c r="EY954">
        <v>436</v>
      </c>
    </row>
    <row r="955" spans="1:155" x14ac:dyDescent="0.25">
      <c r="A955">
        <v>2020</v>
      </c>
      <c r="B955" t="s">
        <v>698</v>
      </c>
      <c r="C955" s="20" t="s">
        <v>699</v>
      </c>
      <c r="D955" t="s">
        <v>720</v>
      </c>
      <c r="E955" t="s">
        <v>701</v>
      </c>
      <c r="F955">
        <v>3</v>
      </c>
      <c r="G955" s="1">
        <v>2</v>
      </c>
      <c r="H955">
        <v>4</v>
      </c>
      <c r="I955" t="s">
        <v>201</v>
      </c>
      <c r="J955">
        <v>19</v>
      </c>
      <c r="K955">
        <v>24</v>
      </c>
      <c r="L955">
        <v>21</v>
      </c>
      <c r="M955">
        <v>24.4</v>
      </c>
      <c r="N955">
        <v>34.4</v>
      </c>
      <c r="O955">
        <v>28.072199999999999</v>
      </c>
      <c r="P955">
        <v>19.366299999999999</v>
      </c>
      <c r="Q955">
        <v>24.496700000000001</v>
      </c>
      <c r="R955">
        <v>21.381399999999999</v>
      </c>
      <c r="T955" t="s">
        <v>60</v>
      </c>
      <c r="U955" t="s">
        <v>71</v>
      </c>
      <c r="V955" t="s">
        <v>61</v>
      </c>
      <c r="W955" t="s">
        <v>62</v>
      </c>
      <c r="Y955">
        <v>6</v>
      </c>
      <c r="Z955" t="s">
        <v>63</v>
      </c>
      <c r="AA955" t="s">
        <v>64</v>
      </c>
      <c r="AB955" t="s">
        <v>86</v>
      </c>
      <c r="AC955" t="s">
        <v>87</v>
      </c>
      <c r="AD955">
        <v>15</v>
      </c>
      <c r="AG955" t="s">
        <v>243</v>
      </c>
      <c r="AH955" t="s">
        <v>244</v>
      </c>
      <c r="AI955" t="s">
        <v>68</v>
      </c>
      <c r="AJ955" t="s">
        <v>69</v>
      </c>
      <c r="AK955" t="s">
        <v>184</v>
      </c>
      <c r="AL955" t="s">
        <v>185</v>
      </c>
      <c r="AS955">
        <v>1950</v>
      </c>
      <c r="AT955">
        <v>1950</v>
      </c>
      <c r="BN955" s="33" t="s">
        <v>2125</v>
      </c>
      <c r="BO955">
        <v>2</v>
      </c>
      <c r="BP955">
        <v>2</v>
      </c>
      <c r="BQ955">
        <v>31</v>
      </c>
      <c r="BR955" t="s">
        <v>186</v>
      </c>
      <c r="BT955" t="s">
        <v>73</v>
      </c>
      <c r="BU955" s="23">
        <v>43511</v>
      </c>
      <c r="BV955">
        <v>25153</v>
      </c>
      <c r="BX955" t="s">
        <v>64</v>
      </c>
      <c r="BY955" t="s">
        <v>64</v>
      </c>
      <c r="CB955" t="s">
        <v>64</v>
      </c>
      <c r="CC955" t="s">
        <v>64</v>
      </c>
      <c r="CE955" t="s">
        <v>64</v>
      </c>
      <c r="CG955" t="s">
        <v>63</v>
      </c>
      <c r="CH955" t="s">
        <v>326</v>
      </c>
      <c r="CI955" t="s">
        <v>64</v>
      </c>
      <c r="DJ955" t="s">
        <v>76</v>
      </c>
      <c r="DK955" t="s">
        <v>2124</v>
      </c>
      <c r="DN955" t="s">
        <v>64</v>
      </c>
      <c r="DO955" t="s">
        <v>615</v>
      </c>
      <c r="DP955" t="s">
        <v>64</v>
      </c>
      <c r="DQ955" t="s">
        <v>139</v>
      </c>
      <c r="EB955">
        <v>4</v>
      </c>
      <c r="EC955">
        <v>4</v>
      </c>
      <c r="EE955" t="s">
        <v>1643</v>
      </c>
      <c r="EF955">
        <v>5</v>
      </c>
      <c r="EH955" t="s">
        <v>80</v>
      </c>
      <c r="EL955" t="s">
        <v>80</v>
      </c>
      <c r="EP955" t="s">
        <v>80</v>
      </c>
      <c r="ET955" t="s">
        <v>80</v>
      </c>
      <c r="EV955">
        <v>2250</v>
      </c>
      <c r="EW955">
        <v>464</v>
      </c>
      <c r="EX955">
        <v>368</v>
      </c>
      <c r="EY955">
        <v>421</v>
      </c>
    </row>
    <row r="956" spans="1:155" x14ac:dyDescent="0.25">
      <c r="A956">
        <v>2020</v>
      </c>
      <c r="B956" t="s">
        <v>698</v>
      </c>
      <c r="C956" s="20" t="s">
        <v>699</v>
      </c>
      <c r="D956" t="s">
        <v>720</v>
      </c>
      <c r="E956" t="s">
        <v>701</v>
      </c>
      <c r="F956">
        <v>1</v>
      </c>
      <c r="G956" s="1">
        <v>2.4</v>
      </c>
      <c r="H956">
        <v>4</v>
      </c>
      <c r="I956" t="s">
        <v>201</v>
      </c>
      <c r="J956">
        <v>22</v>
      </c>
      <c r="K956">
        <v>26</v>
      </c>
      <c r="L956">
        <v>23</v>
      </c>
      <c r="M956">
        <v>27.597899999999999</v>
      </c>
      <c r="N956">
        <v>36.313800000000001</v>
      </c>
      <c r="O956">
        <v>30.939599999999999</v>
      </c>
      <c r="P956">
        <v>21.679400000000001</v>
      </c>
      <c r="Q956">
        <v>25.747599999999998</v>
      </c>
      <c r="R956">
        <v>23.338799999999999</v>
      </c>
      <c r="T956" t="s">
        <v>142</v>
      </c>
      <c r="U956" t="s">
        <v>143</v>
      </c>
      <c r="V956" t="s">
        <v>61</v>
      </c>
      <c r="W956" t="s">
        <v>62</v>
      </c>
      <c r="Y956">
        <v>6</v>
      </c>
      <c r="Z956" t="s">
        <v>63</v>
      </c>
      <c r="AA956" t="s">
        <v>64</v>
      </c>
      <c r="AB956" t="s">
        <v>86</v>
      </c>
      <c r="AC956" t="s">
        <v>87</v>
      </c>
      <c r="AD956">
        <v>15</v>
      </c>
      <c r="AG956" t="s">
        <v>243</v>
      </c>
      <c r="AH956" t="s">
        <v>244</v>
      </c>
      <c r="AI956" t="s">
        <v>68</v>
      </c>
      <c r="AJ956" t="s">
        <v>69</v>
      </c>
      <c r="AK956" t="s">
        <v>184</v>
      </c>
      <c r="AL956" t="s">
        <v>185</v>
      </c>
      <c r="AS956">
        <v>1750</v>
      </c>
      <c r="AT956">
        <v>1750</v>
      </c>
      <c r="BN956" s="33" t="s">
        <v>2125</v>
      </c>
      <c r="BO956">
        <v>2</v>
      </c>
      <c r="BP956">
        <v>2</v>
      </c>
      <c r="BQ956">
        <v>31</v>
      </c>
      <c r="BR956" t="s">
        <v>186</v>
      </c>
      <c r="BT956" t="s">
        <v>73</v>
      </c>
      <c r="BU956" s="23">
        <v>43511</v>
      </c>
      <c r="BV956">
        <v>25150</v>
      </c>
      <c r="BX956" t="s">
        <v>64</v>
      </c>
      <c r="BY956" t="s">
        <v>64</v>
      </c>
      <c r="CB956" t="s">
        <v>64</v>
      </c>
      <c r="CC956" t="s">
        <v>64</v>
      </c>
      <c r="CE956" t="s">
        <v>64</v>
      </c>
      <c r="CG956" t="s">
        <v>63</v>
      </c>
      <c r="CH956" t="s">
        <v>326</v>
      </c>
      <c r="CI956" t="s">
        <v>64</v>
      </c>
      <c r="DJ956" t="s">
        <v>76</v>
      </c>
      <c r="DK956" t="s">
        <v>2124</v>
      </c>
      <c r="DN956" t="s">
        <v>64</v>
      </c>
      <c r="DO956" t="s">
        <v>272</v>
      </c>
      <c r="DP956" t="s">
        <v>64</v>
      </c>
      <c r="DQ956" t="s">
        <v>139</v>
      </c>
      <c r="EB956">
        <v>5</v>
      </c>
      <c r="EC956">
        <v>5</v>
      </c>
      <c r="EE956" t="s">
        <v>1644</v>
      </c>
      <c r="EF956">
        <v>5</v>
      </c>
      <c r="EH956" t="s">
        <v>80</v>
      </c>
      <c r="EI956" t="s">
        <v>1645</v>
      </c>
      <c r="EJ956">
        <v>7</v>
      </c>
      <c r="EL956" t="s">
        <v>80</v>
      </c>
      <c r="EP956" t="s">
        <v>80</v>
      </c>
      <c r="ET956" t="s">
        <v>80</v>
      </c>
      <c r="EV956">
        <v>1250</v>
      </c>
      <c r="EW956">
        <v>416</v>
      </c>
      <c r="EX956">
        <v>350</v>
      </c>
      <c r="EY956">
        <v>386</v>
      </c>
    </row>
    <row r="957" spans="1:155" x14ac:dyDescent="0.25">
      <c r="A957">
        <v>2020</v>
      </c>
      <c r="B957" t="s">
        <v>698</v>
      </c>
      <c r="C957" s="20" t="s">
        <v>699</v>
      </c>
      <c r="D957" t="s">
        <v>1648</v>
      </c>
      <c r="E957" t="s">
        <v>701</v>
      </c>
      <c r="F957">
        <v>11</v>
      </c>
      <c r="G957" s="1">
        <v>3.8</v>
      </c>
      <c r="H957">
        <v>6</v>
      </c>
      <c r="I957" t="s">
        <v>79</v>
      </c>
      <c r="J957">
        <v>19</v>
      </c>
      <c r="K957">
        <v>24</v>
      </c>
      <c r="L957">
        <v>21</v>
      </c>
      <c r="M957">
        <v>23.493600000000001</v>
      </c>
      <c r="N957">
        <v>34.227400000000003</v>
      </c>
      <c r="O957">
        <v>27.3538</v>
      </c>
      <c r="P957">
        <v>18.701899999999998</v>
      </c>
      <c r="Q957">
        <v>24.383400000000002</v>
      </c>
      <c r="R957">
        <v>20.892600000000002</v>
      </c>
      <c r="T957" t="s">
        <v>142</v>
      </c>
      <c r="U957" t="s">
        <v>143</v>
      </c>
      <c r="V957" t="s">
        <v>61</v>
      </c>
      <c r="W957" t="s">
        <v>62</v>
      </c>
      <c r="Y957">
        <v>8</v>
      </c>
      <c r="Z957" t="s">
        <v>63</v>
      </c>
      <c r="AA957" t="s">
        <v>64</v>
      </c>
      <c r="AB957" t="s">
        <v>86</v>
      </c>
      <c r="AC957" t="s">
        <v>87</v>
      </c>
      <c r="AD957">
        <v>15</v>
      </c>
      <c r="AG957" t="s">
        <v>243</v>
      </c>
      <c r="AH957" t="s">
        <v>244</v>
      </c>
      <c r="AI957" t="s">
        <v>68</v>
      </c>
      <c r="AJ957" t="s">
        <v>69</v>
      </c>
      <c r="AK957" t="s">
        <v>184</v>
      </c>
      <c r="AL957" t="s">
        <v>185</v>
      </c>
      <c r="AO957">
        <v>157</v>
      </c>
      <c r="AP957">
        <v>21</v>
      </c>
      <c r="AS957">
        <v>1950</v>
      </c>
      <c r="AT957">
        <v>1950</v>
      </c>
      <c r="BN957" s="33" t="s">
        <v>2125</v>
      </c>
      <c r="BO957">
        <v>2</v>
      </c>
      <c r="BP957">
        <v>2</v>
      </c>
      <c r="BQ957">
        <v>31</v>
      </c>
      <c r="BR957" t="s">
        <v>186</v>
      </c>
      <c r="BT957" t="s">
        <v>73</v>
      </c>
      <c r="BU957" s="23">
        <v>43511</v>
      </c>
      <c r="BV957">
        <v>25550</v>
      </c>
      <c r="BX957" t="s">
        <v>64</v>
      </c>
      <c r="BY957" t="s">
        <v>64</v>
      </c>
      <c r="CB957" t="s">
        <v>64</v>
      </c>
      <c r="CC957" t="s">
        <v>64</v>
      </c>
      <c r="CE957" t="s">
        <v>64</v>
      </c>
      <c r="CG957" t="s">
        <v>63</v>
      </c>
      <c r="CH957" t="s">
        <v>326</v>
      </c>
      <c r="CI957" t="s">
        <v>64</v>
      </c>
      <c r="DJ957" t="s">
        <v>76</v>
      </c>
      <c r="DK957" t="s">
        <v>2124</v>
      </c>
      <c r="DN957" t="s">
        <v>64</v>
      </c>
      <c r="DO957" t="s">
        <v>615</v>
      </c>
      <c r="DP957" t="s">
        <v>63</v>
      </c>
      <c r="DQ957" t="s">
        <v>78</v>
      </c>
      <c r="EB957">
        <v>4</v>
      </c>
      <c r="EC957">
        <v>4</v>
      </c>
      <c r="EE957" t="s">
        <v>1649</v>
      </c>
      <c r="EF957">
        <v>5</v>
      </c>
      <c r="EH957" t="s">
        <v>80</v>
      </c>
      <c r="EL957" t="s">
        <v>80</v>
      </c>
      <c r="EP957" t="s">
        <v>80</v>
      </c>
      <c r="ET957" t="s">
        <v>80</v>
      </c>
      <c r="EV957">
        <v>2250</v>
      </c>
      <c r="EW957">
        <v>476</v>
      </c>
      <c r="EX957">
        <v>365</v>
      </c>
      <c r="EY957">
        <v>426</v>
      </c>
    </row>
    <row r="958" spans="1:155" x14ac:dyDescent="0.25">
      <c r="A958">
        <v>2020</v>
      </c>
      <c r="B958" t="s">
        <v>630</v>
      </c>
      <c r="C958" s="20" t="s">
        <v>668</v>
      </c>
      <c r="D958" t="s">
        <v>673</v>
      </c>
      <c r="E958" t="s">
        <v>632</v>
      </c>
      <c r="F958">
        <v>550</v>
      </c>
      <c r="G958" s="1">
        <v>2</v>
      </c>
      <c r="H958">
        <v>4</v>
      </c>
      <c r="I958" t="s">
        <v>459</v>
      </c>
      <c r="J958">
        <v>19</v>
      </c>
      <c r="K958">
        <v>24</v>
      </c>
      <c r="L958">
        <v>21</v>
      </c>
      <c r="M958">
        <v>23.4</v>
      </c>
      <c r="N958">
        <v>34.1</v>
      </c>
      <c r="O958">
        <v>27.247399999999999</v>
      </c>
      <c r="P958">
        <v>18.633099999999999</v>
      </c>
      <c r="Q958">
        <v>24.299600000000002</v>
      </c>
      <c r="R958">
        <v>20.817699999999999</v>
      </c>
      <c r="T958" t="s">
        <v>60</v>
      </c>
      <c r="U958" t="s">
        <v>71</v>
      </c>
      <c r="V958" t="s">
        <v>61</v>
      </c>
      <c r="W958" t="s">
        <v>62</v>
      </c>
      <c r="Y958">
        <v>9</v>
      </c>
      <c r="Z958" t="s">
        <v>63</v>
      </c>
      <c r="AA958" t="s">
        <v>64</v>
      </c>
      <c r="AB958" t="s">
        <v>86</v>
      </c>
      <c r="AC958" t="s">
        <v>87</v>
      </c>
      <c r="AD958">
        <v>15</v>
      </c>
      <c r="AG958" t="s">
        <v>59</v>
      </c>
      <c r="AH958" t="s">
        <v>67</v>
      </c>
      <c r="AI958" t="s">
        <v>68</v>
      </c>
      <c r="AJ958" t="s">
        <v>69</v>
      </c>
      <c r="AK958" t="s">
        <v>184</v>
      </c>
      <c r="AL958" t="s">
        <v>185</v>
      </c>
      <c r="AS958">
        <v>2300</v>
      </c>
      <c r="AT958">
        <v>2300</v>
      </c>
      <c r="BN958" s="33" t="s">
        <v>2125</v>
      </c>
      <c r="BO958">
        <v>2</v>
      </c>
      <c r="BP958">
        <v>2</v>
      </c>
      <c r="BQ958">
        <v>31</v>
      </c>
      <c r="BR958" t="s">
        <v>186</v>
      </c>
      <c r="BT958" t="s">
        <v>73</v>
      </c>
      <c r="BU958" s="23">
        <v>43703</v>
      </c>
      <c r="BV958">
        <v>26440</v>
      </c>
      <c r="BX958" t="s">
        <v>63</v>
      </c>
      <c r="BY958" t="s">
        <v>64</v>
      </c>
      <c r="CB958" t="s">
        <v>64</v>
      </c>
      <c r="CC958" t="s">
        <v>64</v>
      </c>
      <c r="CE958" t="s">
        <v>64</v>
      </c>
      <c r="CG958" t="s">
        <v>63</v>
      </c>
      <c r="CH958" t="s">
        <v>633</v>
      </c>
      <c r="CI958" t="s">
        <v>64</v>
      </c>
      <c r="DJ958" t="s">
        <v>76</v>
      </c>
      <c r="DK958" t="s">
        <v>2124</v>
      </c>
      <c r="DL958" t="s">
        <v>64</v>
      </c>
      <c r="DM958" t="s">
        <v>64</v>
      </c>
      <c r="DN958" t="s">
        <v>64</v>
      </c>
      <c r="DO958" t="s">
        <v>595</v>
      </c>
      <c r="DP958" t="s">
        <v>63</v>
      </c>
      <c r="DQ958" t="s">
        <v>78</v>
      </c>
      <c r="DR958" t="s">
        <v>673</v>
      </c>
      <c r="DY958">
        <v>27.4</v>
      </c>
      <c r="EB958">
        <v>4</v>
      </c>
      <c r="EC958">
        <v>4</v>
      </c>
      <c r="EE958" t="s">
        <v>1582</v>
      </c>
      <c r="EF958">
        <v>7</v>
      </c>
      <c r="EH958" t="s">
        <v>80</v>
      </c>
      <c r="EL958" t="s">
        <v>80</v>
      </c>
      <c r="EP958" t="s">
        <v>80</v>
      </c>
      <c r="ET958" t="s">
        <v>80</v>
      </c>
      <c r="EV958">
        <v>4000</v>
      </c>
      <c r="EW958">
        <v>478</v>
      </c>
      <c r="EX958">
        <v>365</v>
      </c>
      <c r="EY958">
        <v>427</v>
      </c>
    </row>
    <row r="959" spans="1:155" x14ac:dyDescent="0.25">
      <c r="A959">
        <v>2020</v>
      </c>
      <c r="B959" t="s">
        <v>630</v>
      </c>
      <c r="C959" s="20" t="s">
        <v>668</v>
      </c>
      <c r="D959" t="s">
        <v>1607</v>
      </c>
      <c r="E959" t="s">
        <v>632</v>
      </c>
      <c r="F959">
        <v>552</v>
      </c>
      <c r="G959" s="1">
        <v>2</v>
      </c>
      <c r="H959">
        <v>4</v>
      </c>
      <c r="I959" t="s">
        <v>459</v>
      </c>
      <c r="J959">
        <v>19</v>
      </c>
      <c r="K959">
        <v>24</v>
      </c>
      <c r="L959">
        <v>21</v>
      </c>
      <c r="M959">
        <v>24.1</v>
      </c>
      <c r="N959">
        <v>33.799999999999997</v>
      </c>
      <c r="O959">
        <v>27.6739</v>
      </c>
      <c r="P959">
        <v>19.146799999999999</v>
      </c>
      <c r="Q959">
        <v>24.1023</v>
      </c>
      <c r="R959">
        <v>21.0989</v>
      </c>
      <c r="T959" t="s">
        <v>60</v>
      </c>
      <c r="U959" t="s">
        <v>71</v>
      </c>
      <c r="V959" t="s">
        <v>61</v>
      </c>
      <c r="W959" t="s">
        <v>62</v>
      </c>
      <c r="Y959">
        <v>9</v>
      </c>
      <c r="Z959" t="s">
        <v>63</v>
      </c>
      <c r="AA959" t="s">
        <v>64</v>
      </c>
      <c r="AB959" t="s">
        <v>86</v>
      </c>
      <c r="AC959" t="s">
        <v>87</v>
      </c>
      <c r="AD959">
        <v>15</v>
      </c>
      <c r="AG959" t="s">
        <v>59</v>
      </c>
      <c r="AH959" t="s">
        <v>67</v>
      </c>
      <c r="AI959" t="s">
        <v>68</v>
      </c>
      <c r="AJ959" t="s">
        <v>69</v>
      </c>
      <c r="AK959" t="s">
        <v>184</v>
      </c>
      <c r="AL959" t="s">
        <v>185</v>
      </c>
      <c r="AS959">
        <v>2300</v>
      </c>
      <c r="AT959">
        <v>2300</v>
      </c>
      <c r="BN959" s="33" t="s">
        <v>2149</v>
      </c>
      <c r="BO959">
        <v>2</v>
      </c>
      <c r="BP959">
        <v>2</v>
      </c>
      <c r="BQ959">
        <v>31</v>
      </c>
      <c r="BR959" t="s">
        <v>186</v>
      </c>
      <c r="BT959" t="s">
        <v>73</v>
      </c>
      <c r="BU959" s="23">
        <v>43712</v>
      </c>
      <c r="BV959">
        <v>26519</v>
      </c>
      <c r="BX959" t="s">
        <v>63</v>
      </c>
      <c r="BY959" t="s">
        <v>64</v>
      </c>
      <c r="CB959" t="s">
        <v>64</v>
      </c>
      <c r="CC959" t="s">
        <v>64</v>
      </c>
      <c r="CE959" t="s">
        <v>64</v>
      </c>
      <c r="CG959" t="s">
        <v>63</v>
      </c>
      <c r="CH959" t="s">
        <v>633</v>
      </c>
      <c r="CI959" t="s">
        <v>64</v>
      </c>
      <c r="CN959">
        <v>48</v>
      </c>
      <c r="CO959" t="s">
        <v>112</v>
      </c>
      <c r="CQ959">
        <v>1</v>
      </c>
      <c r="CR959" t="s">
        <v>113</v>
      </c>
      <c r="CS959">
        <v>48</v>
      </c>
      <c r="CT959">
        <v>8</v>
      </c>
      <c r="CU959">
        <v>370</v>
      </c>
      <c r="DE959" t="s">
        <v>138</v>
      </c>
      <c r="DG959">
        <v>15</v>
      </c>
      <c r="DJ959" t="s">
        <v>76</v>
      </c>
      <c r="DK959" t="s">
        <v>2124</v>
      </c>
      <c r="DL959" t="s">
        <v>64</v>
      </c>
      <c r="DM959" t="s">
        <v>64</v>
      </c>
      <c r="DN959" t="s">
        <v>64</v>
      </c>
      <c r="DO959" t="s">
        <v>595</v>
      </c>
      <c r="DP959" t="s">
        <v>63</v>
      </c>
      <c r="DQ959" t="s">
        <v>78</v>
      </c>
      <c r="DR959" t="s">
        <v>1607</v>
      </c>
      <c r="DY959">
        <v>27.9</v>
      </c>
      <c r="EB959">
        <v>4</v>
      </c>
      <c r="EC959">
        <v>4</v>
      </c>
      <c r="EE959" t="s">
        <v>1582</v>
      </c>
      <c r="EF959">
        <v>7</v>
      </c>
      <c r="EH959" t="s">
        <v>80</v>
      </c>
      <c r="EL959" t="s">
        <v>80</v>
      </c>
      <c r="EP959" t="s">
        <v>80</v>
      </c>
      <c r="ET959" t="s">
        <v>80</v>
      </c>
      <c r="EV959">
        <v>4000</v>
      </c>
      <c r="EW959">
        <v>465</v>
      </c>
      <c r="EX959">
        <v>369</v>
      </c>
      <c r="EY959">
        <v>422</v>
      </c>
    </row>
    <row r="960" spans="1:155" x14ac:dyDescent="0.25">
      <c r="A960">
        <v>2020</v>
      </c>
      <c r="B960" t="s">
        <v>630</v>
      </c>
      <c r="C960" s="20" t="s">
        <v>668</v>
      </c>
      <c r="D960" t="s">
        <v>1608</v>
      </c>
      <c r="E960" t="s">
        <v>632</v>
      </c>
      <c r="F960">
        <v>74</v>
      </c>
      <c r="G960" s="1">
        <v>2</v>
      </c>
      <c r="H960">
        <v>4</v>
      </c>
      <c r="I960" t="s">
        <v>459</v>
      </c>
      <c r="J960">
        <v>20</v>
      </c>
      <c r="K960">
        <v>27</v>
      </c>
      <c r="L960">
        <v>23</v>
      </c>
      <c r="M960">
        <v>25.1326</v>
      </c>
      <c r="N960">
        <v>38.265000000000001</v>
      </c>
      <c r="O960">
        <v>29.722999999999999</v>
      </c>
      <c r="P960">
        <v>19.8767</v>
      </c>
      <c r="Q960">
        <v>27.034400000000002</v>
      </c>
      <c r="R960">
        <v>22.565200000000001</v>
      </c>
      <c r="T960" t="s">
        <v>60</v>
      </c>
      <c r="U960" t="s">
        <v>71</v>
      </c>
      <c r="V960" t="s">
        <v>61</v>
      </c>
      <c r="W960" t="s">
        <v>62</v>
      </c>
      <c r="Y960">
        <v>9</v>
      </c>
      <c r="Z960" t="s">
        <v>63</v>
      </c>
      <c r="AA960" t="s">
        <v>64</v>
      </c>
      <c r="AB960" t="s">
        <v>86</v>
      </c>
      <c r="AC960" t="s">
        <v>87</v>
      </c>
      <c r="AD960">
        <v>15</v>
      </c>
      <c r="AG960" t="s">
        <v>59</v>
      </c>
      <c r="AH960" t="s">
        <v>67</v>
      </c>
      <c r="AI960" t="s">
        <v>68</v>
      </c>
      <c r="AJ960" t="s">
        <v>69</v>
      </c>
      <c r="AK960" t="s">
        <v>184</v>
      </c>
      <c r="AL960" t="s">
        <v>185</v>
      </c>
      <c r="AS960">
        <v>2100</v>
      </c>
      <c r="AT960">
        <v>2100</v>
      </c>
      <c r="BN960" s="33" t="s">
        <v>2125</v>
      </c>
      <c r="BO960">
        <v>2</v>
      </c>
      <c r="BP960">
        <v>2</v>
      </c>
      <c r="BQ960">
        <v>31</v>
      </c>
      <c r="BR960" t="s">
        <v>186</v>
      </c>
      <c r="BT960" t="s">
        <v>73</v>
      </c>
      <c r="BU960" s="23">
        <v>43536</v>
      </c>
      <c r="BV960">
        <v>25341</v>
      </c>
      <c r="BX960" t="s">
        <v>63</v>
      </c>
      <c r="BY960" t="s">
        <v>64</v>
      </c>
      <c r="CB960" t="s">
        <v>64</v>
      </c>
      <c r="CC960" t="s">
        <v>64</v>
      </c>
      <c r="CE960" t="s">
        <v>64</v>
      </c>
      <c r="CG960" t="s">
        <v>63</v>
      </c>
      <c r="CH960" t="s">
        <v>633</v>
      </c>
      <c r="CI960" t="s">
        <v>64</v>
      </c>
      <c r="DJ960" t="s">
        <v>76</v>
      </c>
      <c r="DK960" t="s">
        <v>2124</v>
      </c>
      <c r="DL960" t="s">
        <v>64</v>
      </c>
      <c r="DM960" t="s">
        <v>64</v>
      </c>
      <c r="DN960" t="s">
        <v>64</v>
      </c>
      <c r="DO960" t="s">
        <v>595</v>
      </c>
      <c r="DP960" t="s">
        <v>63</v>
      </c>
      <c r="DQ960" t="s">
        <v>78</v>
      </c>
      <c r="DR960" t="s">
        <v>681</v>
      </c>
      <c r="DY960">
        <v>29.9</v>
      </c>
      <c r="EB960">
        <v>5</v>
      </c>
      <c r="EC960">
        <v>5</v>
      </c>
      <c r="EE960" t="s">
        <v>1582</v>
      </c>
      <c r="EF960">
        <v>7</v>
      </c>
      <c r="EH960" t="s">
        <v>80</v>
      </c>
      <c r="EL960" t="s">
        <v>80</v>
      </c>
      <c r="EP960" t="s">
        <v>80</v>
      </c>
      <c r="ET960" t="s">
        <v>80</v>
      </c>
      <c r="EV960">
        <v>3000</v>
      </c>
      <c r="EW960">
        <v>447</v>
      </c>
      <c r="EX960">
        <v>329</v>
      </c>
      <c r="EY960">
        <v>394</v>
      </c>
    </row>
    <row r="961" spans="1:165" x14ac:dyDescent="0.25">
      <c r="A961">
        <v>2020</v>
      </c>
      <c r="B961" t="s">
        <v>630</v>
      </c>
      <c r="C961" s="20" t="s">
        <v>668</v>
      </c>
      <c r="D961" t="s">
        <v>1609</v>
      </c>
      <c r="E961" t="s">
        <v>632</v>
      </c>
      <c r="F961">
        <v>75</v>
      </c>
      <c r="G961" s="1">
        <v>2</v>
      </c>
      <c r="H961">
        <v>4</v>
      </c>
      <c r="I961" t="s">
        <v>459</v>
      </c>
      <c r="J961">
        <v>21</v>
      </c>
      <c r="K961">
        <v>26</v>
      </c>
      <c r="L961">
        <v>23</v>
      </c>
      <c r="M961">
        <v>26.058900000000001</v>
      </c>
      <c r="N961">
        <v>37.403799999999997</v>
      </c>
      <c r="O961">
        <v>30.177800000000001</v>
      </c>
      <c r="P961">
        <v>20.601900000000001</v>
      </c>
      <c r="Q961">
        <v>26.4527</v>
      </c>
      <c r="R961">
        <v>22.879100000000001</v>
      </c>
      <c r="T961" t="s">
        <v>60</v>
      </c>
      <c r="U961" t="s">
        <v>71</v>
      </c>
      <c r="V961" t="s">
        <v>61</v>
      </c>
      <c r="W961" t="s">
        <v>62</v>
      </c>
      <c r="Y961">
        <v>9</v>
      </c>
      <c r="Z961" t="s">
        <v>63</v>
      </c>
      <c r="AA961" t="s">
        <v>64</v>
      </c>
      <c r="AB961" t="s">
        <v>86</v>
      </c>
      <c r="AC961" t="s">
        <v>87</v>
      </c>
      <c r="AD961">
        <v>15</v>
      </c>
      <c r="AG961" t="s">
        <v>59</v>
      </c>
      <c r="AH961" t="s">
        <v>67</v>
      </c>
      <c r="AI961" t="s">
        <v>68</v>
      </c>
      <c r="AJ961" t="s">
        <v>69</v>
      </c>
      <c r="AK961" t="s">
        <v>184</v>
      </c>
      <c r="AL961" t="s">
        <v>185</v>
      </c>
      <c r="AS961">
        <v>2100</v>
      </c>
      <c r="AT961">
        <v>2100</v>
      </c>
      <c r="BN961" s="33" t="s">
        <v>2149</v>
      </c>
      <c r="BO961">
        <v>2</v>
      </c>
      <c r="BP961">
        <v>2</v>
      </c>
      <c r="BQ961">
        <v>31</v>
      </c>
      <c r="BR961" t="s">
        <v>186</v>
      </c>
      <c r="BT961" t="s">
        <v>73</v>
      </c>
      <c r="BU961" s="23">
        <v>43536</v>
      </c>
      <c r="BV961">
        <v>25342</v>
      </c>
      <c r="BX961" t="s">
        <v>63</v>
      </c>
      <c r="BY961" t="s">
        <v>64</v>
      </c>
      <c r="CB961" t="s">
        <v>64</v>
      </c>
      <c r="CC961" t="s">
        <v>64</v>
      </c>
      <c r="CE961" t="s">
        <v>64</v>
      </c>
      <c r="CG961" t="s">
        <v>63</v>
      </c>
      <c r="CH961" t="s">
        <v>633</v>
      </c>
      <c r="CI961" t="s">
        <v>64</v>
      </c>
      <c r="CN961">
        <v>48</v>
      </c>
      <c r="CO961" t="s">
        <v>112</v>
      </c>
      <c r="CQ961">
        <v>1</v>
      </c>
      <c r="CR961" t="s">
        <v>113</v>
      </c>
      <c r="CS961">
        <v>48</v>
      </c>
      <c r="CT961">
        <v>8</v>
      </c>
      <c r="CU961">
        <v>370</v>
      </c>
      <c r="DE961" t="s">
        <v>138</v>
      </c>
      <c r="DG961">
        <v>15</v>
      </c>
      <c r="DJ961" t="s">
        <v>76</v>
      </c>
      <c r="DK961" t="s">
        <v>2124</v>
      </c>
      <c r="DL961" t="s">
        <v>64</v>
      </c>
      <c r="DM961" t="s">
        <v>64</v>
      </c>
      <c r="DN961" t="s">
        <v>64</v>
      </c>
      <c r="DO961" t="s">
        <v>595</v>
      </c>
      <c r="DP961" t="s">
        <v>63</v>
      </c>
      <c r="DQ961" t="s">
        <v>78</v>
      </c>
      <c r="DR961" t="s">
        <v>681</v>
      </c>
      <c r="DY961">
        <v>30.4</v>
      </c>
      <c r="EB961">
        <v>5</v>
      </c>
      <c r="EC961">
        <v>5</v>
      </c>
      <c r="EE961" t="s">
        <v>1582</v>
      </c>
      <c r="EF961">
        <v>7</v>
      </c>
      <c r="EH961" t="s">
        <v>80</v>
      </c>
      <c r="EL961" t="s">
        <v>80</v>
      </c>
      <c r="EP961" t="s">
        <v>80</v>
      </c>
      <c r="ET961" t="s">
        <v>80</v>
      </c>
      <c r="EV961">
        <v>3000</v>
      </c>
      <c r="EW961">
        <v>433</v>
      </c>
      <c r="EX961">
        <v>336</v>
      </c>
      <c r="EY961">
        <v>389</v>
      </c>
    </row>
    <row r="962" spans="1:165" x14ac:dyDescent="0.25">
      <c r="A962">
        <v>2020</v>
      </c>
      <c r="B962" t="s">
        <v>630</v>
      </c>
      <c r="C962" s="20" t="s">
        <v>668</v>
      </c>
      <c r="D962" t="s">
        <v>692</v>
      </c>
      <c r="E962" t="s">
        <v>632</v>
      </c>
      <c r="F962">
        <v>562</v>
      </c>
      <c r="G962" s="1">
        <v>2</v>
      </c>
      <c r="H962">
        <v>4</v>
      </c>
      <c r="I962" t="s">
        <v>79</v>
      </c>
      <c r="J962">
        <v>21</v>
      </c>
      <c r="K962">
        <v>27</v>
      </c>
      <c r="L962">
        <v>23</v>
      </c>
      <c r="M962">
        <v>26.6</v>
      </c>
      <c r="N962">
        <v>37.5</v>
      </c>
      <c r="O962">
        <v>30.602900000000002</v>
      </c>
      <c r="P962">
        <v>20.962700000000002</v>
      </c>
      <c r="Q962">
        <v>26.517499999999998</v>
      </c>
      <c r="R962">
        <v>23.144400000000001</v>
      </c>
      <c r="T962" t="s">
        <v>60</v>
      </c>
      <c r="U962" t="s">
        <v>71</v>
      </c>
      <c r="V962" t="s">
        <v>61</v>
      </c>
      <c r="W962" t="s">
        <v>62</v>
      </c>
      <c r="Y962">
        <v>8</v>
      </c>
      <c r="Z962" t="s">
        <v>63</v>
      </c>
      <c r="AA962" t="s">
        <v>64</v>
      </c>
      <c r="AB962" t="s">
        <v>86</v>
      </c>
      <c r="AC962" t="s">
        <v>87</v>
      </c>
      <c r="AD962">
        <v>15</v>
      </c>
      <c r="AG962" t="s">
        <v>59</v>
      </c>
      <c r="AH962" t="s">
        <v>67</v>
      </c>
      <c r="AI962" t="s">
        <v>68</v>
      </c>
      <c r="AJ962" t="s">
        <v>69</v>
      </c>
      <c r="AK962" t="s">
        <v>184</v>
      </c>
      <c r="AL962" t="s">
        <v>185</v>
      </c>
      <c r="AS962">
        <v>2100</v>
      </c>
      <c r="AT962">
        <v>2100</v>
      </c>
      <c r="BN962" s="33" t="s">
        <v>2125</v>
      </c>
      <c r="BO962">
        <v>2</v>
      </c>
      <c r="BP962">
        <v>2</v>
      </c>
      <c r="BQ962">
        <v>31</v>
      </c>
      <c r="BR962" t="s">
        <v>186</v>
      </c>
      <c r="BT962" t="s">
        <v>73</v>
      </c>
      <c r="BU962" s="23">
        <v>43504</v>
      </c>
      <c r="BV962">
        <v>25219</v>
      </c>
      <c r="BX962" t="s">
        <v>63</v>
      </c>
      <c r="BY962" t="s">
        <v>64</v>
      </c>
      <c r="CB962" t="s">
        <v>64</v>
      </c>
      <c r="CC962" t="s">
        <v>64</v>
      </c>
      <c r="CE962" t="s">
        <v>64</v>
      </c>
      <c r="CG962" t="s">
        <v>63</v>
      </c>
      <c r="CH962" t="s">
        <v>633</v>
      </c>
      <c r="CI962" t="s">
        <v>63</v>
      </c>
      <c r="CJ962" t="s">
        <v>634</v>
      </c>
      <c r="DJ962" t="s">
        <v>76</v>
      </c>
      <c r="DK962" t="s">
        <v>2124</v>
      </c>
      <c r="DL962" t="s">
        <v>64</v>
      </c>
      <c r="DM962" t="s">
        <v>64</v>
      </c>
      <c r="DN962" t="s">
        <v>64</v>
      </c>
      <c r="DO962" t="s">
        <v>595</v>
      </c>
      <c r="DP962" t="s">
        <v>63</v>
      </c>
      <c r="DQ962" t="s">
        <v>78</v>
      </c>
      <c r="DR962" t="s">
        <v>693</v>
      </c>
      <c r="DY962">
        <v>30.8</v>
      </c>
      <c r="EB962">
        <v>5</v>
      </c>
      <c r="EC962">
        <v>5</v>
      </c>
      <c r="EE962" t="s">
        <v>1584</v>
      </c>
      <c r="EF962">
        <v>7</v>
      </c>
      <c r="EH962" t="s">
        <v>80</v>
      </c>
      <c r="EL962" t="s">
        <v>80</v>
      </c>
      <c r="EP962" t="s">
        <v>80</v>
      </c>
      <c r="ET962" t="s">
        <v>80</v>
      </c>
      <c r="EV962">
        <v>3000</v>
      </c>
      <c r="EW962">
        <v>424</v>
      </c>
      <c r="EX962">
        <v>335</v>
      </c>
      <c r="EY962">
        <v>384</v>
      </c>
    </row>
    <row r="963" spans="1:165" x14ac:dyDescent="0.25">
      <c r="A963">
        <v>2020</v>
      </c>
      <c r="B963" t="s">
        <v>630</v>
      </c>
      <c r="C963" s="20" t="s">
        <v>668</v>
      </c>
      <c r="D963" t="s">
        <v>692</v>
      </c>
      <c r="E963" t="s">
        <v>632</v>
      </c>
      <c r="F963">
        <v>565</v>
      </c>
      <c r="G963" s="1">
        <v>3</v>
      </c>
      <c r="H963">
        <v>6</v>
      </c>
      <c r="I963" t="s">
        <v>79</v>
      </c>
      <c r="J963">
        <v>18</v>
      </c>
      <c r="K963">
        <v>24</v>
      </c>
      <c r="L963">
        <v>20</v>
      </c>
      <c r="M963">
        <v>22.7</v>
      </c>
      <c r="N963">
        <v>33.1</v>
      </c>
      <c r="O963">
        <v>26.438099999999999</v>
      </c>
      <c r="P963">
        <v>18.117000000000001</v>
      </c>
      <c r="Q963">
        <v>23.640799999999999</v>
      </c>
      <c r="R963">
        <v>20.245699999999999</v>
      </c>
      <c r="T963" t="s">
        <v>266</v>
      </c>
      <c r="U963" t="s">
        <v>267</v>
      </c>
      <c r="V963" t="s">
        <v>61</v>
      </c>
      <c r="W963" t="s">
        <v>62</v>
      </c>
      <c r="Y963">
        <v>8</v>
      </c>
      <c r="Z963" t="s">
        <v>63</v>
      </c>
      <c r="AA963" t="s">
        <v>64</v>
      </c>
      <c r="AB963" t="s">
        <v>86</v>
      </c>
      <c r="AC963" t="s">
        <v>87</v>
      </c>
      <c r="AD963">
        <v>15</v>
      </c>
      <c r="AG963" t="s">
        <v>59</v>
      </c>
      <c r="AH963" t="s">
        <v>67</v>
      </c>
      <c r="AI963" t="s">
        <v>68</v>
      </c>
      <c r="AJ963" t="s">
        <v>69</v>
      </c>
      <c r="AK963" t="s">
        <v>184</v>
      </c>
      <c r="AL963" t="s">
        <v>185</v>
      </c>
      <c r="AS963">
        <v>2450</v>
      </c>
      <c r="AT963">
        <v>2450</v>
      </c>
      <c r="BN963" s="33" t="s">
        <v>2125</v>
      </c>
      <c r="BO963">
        <v>2</v>
      </c>
      <c r="BP963">
        <v>2</v>
      </c>
      <c r="BQ963">
        <v>31</v>
      </c>
      <c r="BR963" t="s">
        <v>186</v>
      </c>
      <c r="BT963" t="s">
        <v>73</v>
      </c>
      <c r="BU963" s="23">
        <v>43532</v>
      </c>
      <c r="BV963">
        <v>25327</v>
      </c>
      <c r="BX963" t="s">
        <v>63</v>
      </c>
      <c r="BY963" t="s">
        <v>64</v>
      </c>
      <c r="CB963" t="s">
        <v>64</v>
      </c>
      <c r="CC963" t="s">
        <v>64</v>
      </c>
      <c r="CE963" t="s">
        <v>64</v>
      </c>
      <c r="CG963" t="s">
        <v>63</v>
      </c>
      <c r="CH963" t="s">
        <v>633</v>
      </c>
      <c r="CI963" t="s">
        <v>64</v>
      </c>
      <c r="DJ963" t="s">
        <v>76</v>
      </c>
      <c r="DK963" t="s">
        <v>2124</v>
      </c>
      <c r="DL963" t="s">
        <v>64</v>
      </c>
      <c r="DM963" t="s">
        <v>64</v>
      </c>
      <c r="DN963" t="s">
        <v>64</v>
      </c>
      <c r="DO963" t="s">
        <v>595</v>
      </c>
      <c r="DP963" t="s">
        <v>63</v>
      </c>
      <c r="DQ963" t="s">
        <v>78</v>
      </c>
      <c r="DR963" t="s">
        <v>1614</v>
      </c>
      <c r="DY963">
        <v>26.6</v>
      </c>
      <c r="EB963">
        <v>4</v>
      </c>
      <c r="EC963">
        <v>4</v>
      </c>
      <c r="EE963" t="s">
        <v>1585</v>
      </c>
      <c r="EF963">
        <v>7</v>
      </c>
      <c r="EH963" t="s">
        <v>80</v>
      </c>
      <c r="EL963" t="s">
        <v>80</v>
      </c>
      <c r="EP963" t="s">
        <v>80</v>
      </c>
      <c r="ET963" t="s">
        <v>80</v>
      </c>
      <c r="EV963">
        <v>4750</v>
      </c>
      <c r="EW963">
        <v>490</v>
      </c>
      <c r="EX963">
        <v>376</v>
      </c>
      <c r="EY963">
        <v>439</v>
      </c>
    </row>
    <row r="964" spans="1:165" x14ac:dyDescent="0.25">
      <c r="A964">
        <v>2020</v>
      </c>
      <c r="B964" t="s">
        <v>630</v>
      </c>
      <c r="C964" s="20" t="s">
        <v>668</v>
      </c>
      <c r="D964" t="s">
        <v>692</v>
      </c>
      <c r="E964" t="s">
        <v>632</v>
      </c>
      <c r="F964">
        <v>563</v>
      </c>
      <c r="G964" s="1">
        <v>5</v>
      </c>
      <c r="H964">
        <v>8</v>
      </c>
      <c r="I964" t="s">
        <v>79</v>
      </c>
      <c r="J964">
        <v>15</v>
      </c>
      <c r="K964">
        <v>20</v>
      </c>
      <c r="L964">
        <v>17</v>
      </c>
      <c r="M964">
        <v>19.148800000000001</v>
      </c>
      <c r="N964">
        <v>28.349900000000002</v>
      </c>
      <c r="O964">
        <v>22.4238</v>
      </c>
      <c r="P964">
        <v>15.4621</v>
      </c>
      <c r="Q964">
        <v>20.469799999999999</v>
      </c>
      <c r="R964">
        <v>17.3748</v>
      </c>
      <c r="T964" t="s">
        <v>266</v>
      </c>
      <c r="U964" t="s">
        <v>267</v>
      </c>
      <c r="V964" t="s">
        <v>61</v>
      </c>
      <c r="W964" t="s">
        <v>62</v>
      </c>
      <c r="Y964">
        <v>8</v>
      </c>
      <c r="Z964" t="s">
        <v>63</v>
      </c>
      <c r="AA964" t="s">
        <v>64</v>
      </c>
      <c r="AB964" t="s">
        <v>86</v>
      </c>
      <c r="AC964" t="s">
        <v>87</v>
      </c>
      <c r="AD964">
        <v>15</v>
      </c>
      <c r="AG964" t="s">
        <v>59</v>
      </c>
      <c r="AH964" t="s">
        <v>67</v>
      </c>
      <c r="AI964" t="s">
        <v>68</v>
      </c>
      <c r="AJ964" t="s">
        <v>69</v>
      </c>
      <c r="AK964" t="s">
        <v>184</v>
      </c>
      <c r="AL964" t="s">
        <v>185</v>
      </c>
      <c r="AS964">
        <v>2850</v>
      </c>
      <c r="AT964">
        <v>2850</v>
      </c>
      <c r="BN964" s="33" t="s">
        <v>2125</v>
      </c>
      <c r="BO964">
        <v>2</v>
      </c>
      <c r="BP964">
        <v>2</v>
      </c>
      <c r="BQ964">
        <v>31</v>
      </c>
      <c r="BR964" t="s">
        <v>186</v>
      </c>
      <c r="BT964" t="s">
        <v>73</v>
      </c>
      <c r="BU964" s="23">
        <v>43549</v>
      </c>
      <c r="BV964">
        <v>25673</v>
      </c>
      <c r="BX964" t="s">
        <v>63</v>
      </c>
      <c r="BY964" t="s">
        <v>64</v>
      </c>
      <c r="CB964" t="s">
        <v>64</v>
      </c>
      <c r="CC964" t="s">
        <v>64</v>
      </c>
      <c r="CE964" t="s">
        <v>64</v>
      </c>
      <c r="CG964" t="s">
        <v>63</v>
      </c>
      <c r="CH964" t="s">
        <v>633</v>
      </c>
      <c r="CI964" t="s">
        <v>64</v>
      </c>
      <c r="DJ964" t="s">
        <v>76</v>
      </c>
      <c r="DK964" t="s">
        <v>2124</v>
      </c>
      <c r="DL964" t="s">
        <v>64</v>
      </c>
      <c r="DM964" t="s">
        <v>64</v>
      </c>
      <c r="DN964" t="s">
        <v>64</v>
      </c>
      <c r="DO964" t="s">
        <v>77</v>
      </c>
      <c r="DP964" t="s">
        <v>63</v>
      </c>
      <c r="DQ964" t="s">
        <v>78</v>
      </c>
      <c r="DR964" t="s">
        <v>1615</v>
      </c>
      <c r="DY964">
        <v>22.6</v>
      </c>
      <c r="EB964">
        <v>3</v>
      </c>
      <c r="EC964">
        <v>3</v>
      </c>
      <c r="EE964" t="s">
        <v>1586</v>
      </c>
      <c r="EF964">
        <v>3</v>
      </c>
      <c r="EH964" t="s">
        <v>80</v>
      </c>
      <c r="EL964" t="s">
        <v>80</v>
      </c>
      <c r="EP964" t="s">
        <v>80</v>
      </c>
      <c r="ET964" t="s">
        <v>80</v>
      </c>
      <c r="EV964">
        <v>6750</v>
      </c>
      <c r="EW964">
        <v>574</v>
      </c>
      <c r="EX964">
        <v>434</v>
      </c>
      <c r="EY964">
        <v>511</v>
      </c>
    </row>
    <row r="965" spans="1:165" x14ac:dyDescent="0.25">
      <c r="A965">
        <v>2020</v>
      </c>
      <c r="B965" t="s">
        <v>630</v>
      </c>
      <c r="C965" s="20" t="s">
        <v>668</v>
      </c>
      <c r="D965" t="s">
        <v>1616</v>
      </c>
      <c r="E965" t="s">
        <v>632</v>
      </c>
      <c r="F965">
        <v>564</v>
      </c>
      <c r="G965" s="1">
        <v>2</v>
      </c>
      <c r="H965">
        <v>4</v>
      </c>
      <c r="I965" t="s">
        <v>79</v>
      </c>
      <c r="J965">
        <v>20</v>
      </c>
      <c r="K965">
        <v>26</v>
      </c>
      <c r="L965">
        <v>22</v>
      </c>
      <c r="M965">
        <v>25.376799999999999</v>
      </c>
      <c r="N965">
        <v>36.061599999999999</v>
      </c>
      <c r="O965">
        <v>29.280899999999999</v>
      </c>
      <c r="P965">
        <v>20.094799999999999</v>
      </c>
      <c r="Q965">
        <v>25.6084</v>
      </c>
      <c r="R965">
        <v>22.250599999999999</v>
      </c>
      <c r="T965" t="s">
        <v>60</v>
      </c>
      <c r="U965" t="s">
        <v>71</v>
      </c>
      <c r="V965" t="s">
        <v>61</v>
      </c>
      <c r="W965" t="s">
        <v>62</v>
      </c>
      <c r="Y965">
        <v>8</v>
      </c>
      <c r="Z965" t="s">
        <v>63</v>
      </c>
      <c r="AA965" t="s">
        <v>64</v>
      </c>
      <c r="AB965" t="s">
        <v>86</v>
      </c>
      <c r="AC965" t="s">
        <v>87</v>
      </c>
      <c r="AD965">
        <v>15</v>
      </c>
      <c r="AG965" t="s">
        <v>59</v>
      </c>
      <c r="AH965" t="s">
        <v>67</v>
      </c>
      <c r="AI965" t="s">
        <v>68</v>
      </c>
      <c r="AJ965" t="s">
        <v>69</v>
      </c>
      <c r="AK965" t="s">
        <v>184</v>
      </c>
      <c r="AL965" t="s">
        <v>185</v>
      </c>
      <c r="AS965">
        <v>2200</v>
      </c>
      <c r="AT965">
        <v>2200</v>
      </c>
      <c r="BN965" s="33" t="s">
        <v>2125</v>
      </c>
      <c r="BO965">
        <v>2</v>
      </c>
      <c r="BP965">
        <v>2</v>
      </c>
      <c r="BQ965">
        <v>31</v>
      </c>
      <c r="BR965" t="s">
        <v>186</v>
      </c>
      <c r="BT965" t="s">
        <v>73</v>
      </c>
      <c r="BU965" s="23">
        <v>43504</v>
      </c>
      <c r="BV965">
        <v>25230</v>
      </c>
      <c r="BX965" t="s">
        <v>63</v>
      </c>
      <c r="BY965" t="s">
        <v>64</v>
      </c>
      <c r="CB965" t="s">
        <v>64</v>
      </c>
      <c r="CC965" t="s">
        <v>64</v>
      </c>
      <c r="CE965" t="s">
        <v>64</v>
      </c>
      <c r="CG965" t="s">
        <v>63</v>
      </c>
      <c r="CH965" t="s">
        <v>633</v>
      </c>
      <c r="CI965" t="s">
        <v>63</v>
      </c>
      <c r="CJ965" t="s">
        <v>634</v>
      </c>
      <c r="DJ965" t="s">
        <v>76</v>
      </c>
      <c r="DK965" t="s">
        <v>2124</v>
      </c>
      <c r="DL965" t="s">
        <v>64</v>
      </c>
      <c r="DM965" t="s">
        <v>64</v>
      </c>
      <c r="DN965" t="s">
        <v>64</v>
      </c>
      <c r="DO965" t="s">
        <v>595</v>
      </c>
      <c r="DP965" t="s">
        <v>63</v>
      </c>
      <c r="DQ965" t="s">
        <v>78</v>
      </c>
      <c r="DR965" t="s">
        <v>693</v>
      </c>
      <c r="DY965">
        <v>29.5</v>
      </c>
      <c r="EB965">
        <v>4</v>
      </c>
      <c r="EC965">
        <v>4</v>
      </c>
      <c r="EE965" t="s">
        <v>1584</v>
      </c>
      <c r="EF965">
        <v>7</v>
      </c>
      <c r="EH965" t="s">
        <v>80</v>
      </c>
      <c r="EL965" t="s">
        <v>80</v>
      </c>
      <c r="EP965" t="s">
        <v>80</v>
      </c>
      <c r="ET965" t="s">
        <v>80</v>
      </c>
      <c r="EV965">
        <v>3500</v>
      </c>
      <c r="EW965">
        <v>442</v>
      </c>
      <c r="EX965">
        <v>347</v>
      </c>
      <c r="EY965">
        <v>399</v>
      </c>
    </row>
    <row r="966" spans="1:165" x14ac:dyDescent="0.25">
      <c r="A966">
        <v>2020</v>
      </c>
      <c r="B966" t="s">
        <v>630</v>
      </c>
      <c r="C966" s="20" t="s">
        <v>668</v>
      </c>
      <c r="D966" t="s">
        <v>1617</v>
      </c>
      <c r="E966" t="s">
        <v>632</v>
      </c>
      <c r="F966">
        <v>560</v>
      </c>
      <c r="G966" s="1">
        <v>3</v>
      </c>
      <c r="H966">
        <v>6</v>
      </c>
      <c r="I966" t="s">
        <v>79</v>
      </c>
      <c r="J966">
        <v>18</v>
      </c>
      <c r="K966">
        <v>24</v>
      </c>
      <c r="L966">
        <v>20</v>
      </c>
      <c r="M966">
        <v>22.7</v>
      </c>
      <c r="N966">
        <v>33.1</v>
      </c>
      <c r="O966">
        <v>26.438099999999999</v>
      </c>
      <c r="P966">
        <v>18.117000000000001</v>
      </c>
      <c r="Q966">
        <v>23.640799999999999</v>
      </c>
      <c r="R966">
        <v>20.245699999999999</v>
      </c>
      <c r="T966" t="s">
        <v>266</v>
      </c>
      <c r="U966" t="s">
        <v>267</v>
      </c>
      <c r="V966" t="s">
        <v>61</v>
      </c>
      <c r="W966" t="s">
        <v>62</v>
      </c>
      <c r="Y966">
        <v>8</v>
      </c>
      <c r="Z966" t="s">
        <v>63</v>
      </c>
      <c r="AA966" t="s">
        <v>64</v>
      </c>
      <c r="AB966" t="s">
        <v>86</v>
      </c>
      <c r="AC966" t="s">
        <v>87</v>
      </c>
      <c r="AD966">
        <v>15</v>
      </c>
      <c r="AG966" t="s">
        <v>59</v>
      </c>
      <c r="AH966" t="s">
        <v>67</v>
      </c>
      <c r="AI966" t="s">
        <v>68</v>
      </c>
      <c r="AJ966" t="s">
        <v>69</v>
      </c>
      <c r="AK966" t="s">
        <v>184</v>
      </c>
      <c r="AL966" t="s">
        <v>185</v>
      </c>
      <c r="AS966">
        <v>2450</v>
      </c>
      <c r="AT966">
        <v>2450</v>
      </c>
      <c r="BN966" s="33" t="s">
        <v>2125</v>
      </c>
      <c r="BO966">
        <v>2</v>
      </c>
      <c r="BP966">
        <v>2</v>
      </c>
      <c r="BQ966">
        <v>31</v>
      </c>
      <c r="BR966" t="s">
        <v>186</v>
      </c>
      <c r="BT966" t="s">
        <v>73</v>
      </c>
      <c r="BU966" s="23">
        <v>43532</v>
      </c>
      <c r="BV966">
        <v>25630</v>
      </c>
      <c r="BX966" t="s">
        <v>63</v>
      </c>
      <c r="BY966" t="s">
        <v>64</v>
      </c>
      <c r="CB966" t="s">
        <v>64</v>
      </c>
      <c r="CC966" t="s">
        <v>64</v>
      </c>
      <c r="CE966" t="s">
        <v>64</v>
      </c>
      <c r="CG966" t="s">
        <v>63</v>
      </c>
      <c r="CH966" t="s">
        <v>633</v>
      </c>
      <c r="CI966" t="s">
        <v>64</v>
      </c>
      <c r="DJ966" t="s">
        <v>76</v>
      </c>
      <c r="DK966" t="s">
        <v>2124</v>
      </c>
      <c r="DL966" t="s">
        <v>64</v>
      </c>
      <c r="DM966" t="s">
        <v>64</v>
      </c>
      <c r="DN966" t="s">
        <v>64</v>
      </c>
      <c r="DO966" t="s">
        <v>595</v>
      </c>
      <c r="DP966" t="s">
        <v>63</v>
      </c>
      <c r="DQ966" t="s">
        <v>78</v>
      </c>
      <c r="DR966" t="s">
        <v>1617</v>
      </c>
      <c r="DY966">
        <v>26.6</v>
      </c>
      <c r="EB966">
        <v>4</v>
      </c>
      <c r="EC966">
        <v>4</v>
      </c>
      <c r="EE966" t="s">
        <v>1585</v>
      </c>
      <c r="EF966">
        <v>7</v>
      </c>
      <c r="EH966" t="s">
        <v>80</v>
      </c>
      <c r="EL966" t="s">
        <v>80</v>
      </c>
      <c r="EP966" t="s">
        <v>80</v>
      </c>
      <c r="ET966" t="s">
        <v>80</v>
      </c>
      <c r="EV966">
        <v>4750</v>
      </c>
      <c r="EW966">
        <v>490</v>
      </c>
      <c r="EX966">
        <v>376</v>
      </c>
      <c r="EY966">
        <v>439</v>
      </c>
    </row>
    <row r="967" spans="1:165" x14ac:dyDescent="0.25">
      <c r="A967">
        <v>2020</v>
      </c>
      <c r="B967" t="s">
        <v>1021</v>
      </c>
      <c r="C967" s="20" t="s">
        <v>1022</v>
      </c>
      <c r="D967" t="s">
        <v>1055</v>
      </c>
      <c r="E967" t="s">
        <v>1024</v>
      </c>
      <c r="F967">
        <v>26</v>
      </c>
      <c r="G967" s="1">
        <v>2</v>
      </c>
      <c r="H967">
        <v>4</v>
      </c>
      <c r="I967" t="s">
        <v>201</v>
      </c>
      <c r="J967">
        <v>22</v>
      </c>
      <c r="K967">
        <v>28</v>
      </c>
      <c r="L967">
        <v>24</v>
      </c>
      <c r="M967">
        <v>28.2818</v>
      </c>
      <c r="N967">
        <v>39.600499999999997</v>
      </c>
      <c r="O967">
        <v>32.456299999999999</v>
      </c>
      <c r="P967">
        <v>22.167899999999999</v>
      </c>
      <c r="Q967">
        <v>27.870699999999999</v>
      </c>
      <c r="R967">
        <v>24.4161</v>
      </c>
      <c r="T967" t="s">
        <v>60</v>
      </c>
      <c r="U967" t="s">
        <v>71</v>
      </c>
      <c r="V967" t="s">
        <v>61</v>
      </c>
      <c r="W967" t="s">
        <v>62</v>
      </c>
      <c r="Y967">
        <v>6</v>
      </c>
      <c r="Z967" t="s">
        <v>63</v>
      </c>
      <c r="AA967" t="s">
        <v>64</v>
      </c>
      <c r="AB967" t="s">
        <v>86</v>
      </c>
      <c r="AC967" t="s">
        <v>87</v>
      </c>
      <c r="AD967">
        <v>15</v>
      </c>
      <c r="AG967" t="s">
        <v>155</v>
      </c>
      <c r="AH967" t="s">
        <v>156</v>
      </c>
      <c r="AI967" t="s">
        <v>68</v>
      </c>
      <c r="AJ967" t="s">
        <v>69</v>
      </c>
      <c r="AK967" t="s">
        <v>184</v>
      </c>
      <c r="AL967" t="s">
        <v>185</v>
      </c>
      <c r="AS967">
        <v>2050</v>
      </c>
      <c r="AT967">
        <v>2050</v>
      </c>
      <c r="BN967" s="33" t="s">
        <v>2136</v>
      </c>
      <c r="BO967">
        <v>2</v>
      </c>
      <c r="BP967">
        <v>2</v>
      </c>
      <c r="BQ967">
        <v>31</v>
      </c>
      <c r="BR967" t="s">
        <v>186</v>
      </c>
      <c r="BT967" t="s">
        <v>73</v>
      </c>
      <c r="BU967" s="23">
        <v>43612</v>
      </c>
      <c r="BV967">
        <v>25456</v>
      </c>
      <c r="BX967" t="s">
        <v>64</v>
      </c>
      <c r="BY967" t="s">
        <v>64</v>
      </c>
      <c r="CB967" t="s">
        <v>64</v>
      </c>
      <c r="CC967" t="s">
        <v>64</v>
      </c>
      <c r="CE967" t="s">
        <v>64</v>
      </c>
      <c r="CG967" t="s">
        <v>63</v>
      </c>
      <c r="CH967" t="s">
        <v>1025</v>
      </c>
      <c r="CI967" t="s">
        <v>64</v>
      </c>
      <c r="DJ967" t="s">
        <v>355</v>
      </c>
      <c r="DK967" t="s">
        <v>356</v>
      </c>
      <c r="DN967" t="s">
        <v>64</v>
      </c>
      <c r="DO967" t="s">
        <v>193</v>
      </c>
      <c r="DP967" t="s">
        <v>64</v>
      </c>
      <c r="DQ967" t="s">
        <v>139</v>
      </c>
      <c r="EB967">
        <v>5</v>
      </c>
      <c r="EC967">
        <v>5</v>
      </c>
      <c r="EE967" t="s">
        <v>1872</v>
      </c>
      <c r="EF967">
        <v>3</v>
      </c>
      <c r="EH967" t="s">
        <v>80</v>
      </c>
      <c r="EL967" t="s">
        <v>80</v>
      </c>
      <c r="EP967" t="s">
        <v>80</v>
      </c>
      <c r="ET967" t="s">
        <v>80</v>
      </c>
      <c r="EV967">
        <v>2750</v>
      </c>
      <c r="EW967">
        <v>399</v>
      </c>
      <c r="EX967">
        <v>317</v>
      </c>
      <c r="EY967">
        <v>362</v>
      </c>
    </row>
    <row r="968" spans="1:165" x14ac:dyDescent="0.25">
      <c r="A968">
        <v>2020</v>
      </c>
      <c r="B968" t="s">
        <v>1021</v>
      </c>
      <c r="C968" s="20" t="s">
        <v>1022</v>
      </c>
      <c r="D968" t="s">
        <v>1056</v>
      </c>
      <c r="E968" t="s">
        <v>1024</v>
      </c>
      <c r="F968">
        <v>27</v>
      </c>
      <c r="G968" s="1">
        <v>2</v>
      </c>
      <c r="H968">
        <v>4</v>
      </c>
      <c r="I968" t="s">
        <v>201</v>
      </c>
      <c r="J968">
        <v>22</v>
      </c>
      <c r="K968">
        <v>27</v>
      </c>
      <c r="L968">
        <v>24</v>
      </c>
      <c r="M968">
        <v>27.7301</v>
      </c>
      <c r="N968">
        <v>37.524500000000003</v>
      </c>
      <c r="O968">
        <v>31.4206</v>
      </c>
      <c r="P968">
        <v>21.774000000000001</v>
      </c>
      <c r="Q968">
        <v>26.533300000000001</v>
      </c>
      <c r="R968">
        <v>23.6858</v>
      </c>
      <c r="T968" t="s">
        <v>60</v>
      </c>
      <c r="U968" t="s">
        <v>71</v>
      </c>
      <c r="V968" t="s">
        <v>61</v>
      </c>
      <c r="W968" t="s">
        <v>62</v>
      </c>
      <c r="Y968">
        <v>6</v>
      </c>
      <c r="Z968" t="s">
        <v>63</v>
      </c>
      <c r="AA968" t="s">
        <v>64</v>
      </c>
      <c r="AB968" t="s">
        <v>86</v>
      </c>
      <c r="AC968" t="s">
        <v>87</v>
      </c>
      <c r="AD968">
        <v>15</v>
      </c>
      <c r="AG968" t="s">
        <v>155</v>
      </c>
      <c r="AH968" t="s">
        <v>156</v>
      </c>
      <c r="AI968" t="s">
        <v>68</v>
      </c>
      <c r="AJ968" t="s">
        <v>69</v>
      </c>
      <c r="AK968" t="s">
        <v>184</v>
      </c>
      <c r="AL968" t="s">
        <v>185</v>
      </c>
      <c r="AS968">
        <v>2050</v>
      </c>
      <c r="AT968">
        <v>2050</v>
      </c>
      <c r="BN968" s="33" t="s">
        <v>2136</v>
      </c>
      <c r="BO968">
        <v>2</v>
      </c>
      <c r="BP968">
        <v>2</v>
      </c>
      <c r="BQ968">
        <v>31</v>
      </c>
      <c r="BR968" t="s">
        <v>186</v>
      </c>
      <c r="BT968" t="s">
        <v>73</v>
      </c>
      <c r="BU968" s="23">
        <v>43612</v>
      </c>
      <c r="BV968">
        <v>25455</v>
      </c>
      <c r="BX968" t="s">
        <v>63</v>
      </c>
      <c r="BY968" t="s">
        <v>64</v>
      </c>
      <c r="CB968" t="s">
        <v>64</v>
      </c>
      <c r="CC968" t="s">
        <v>64</v>
      </c>
      <c r="CE968" t="s">
        <v>64</v>
      </c>
      <c r="CG968" t="s">
        <v>63</v>
      </c>
      <c r="CH968" t="s">
        <v>1025</v>
      </c>
      <c r="CI968" t="s">
        <v>64</v>
      </c>
      <c r="DJ968" t="s">
        <v>355</v>
      </c>
      <c r="DK968" t="s">
        <v>356</v>
      </c>
      <c r="DN968" t="s">
        <v>64</v>
      </c>
      <c r="DO968" t="s">
        <v>193</v>
      </c>
      <c r="DP968" t="s">
        <v>64</v>
      </c>
      <c r="DQ968" t="s">
        <v>139</v>
      </c>
      <c r="EB968">
        <v>5</v>
      </c>
      <c r="EC968">
        <v>5</v>
      </c>
      <c r="EE968" t="s">
        <v>1872</v>
      </c>
      <c r="EF968">
        <v>3</v>
      </c>
      <c r="EH968" t="s">
        <v>80</v>
      </c>
      <c r="EL968" t="s">
        <v>80</v>
      </c>
      <c r="EP968" t="s">
        <v>80</v>
      </c>
      <c r="ET968" t="s">
        <v>80</v>
      </c>
      <c r="EV968">
        <v>2750</v>
      </c>
      <c r="EW968">
        <v>407</v>
      </c>
      <c r="EX968">
        <v>334</v>
      </c>
      <c r="EY968">
        <v>374</v>
      </c>
    </row>
    <row r="969" spans="1:165" x14ac:dyDescent="0.25">
      <c r="A969" s="24">
        <v>2020</v>
      </c>
      <c r="B969" s="24" t="s">
        <v>1021</v>
      </c>
      <c r="C969" s="25" t="s">
        <v>1022</v>
      </c>
      <c r="D969" s="30" t="s">
        <v>1057</v>
      </c>
      <c r="E969" s="24" t="s">
        <v>1024</v>
      </c>
      <c r="F969" s="24">
        <v>17</v>
      </c>
      <c r="G969" s="26">
        <v>2.5</v>
      </c>
      <c r="H969" s="24">
        <v>4</v>
      </c>
      <c r="I969" s="24" t="s">
        <v>870</v>
      </c>
      <c r="J969" s="24">
        <v>33</v>
      </c>
      <c r="K969" s="24">
        <v>30</v>
      </c>
      <c r="L969" s="24">
        <v>31</v>
      </c>
      <c r="M969" s="24">
        <v>44.232599999999998</v>
      </c>
      <c r="N969" s="24">
        <v>42.918399999999998</v>
      </c>
      <c r="O969" s="24">
        <v>43.631399999999999</v>
      </c>
      <c r="P969" s="24">
        <v>32.983400000000003</v>
      </c>
      <c r="Q969" s="24">
        <v>29.982399999999998</v>
      </c>
      <c r="R969" s="24">
        <v>31</v>
      </c>
      <c r="S969" s="24"/>
      <c r="T969" s="24" t="s">
        <v>142</v>
      </c>
      <c r="U969" s="24" t="s">
        <v>143</v>
      </c>
      <c r="V969" s="24" t="s">
        <v>549</v>
      </c>
      <c r="W969" s="24" t="s">
        <v>550</v>
      </c>
      <c r="X969" s="24"/>
      <c r="Y969" s="24">
        <v>6</v>
      </c>
      <c r="Z969" s="24" t="s">
        <v>64</v>
      </c>
      <c r="AA969" s="24" t="s">
        <v>64</v>
      </c>
      <c r="AB969" s="24" t="s">
        <v>86</v>
      </c>
      <c r="AC969" s="24" t="s">
        <v>87</v>
      </c>
      <c r="AD969" s="24">
        <v>15</v>
      </c>
      <c r="AE969" s="24"/>
      <c r="AF969" s="24"/>
      <c r="AG969" s="24" t="s">
        <v>243</v>
      </c>
      <c r="AH969" s="24" t="s">
        <v>244</v>
      </c>
      <c r="AI969" s="24" t="s">
        <v>68</v>
      </c>
      <c r="AJ969" s="24" t="s">
        <v>69</v>
      </c>
      <c r="AK969" s="24" t="s">
        <v>184</v>
      </c>
      <c r="AL969" s="24" t="s">
        <v>185</v>
      </c>
      <c r="AM969" s="24"/>
      <c r="AN969" s="24"/>
      <c r="AO969" s="24"/>
      <c r="AP969" s="24"/>
      <c r="AQ969" s="24"/>
      <c r="AR969" s="24"/>
      <c r="AS969" s="24">
        <v>1300</v>
      </c>
      <c r="AT969" s="24">
        <v>1300</v>
      </c>
      <c r="AU969" s="24"/>
      <c r="AV969" s="24"/>
      <c r="AW969" s="24"/>
      <c r="AX969" s="24"/>
      <c r="AY969" s="24"/>
      <c r="AZ969" s="24"/>
      <c r="BA969" s="24"/>
      <c r="BB969" s="24"/>
      <c r="BC969" s="24"/>
      <c r="BD969" s="24"/>
      <c r="BE969" s="24"/>
      <c r="BF969" s="24"/>
      <c r="BG969" s="24"/>
      <c r="BH969" s="24"/>
      <c r="BI969" s="24"/>
      <c r="BJ969" s="24"/>
      <c r="BK969" s="24"/>
      <c r="BL969" s="24"/>
      <c r="BM969" s="24"/>
      <c r="BN969" s="34" t="s">
        <v>2135</v>
      </c>
      <c r="BO969" s="24">
        <v>2</v>
      </c>
      <c r="BP969" s="24">
        <v>2</v>
      </c>
      <c r="BQ969" s="24">
        <v>31</v>
      </c>
      <c r="BR969" s="24" t="s">
        <v>186</v>
      </c>
      <c r="BS969" s="24"/>
      <c r="BT969" s="24" t="s">
        <v>73</v>
      </c>
      <c r="BU969" s="27">
        <v>43612</v>
      </c>
      <c r="BV969" s="24">
        <v>25233</v>
      </c>
      <c r="BW969" s="28"/>
      <c r="BX969" s="24" t="s">
        <v>64</v>
      </c>
      <c r="BY969" s="24" t="s">
        <v>64</v>
      </c>
      <c r="BZ969" s="24"/>
      <c r="CA969" s="24"/>
      <c r="CB969" s="24" t="s">
        <v>64</v>
      </c>
      <c r="CC969" s="24" t="s">
        <v>64</v>
      </c>
      <c r="CD969" s="24"/>
      <c r="CE969" s="24" t="s">
        <v>64</v>
      </c>
      <c r="CF969" s="24"/>
      <c r="CG969" s="24" t="s">
        <v>63</v>
      </c>
      <c r="CH969" s="24" t="s">
        <v>1018</v>
      </c>
      <c r="CI969" s="24" t="s">
        <v>64</v>
      </c>
      <c r="CJ969" s="24"/>
      <c r="CK969" s="24" t="s">
        <v>112</v>
      </c>
      <c r="CL969" s="24"/>
      <c r="CM969" s="24">
        <v>1</v>
      </c>
      <c r="CN969" s="24" t="s">
        <v>1026</v>
      </c>
      <c r="CO969" s="24"/>
      <c r="CP969" s="24">
        <v>245</v>
      </c>
      <c r="CQ969" s="24">
        <v>6.5</v>
      </c>
      <c r="CR969" s="24">
        <v>46.4</v>
      </c>
      <c r="CS969" s="24" t="s">
        <v>114</v>
      </c>
      <c r="CT969" s="24"/>
      <c r="CU969" s="24"/>
      <c r="CV969" s="24" t="s">
        <v>115</v>
      </c>
      <c r="CW969" s="24"/>
      <c r="CX969" s="24" t="s">
        <v>116</v>
      </c>
      <c r="CY969" s="24" t="s">
        <v>64</v>
      </c>
      <c r="CZ969" s="24"/>
      <c r="DA969" s="24"/>
      <c r="DB969" s="24"/>
      <c r="DC969" s="24"/>
      <c r="DD969" s="24">
        <v>2</v>
      </c>
      <c r="DE969" s="24" t="s">
        <v>476</v>
      </c>
      <c r="DF969" s="24" t="s">
        <v>1027</v>
      </c>
      <c r="DG969" s="24" t="s">
        <v>2157</v>
      </c>
      <c r="DH969" s="24"/>
      <c r="DI969" s="24"/>
      <c r="DJ969" s="24" t="s">
        <v>146</v>
      </c>
      <c r="DK969" s="24" t="s">
        <v>147</v>
      </c>
      <c r="DL969" s="24" t="s">
        <v>64</v>
      </c>
      <c r="DM969" s="24" t="s">
        <v>64</v>
      </c>
      <c r="DN969" s="24" t="s">
        <v>64</v>
      </c>
      <c r="DO969" s="24" t="s">
        <v>193</v>
      </c>
      <c r="DP969" s="24" t="s">
        <v>63</v>
      </c>
      <c r="DQ969" s="24" t="s">
        <v>78</v>
      </c>
      <c r="DR969" s="24" t="s">
        <v>1029</v>
      </c>
      <c r="DS969" s="24"/>
      <c r="DT969" s="24"/>
      <c r="DU969" s="24"/>
      <c r="DV969" s="24"/>
      <c r="DW969" s="24"/>
      <c r="DX969" s="24"/>
      <c r="DY969" s="24"/>
      <c r="DZ969" s="24"/>
      <c r="EA969" s="29"/>
      <c r="EB969" s="24">
        <v>7</v>
      </c>
      <c r="EC969" s="24">
        <v>7</v>
      </c>
      <c r="ED969" s="24"/>
      <c r="EE969" s="24" t="s">
        <v>1873</v>
      </c>
      <c r="EF969" s="24">
        <v>7</v>
      </c>
      <c r="EG969" s="24"/>
      <c r="EH969" s="24" t="s">
        <v>80</v>
      </c>
      <c r="EI969" s="24"/>
      <c r="EJ969" s="24"/>
      <c r="EK969" s="24"/>
      <c r="EL969" s="24" t="s">
        <v>80</v>
      </c>
      <c r="EM969" s="24"/>
      <c r="EN969" s="24"/>
      <c r="EO969" s="24"/>
      <c r="EP969" s="24" t="s">
        <v>80</v>
      </c>
      <c r="EQ969" s="24"/>
      <c r="ER969" s="24"/>
      <c r="ES969" s="24"/>
      <c r="ET969" s="24" t="s">
        <v>80</v>
      </c>
      <c r="EU969" s="24">
        <v>1000</v>
      </c>
      <c r="EV969" s="24"/>
      <c r="EW969" s="24">
        <v>268</v>
      </c>
      <c r="EX969" s="24">
        <v>295</v>
      </c>
      <c r="EY969" s="24">
        <v>285</v>
      </c>
      <c r="EZ969" s="24"/>
      <c r="FA969" s="24"/>
      <c r="FB969" s="24"/>
      <c r="FC969" s="24"/>
      <c r="FD969" s="24"/>
      <c r="FE969" s="24"/>
      <c r="FF969" s="24"/>
      <c r="FG969" s="24"/>
      <c r="FH969" s="24"/>
      <c r="FI969" s="24"/>
    </row>
    <row r="970" spans="1:165" x14ac:dyDescent="0.25">
      <c r="A970">
        <v>2020</v>
      </c>
      <c r="B970" t="s">
        <v>1021</v>
      </c>
      <c r="C970" s="20" t="s">
        <v>1022</v>
      </c>
      <c r="D970" t="s">
        <v>1064</v>
      </c>
      <c r="E970" t="s">
        <v>1024</v>
      </c>
      <c r="F970">
        <v>19</v>
      </c>
      <c r="G970" s="1">
        <v>3.5</v>
      </c>
      <c r="H970">
        <v>6</v>
      </c>
      <c r="I970" t="s">
        <v>79</v>
      </c>
      <c r="J970">
        <v>19</v>
      </c>
      <c r="K970">
        <v>26</v>
      </c>
      <c r="L970">
        <v>22</v>
      </c>
      <c r="M970">
        <v>24.224699999999999</v>
      </c>
      <c r="N970">
        <v>36.9</v>
      </c>
      <c r="O970">
        <v>28.6539</v>
      </c>
      <c r="P970">
        <v>19.238099999999999</v>
      </c>
      <c r="Q970">
        <v>26.128599999999999</v>
      </c>
      <c r="R970">
        <v>21.828499999999998</v>
      </c>
      <c r="T970" t="s">
        <v>142</v>
      </c>
      <c r="U970" t="s">
        <v>143</v>
      </c>
      <c r="V970" t="s">
        <v>61</v>
      </c>
      <c r="W970" t="s">
        <v>62</v>
      </c>
      <c r="Y970">
        <v>8</v>
      </c>
      <c r="Z970" t="s">
        <v>63</v>
      </c>
      <c r="AA970" t="s">
        <v>64</v>
      </c>
      <c r="AB970" t="s">
        <v>86</v>
      </c>
      <c r="AC970" t="s">
        <v>87</v>
      </c>
      <c r="AD970">
        <v>15</v>
      </c>
      <c r="AG970" t="s">
        <v>243</v>
      </c>
      <c r="AH970" t="s">
        <v>244</v>
      </c>
      <c r="AI970" t="s">
        <v>68</v>
      </c>
      <c r="AJ970" t="s">
        <v>69</v>
      </c>
      <c r="AK970" t="s">
        <v>184</v>
      </c>
      <c r="AL970" t="s">
        <v>185</v>
      </c>
      <c r="AS970">
        <v>1850</v>
      </c>
      <c r="AT970">
        <v>1850</v>
      </c>
      <c r="BN970" s="33" t="s">
        <v>2136</v>
      </c>
      <c r="BO970">
        <v>2</v>
      </c>
      <c r="BP970">
        <v>2</v>
      </c>
      <c r="BQ970">
        <v>31</v>
      </c>
      <c r="BR970" t="s">
        <v>186</v>
      </c>
      <c r="BT970" t="s">
        <v>73</v>
      </c>
      <c r="BU970" s="23">
        <v>43702</v>
      </c>
      <c r="BV970">
        <v>26128</v>
      </c>
      <c r="BX970" t="s">
        <v>64</v>
      </c>
      <c r="BY970" t="s">
        <v>64</v>
      </c>
      <c r="CB970" t="s">
        <v>64</v>
      </c>
      <c r="CC970" t="s">
        <v>64</v>
      </c>
      <c r="CD970" t="s">
        <v>1876</v>
      </c>
      <c r="CE970" t="s">
        <v>64</v>
      </c>
      <c r="CG970" t="s">
        <v>63</v>
      </c>
      <c r="CH970" t="s">
        <v>1025</v>
      </c>
      <c r="CI970" t="s">
        <v>64</v>
      </c>
      <c r="DJ970" t="s">
        <v>355</v>
      </c>
      <c r="DK970" t="s">
        <v>356</v>
      </c>
      <c r="DL970" t="s">
        <v>64</v>
      </c>
      <c r="DN970" t="s">
        <v>64</v>
      </c>
      <c r="DO970" t="s">
        <v>193</v>
      </c>
      <c r="DP970" t="s">
        <v>64</v>
      </c>
      <c r="DQ970" t="s">
        <v>139</v>
      </c>
      <c r="EB970">
        <v>4</v>
      </c>
      <c r="EC970">
        <v>4</v>
      </c>
      <c r="EE970" t="s">
        <v>1875</v>
      </c>
      <c r="EF970">
        <v>5</v>
      </c>
      <c r="EH970" t="s">
        <v>80</v>
      </c>
      <c r="EL970" t="s">
        <v>80</v>
      </c>
      <c r="EP970" t="s">
        <v>80</v>
      </c>
      <c r="ET970" t="s">
        <v>80</v>
      </c>
      <c r="EV970">
        <v>1750</v>
      </c>
      <c r="EW970">
        <v>460</v>
      </c>
      <c r="EX970">
        <v>339</v>
      </c>
      <c r="EY970">
        <v>405</v>
      </c>
    </row>
    <row r="971" spans="1:165" x14ac:dyDescent="0.25">
      <c r="A971">
        <v>2020</v>
      </c>
      <c r="B971" t="s">
        <v>1021</v>
      </c>
      <c r="C971" s="20" t="s">
        <v>1022</v>
      </c>
      <c r="D971" t="s">
        <v>1067</v>
      </c>
      <c r="E971" t="s">
        <v>1024</v>
      </c>
      <c r="F971">
        <v>21</v>
      </c>
      <c r="G971" s="1">
        <v>3.5</v>
      </c>
      <c r="H971">
        <v>6</v>
      </c>
      <c r="I971" t="s">
        <v>79</v>
      </c>
      <c r="J971">
        <v>18</v>
      </c>
      <c r="K971">
        <v>25</v>
      </c>
      <c r="L971">
        <v>21</v>
      </c>
      <c r="M971">
        <v>23.433800000000002</v>
      </c>
      <c r="N971">
        <v>36.017000000000003</v>
      </c>
      <c r="O971">
        <v>27.805199999999999</v>
      </c>
      <c r="P971">
        <v>18</v>
      </c>
      <c r="Q971">
        <v>25</v>
      </c>
      <c r="R971">
        <v>21.236999999999998</v>
      </c>
      <c r="T971" t="s">
        <v>142</v>
      </c>
      <c r="U971" t="s">
        <v>143</v>
      </c>
      <c r="V971" t="s">
        <v>61</v>
      </c>
      <c r="W971" t="s">
        <v>62</v>
      </c>
      <c r="Y971">
        <v>8</v>
      </c>
      <c r="Z971" t="s">
        <v>63</v>
      </c>
      <c r="AA971" t="s">
        <v>64</v>
      </c>
      <c r="AB971" t="s">
        <v>86</v>
      </c>
      <c r="AC971" t="s">
        <v>87</v>
      </c>
      <c r="AD971">
        <v>15</v>
      </c>
      <c r="AG971" t="s">
        <v>243</v>
      </c>
      <c r="AH971" t="s">
        <v>244</v>
      </c>
      <c r="AI971" t="s">
        <v>68</v>
      </c>
      <c r="AJ971" t="s">
        <v>69</v>
      </c>
      <c r="AK971" t="s">
        <v>184</v>
      </c>
      <c r="AL971" t="s">
        <v>185</v>
      </c>
      <c r="AS971">
        <v>1950</v>
      </c>
      <c r="AT971">
        <v>1950</v>
      </c>
      <c r="BN971" s="33" t="s">
        <v>2136</v>
      </c>
      <c r="BO971">
        <v>2</v>
      </c>
      <c r="BP971">
        <v>2</v>
      </c>
      <c r="BQ971">
        <v>31</v>
      </c>
      <c r="BR971" t="s">
        <v>186</v>
      </c>
      <c r="BT971" t="s">
        <v>73</v>
      </c>
      <c r="BU971" s="23">
        <v>43702</v>
      </c>
      <c r="BV971">
        <v>26131</v>
      </c>
      <c r="BX971" t="s">
        <v>64</v>
      </c>
      <c r="BY971" t="s">
        <v>64</v>
      </c>
      <c r="CB971" t="s">
        <v>64</v>
      </c>
      <c r="CC971" t="s">
        <v>64</v>
      </c>
      <c r="CD971" t="s">
        <v>1066</v>
      </c>
      <c r="CE971" t="s">
        <v>64</v>
      </c>
      <c r="CG971" t="s">
        <v>63</v>
      </c>
      <c r="CH971" t="s">
        <v>1025</v>
      </c>
      <c r="CI971" t="s">
        <v>64</v>
      </c>
      <c r="DJ971" t="s">
        <v>355</v>
      </c>
      <c r="DK971" t="s">
        <v>356</v>
      </c>
      <c r="DL971" t="s">
        <v>64</v>
      </c>
      <c r="DN971" t="s">
        <v>64</v>
      </c>
      <c r="DO971" t="s">
        <v>193</v>
      </c>
      <c r="DP971" t="s">
        <v>64</v>
      </c>
      <c r="DQ971" t="s">
        <v>139</v>
      </c>
      <c r="EB971">
        <v>4</v>
      </c>
      <c r="EC971">
        <v>4</v>
      </c>
      <c r="EE971" t="s">
        <v>1875</v>
      </c>
      <c r="EF971">
        <v>5</v>
      </c>
      <c r="EH971" t="s">
        <v>80</v>
      </c>
      <c r="EL971" t="s">
        <v>80</v>
      </c>
      <c r="EP971" t="s">
        <v>80</v>
      </c>
      <c r="ET971" t="s">
        <v>80</v>
      </c>
      <c r="EV971">
        <v>2250</v>
      </c>
      <c r="EW971">
        <v>494</v>
      </c>
      <c r="EX971">
        <v>356</v>
      </c>
      <c r="EY971">
        <v>432</v>
      </c>
    </row>
    <row r="972" spans="1:165" x14ac:dyDescent="0.25">
      <c r="A972">
        <v>2020</v>
      </c>
      <c r="B972" t="s">
        <v>2134</v>
      </c>
      <c r="C972" s="20" t="s">
        <v>419</v>
      </c>
      <c r="D972" t="s">
        <v>1428</v>
      </c>
      <c r="E972" t="s">
        <v>324</v>
      </c>
      <c r="F972">
        <v>148</v>
      </c>
      <c r="G972" s="1">
        <v>2</v>
      </c>
      <c r="H972">
        <v>4</v>
      </c>
      <c r="I972" t="s">
        <v>79</v>
      </c>
      <c r="J972">
        <v>21</v>
      </c>
      <c r="K972">
        <v>29</v>
      </c>
      <c r="L972">
        <v>24</v>
      </c>
      <c r="M972">
        <v>26.966799999999999</v>
      </c>
      <c r="N972">
        <v>41.233600000000003</v>
      </c>
      <c r="O972">
        <v>31.939800000000002</v>
      </c>
      <c r="P972">
        <v>21.226700000000001</v>
      </c>
      <c r="Q972">
        <v>28.914000000000001</v>
      </c>
      <c r="R972">
        <v>24.1114</v>
      </c>
      <c r="T972" t="s">
        <v>60</v>
      </c>
      <c r="U972" t="s">
        <v>71</v>
      </c>
      <c r="V972" t="s">
        <v>61</v>
      </c>
      <c r="W972" t="s">
        <v>62</v>
      </c>
      <c r="Y972">
        <v>8</v>
      </c>
      <c r="Z972" t="s">
        <v>63</v>
      </c>
      <c r="AA972" t="s">
        <v>64</v>
      </c>
      <c r="AB972" t="s">
        <v>86</v>
      </c>
      <c r="AC972" t="s">
        <v>87</v>
      </c>
      <c r="AD972">
        <v>15</v>
      </c>
      <c r="AG972" t="s">
        <v>243</v>
      </c>
      <c r="AH972" t="s">
        <v>244</v>
      </c>
      <c r="AI972" t="s">
        <v>68</v>
      </c>
      <c r="AJ972" t="s">
        <v>69</v>
      </c>
      <c r="AK972" t="s">
        <v>184</v>
      </c>
      <c r="AL972" t="s">
        <v>185</v>
      </c>
      <c r="AS972">
        <v>1700</v>
      </c>
      <c r="AT972">
        <v>1700</v>
      </c>
      <c r="BN972" s="33" t="s">
        <v>2125</v>
      </c>
      <c r="BO972">
        <v>2</v>
      </c>
      <c r="BP972">
        <v>2</v>
      </c>
      <c r="BQ972">
        <v>31</v>
      </c>
      <c r="BR972" t="s">
        <v>186</v>
      </c>
      <c r="BT972" t="s">
        <v>73</v>
      </c>
      <c r="BU972" s="23">
        <v>43762</v>
      </c>
      <c r="BV972">
        <v>26312</v>
      </c>
      <c r="BX972" t="s">
        <v>63</v>
      </c>
      <c r="BY972" t="s">
        <v>64</v>
      </c>
      <c r="CB972" t="s">
        <v>64</v>
      </c>
      <c r="CC972" t="s">
        <v>64</v>
      </c>
      <c r="CE972" t="s">
        <v>64</v>
      </c>
      <c r="CG972" t="s">
        <v>63</v>
      </c>
      <c r="CH972" t="s">
        <v>338</v>
      </c>
      <c r="CI972" t="s">
        <v>64</v>
      </c>
      <c r="DJ972" t="s">
        <v>76</v>
      </c>
      <c r="DK972" t="s">
        <v>2124</v>
      </c>
      <c r="DN972" t="s">
        <v>64</v>
      </c>
      <c r="DO972" t="s">
        <v>333</v>
      </c>
      <c r="DP972" t="s">
        <v>63</v>
      </c>
      <c r="DQ972" t="s">
        <v>78</v>
      </c>
      <c r="EB972">
        <v>5</v>
      </c>
      <c r="EC972">
        <v>5</v>
      </c>
      <c r="EE972" t="s">
        <v>1360</v>
      </c>
      <c r="EF972">
        <v>5</v>
      </c>
      <c r="EH972" t="s">
        <v>80</v>
      </c>
      <c r="EL972" t="s">
        <v>80</v>
      </c>
      <c r="EP972" t="s">
        <v>80</v>
      </c>
      <c r="ET972" t="s">
        <v>80</v>
      </c>
      <c r="EV972">
        <v>1000</v>
      </c>
      <c r="EW972">
        <v>419</v>
      </c>
      <c r="EX972">
        <v>308</v>
      </c>
      <c r="EY972">
        <v>369</v>
      </c>
    </row>
    <row r="973" spans="1:165" x14ac:dyDescent="0.25">
      <c r="A973">
        <v>2020</v>
      </c>
      <c r="B973" t="s">
        <v>2134</v>
      </c>
      <c r="C973" s="20" t="s">
        <v>419</v>
      </c>
      <c r="D973" t="s">
        <v>1428</v>
      </c>
      <c r="E973" t="s">
        <v>324</v>
      </c>
      <c r="F973">
        <v>50</v>
      </c>
      <c r="G973" s="1">
        <v>2.2999999999999998</v>
      </c>
      <c r="H973">
        <v>4</v>
      </c>
      <c r="I973" t="s">
        <v>79</v>
      </c>
      <c r="J973">
        <v>21</v>
      </c>
      <c r="K973">
        <v>28</v>
      </c>
      <c r="L973">
        <v>24</v>
      </c>
      <c r="M973">
        <v>26.8521</v>
      </c>
      <c r="N973">
        <v>40.555999999999997</v>
      </c>
      <c r="O973">
        <v>31.667300000000001</v>
      </c>
      <c r="P973">
        <v>21.144200000000001</v>
      </c>
      <c r="Q973">
        <v>28.482099999999999</v>
      </c>
      <c r="R973">
        <v>23.917000000000002</v>
      </c>
      <c r="T973" t="s">
        <v>60</v>
      </c>
      <c r="U973" t="s">
        <v>71</v>
      </c>
      <c r="V973" t="s">
        <v>61</v>
      </c>
      <c r="W973" t="s">
        <v>62</v>
      </c>
      <c r="Y973">
        <v>8</v>
      </c>
      <c r="Z973" t="s">
        <v>63</v>
      </c>
      <c r="AA973" t="s">
        <v>64</v>
      </c>
      <c r="AB973" t="s">
        <v>86</v>
      </c>
      <c r="AC973" t="s">
        <v>87</v>
      </c>
      <c r="AD973">
        <v>15</v>
      </c>
      <c r="AG973" t="s">
        <v>243</v>
      </c>
      <c r="AH973" t="s">
        <v>244</v>
      </c>
      <c r="AI973" t="s">
        <v>68</v>
      </c>
      <c r="AJ973" t="s">
        <v>69</v>
      </c>
      <c r="AK973" t="s">
        <v>184</v>
      </c>
      <c r="AL973" t="s">
        <v>185</v>
      </c>
      <c r="AS973">
        <v>1700</v>
      </c>
      <c r="AT973">
        <v>1700</v>
      </c>
      <c r="BN973" s="33" t="s">
        <v>2125</v>
      </c>
      <c r="BO973">
        <v>2</v>
      </c>
      <c r="BP973">
        <v>2</v>
      </c>
      <c r="BQ973">
        <v>31</v>
      </c>
      <c r="BR973" t="s">
        <v>186</v>
      </c>
      <c r="BT973" t="s">
        <v>73</v>
      </c>
      <c r="BU973" s="23">
        <v>43724</v>
      </c>
      <c r="BV973">
        <v>26203</v>
      </c>
      <c r="BX973" t="s">
        <v>64</v>
      </c>
      <c r="BY973" t="s">
        <v>64</v>
      </c>
      <c r="CB973" t="s">
        <v>64</v>
      </c>
      <c r="CC973" t="s">
        <v>64</v>
      </c>
      <c r="CE973" t="s">
        <v>64</v>
      </c>
      <c r="CG973" t="s">
        <v>63</v>
      </c>
      <c r="CH973" t="s">
        <v>405</v>
      </c>
      <c r="CI973" t="s">
        <v>64</v>
      </c>
      <c r="DJ973" t="s">
        <v>76</v>
      </c>
      <c r="DK973" t="s">
        <v>2124</v>
      </c>
      <c r="DN973" t="s">
        <v>64</v>
      </c>
      <c r="DO973" t="s">
        <v>357</v>
      </c>
      <c r="DP973" t="s">
        <v>63</v>
      </c>
      <c r="DQ973" t="s">
        <v>78</v>
      </c>
      <c r="EB973">
        <v>5</v>
      </c>
      <c r="EC973">
        <v>5</v>
      </c>
      <c r="EE973" t="s">
        <v>1429</v>
      </c>
      <c r="EF973">
        <v>5</v>
      </c>
      <c r="EH973" t="s">
        <v>80</v>
      </c>
      <c r="EL973" t="s">
        <v>80</v>
      </c>
      <c r="EP973" t="s">
        <v>80</v>
      </c>
      <c r="ET973" t="s">
        <v>80</v>
      </c>
      <c r="EV973">
        <v>1000</v>
      </c>
      <c r="EW973">
        <v>420</v>
      </c>
      <c r="EX973">
        <v>312</v>
      </c>
      <c r="EY973">
        <v>372</v>
      </c>
    </row>
    <row r="974" spans="1:165" x14ac:dyDescent="0.25">
      <c r="A974">
        <v>2020</v>
      </c>
      <c r="B974" t="s">
        <v>2134</v>
      </c>
      <c r="C974" s="20" t="s">
        <v>419</v>
      </c>
      <c r="D974" t="s">
        <v>427</v>
      </c>
      <c r="E974" t="s">
        <v>324</v>
      </c>
      <c r="F974">
        <v>43</v>
      </c>
      <c r="G974" s="1">
        <v>2</v>
      </c>
      <c r="H974">
        <v>4</v>
      </c>
      <c r="I974" t="s">
        <v>79</v>
      </c>
      <c r="J974">
        <v>20</v>
      </c>
      <c r="K974">
        <v>25</v>
      </c>
      <c r="L974">
        <v>22</v>
      </c>
      <c r="M974">
        <v>26.0776</v>
      </c>
      <c r="N974">
        <v>40.656399999999998</v>
      </c>
      <c r="O974">
        <v>31.095199999999998</v>
      </c>
      <c r="P974">
        <v>20</v>
      </c>
      <c r="Q974">
        <v>25</v>
      </c>
      <c r="R974">
        <v>22</v>
      </c>
      <c r="T974" t="s">
        <v>60</v>
      </c>
      <c r="U974" t="s">
        <v>71</v>
      </c>
      <c r="V974" t="s">
        <v>61</v>
      </c>
      <c r="W974" t="s">
        <v>62</v>
      </c>
      <c r="Y974">
        <v>8</v>
      </c>
      <c r="Z974" t="s">
        <v>63</v>
      </c>
      <c r="AA974" t="s">
        <v>64</v>
      </c>
      <c r="AB974" t="s">
        <v>86</v>
      </c>
      <c r="AC974" t="s">
        <v>87</v>
      </c>
      <c r="AD974">
        <v>15</v>
      </c>
      <c r="AG974" t="s">
        <v>243</v>
      </c>
      <c r="AH974" t="s">
        <v>244</v>
      </c>
      <c r="AI974" t="s">
        <v>68</v>
      </c>
      <c r="AJ974" t="s">
        <v>69</v>
      </c>
      <c r="AK974" t="s">
        <v>184</v>
      </c>
      <c r="AL974" t="s">
        <v>185</v>
      </c>
      <c r="AS974">
        <v>1850</v>
      </c>
      <c r="AT974">
        <v>1850</v>
      </c>
      <c r="BN974" s="33" t="s">
        <v>2125</v>
      </c>
      <c r="BO974">
        <v>2</v>
      </c>
      <c r="BP974">
        <v>2</v>
      </c>
      <c r="BQ974">
        <v>31</v>
      </c>
      <c r="BR974" t="s">
        <v>186</v>
      </c>
      <c r="BT974" t="s">
        <v>73</v>
      </c>
      <c r="BU974" s="23">
        <v>43724</v>
      </c>
      <c r="BV974">
        <v>26542</v>
      </c>
      <c r="BX974" t="s">
        <v>64</v>
      </c>
      <c r="BY974" t="s">
        <v>64</v>
      </c>
      <c r="CB974" t="s">
        <v>64</v>
      </c>
      <c r="CC974" t="s">
        <v>64</v>
      </c>
      <c r="CD974" t="s">
        <v>331</v>
      </c>
      <c r="CE974" t="s">
        <v>64</v>
      </c>
      <c r="CG974" t="s">
        <v>63</v>
      </c>
      <c r="CH974" t="s">
        <v>332</v>
      </c>
      <c r="CI974" t="s">
        <v>64</v>
      </c>
      <c r="DJ974" t="s">
        <v>76</v>
      </c>
      <c r="DK974" t="s">
        <v>2124</v>
      </c>
      <c r="DN974" t="s">
        <v>64</v>
      </c>
      <c r="DO974" t="s">
        <v>333</v>
      </c>
      <c r="DP974" t="s">
        <v>63</v>
      </c>
      <c r="DQ974" t="s">
        <v>78</v>
      </c>
      <c r="EB974">
        <v>4</v>
      </c>
      <c r="EC974">
        <v>4</v>
      </c>
      <c r="EE974" t="s">
        <v>1356</v>
      </c>
      <c r="EF974">
        <v>5</v>
      </c>
      <c r="EH974" t="s">
        <v>80</v>
      </c>
      <c r="EL974" t="s">
        <v>80</v>
      </c>
      <c r="EP974" t="s">
        <v>80</v>
      </c>
      <c r="ET974" t="s">
        <v>80</v>
      </c>
      <c r="EV974">
        <v>1750</v>
      </c>
      <c r="EW974">
        <v>441</v>
      </c>
      <c r="EX974">
        <v>354</v>
      </c>
      <c r="EY974">
        <v>401</v>
      </c>
    </row>
    <row r="975" spans="1:165" x14ac:dyDescent="0.25">
      <c r="A975">
        <v>2020</v>
      </c>
      <c r="B975" t="s">
        <v>2134</v>
      </c>
      <c r="C975" s="20" t="s">
        <v>419</v>
      </c>
      <c r="D975" t="s">
        <v>427</v>
      </c>
      <c r="E975" t="s">
        <v>324</v>
      </c>
      <c r="F975">
        <v>45</v>
      </c>
      <c r="G975" s="1">
        <v>2.7</v>
      </c>
      <c r="H975">
        <v>6</v>
      </c>
      <c r="I975" t="s">
        <v>79</v>
      </c>
      <c r="J975">
        <v>19</v>
      </c>
      <c r="K975">
        <v>26</v>
      </c>
      <c r="L975">
        <v>21</v>
      </c>
      <c r="M975">
        <v>23.527999999999999</v>
      </c>
      <c r="N975">
        <v>35.980899999999998</v>
      </c>
      <c r="O975">
        <v>27.868300000000001</v>
      </c>
      <c r="P975">
        <v>18.7272</v>
      </c>
      <c r="Q975">
        <v>25.530799999999999</v>
      </c>
      <c r="R975">
        <v>21.2789</v>
      </c>
      <c r="T975" t="s">
        <v>60</v>
      </c>
      <c r="U975" t="s">
        <v>71</v>
      </c>
      <c r="V975" t="s">
        <v>61</v>
      </c>
      <c r="W975" t="s">
        <v>62</v>
      </c>
      <c r="Y975">
        <v>8</v>
      </c>
      <c r="Z975" t="s">
        <v>63</v>
      </c>
      <c r="AA975" t="s">
        <v>64</v>
      </c>
      <c r="AB975" t="s">
        <v>86</v>
      </c>
      <c r="AC975" t="s">
        <v>87</v>
      </c>
      <c r="AD975">
        <v>15</v>
      </c>
      <c r="AG975" t="s">
        <v>243</v>
      </c>
      <c r="AH975" t="s">
        <v>244</v>
      </c>
      <c r="AI975" t="s">
        <v>68</v>
      </c>
      <c r="AJ975" t="s">
        <v>69</v>
      </c>
      <c r="AK975" t="s">
        <v>184</v>
      </c>
      <c r="AL975" t="s">
        <v>185</v>
      </c>
      <c r="AS975">
        <v>1950</v>
      </c>
      <c r="AT975">
        <v>1950</v>
      </c>
      <c r="BN975" s="33" t="s">
        <v>2125</v>
      </c>
      <c r="BO975">
        <v>2</v>
      </c>
      <c r="BP975">
        <v>2</v>
      </c>
      <c r="BQ975">
        <v>31</v>
      </c>
      <c r="BR975" t="s">
        <v>186</v>
      </c>
      <c r="BT975" t="s">
        <v>73</v>
      </c>
      <c r="BU975" s="23">
        <v>43724</v>
      </c>
      <c r="BV975">
        <v>26530</v>
      </c>
      <c r="BX975" t="s">
        <v>64</v>
      </c>
      <c r="BY975" t="s">
        <v>64</v>
      </c>
      <c r="CB975" t="s">
        <v>64</v>
      </c>
      <c r="CC975" t="s">
        <v>64</v>
      </c>
      <c r="CD975" t="s">
        <v>334</v>
      </c>
      <c r="CE975" t="s">
        <v>64</v>
      </c>
      <c r="CG975" t="s">
        <v>63</v>
      </c>
      <c r="CH975" t="s">
        <v>335</v>
      </c>
      <c r="CI975" t="s">
        <v>64</v>
      </c>
      <c r="DJ975" t="s">
        <v>76</v>
      </c>
      <c r="DK975" t="s">
        <v>2124</v>
      </c>
      <c r="DN975" t="s">
        <v>64</v>
      </c>
      <c r="DO975" t="s">
        <v>333</v>
      </c>
      <c r="DP975" t="s">
        <v>63</v>
      </c>
      <c r="DQ975" t="s">
        <v>78</v>
      </c>
      <c r="EB975">
        <v>4</v>
      </c>
      <c r="EC975">
        <v>4</v>
      </c>
      <c r="EE975" t="s">
        <v>1357</v>
      </c>
      <c r="EF975">
        <v>5</v>
      </c>
      <c r="EH975" t="s">
        <v>80</v>
      </c>
      <c r="EL975" t="s">
        <v>80</v>
      </c>
      <c r="EP975" t="s">
        <v>80</v>
      </c>
      <c r="ET975" t="s">
        <v>80</v>
      </c>
      <c r="EV975">
        <v>2250</v>
      </c>
      <c r="EW975">
        <v>475</v>
      </c>
      <c r="EX975">
        <v>347</v>
      </c>
      <c r="EY975">
        <v>417</v>
      </c>
    </row>
    <row r="976" spans="1:165" x14ac:dyDescent="0.25">
      <c r="A976">
        <v>2020</v>
      </c>
      <c r="B976" t="s">
        <v>724</v>
      </c>
      <c r="C976" s="20" t="s">
        <v>724</v>
      </c>
      <c r="D976" t="s">
        <v>1665</v>
      </c>
      <c r="E976" t="s">
        <v>726</v>
      </c>
      <c r="F976">
        <v>705</v>
      </c>
      <c r="G976" s="1">
        <v>2.5</v>
      </c>
      <c r="H976">
        <v>4</v>
      </c>
      <c r="I976" t="s">
        <v>201</v>
      </c>
      <c r="J976">
        <v>24</v>
      </c>
      <c r="K976">
        <v>31</v>
      </c>
      <c r="L976">
        <v>26</v>
      </c>
      <c r="M976">
        <v>30.6</v>
      </c>
      <c r="N976">
        <v>44.1</v>
      </c>
      <c r="O976">
        <v>35.488799999999998</v>
      </c>
      <c r="P976">
        <v>23.808</v>
      </c>
      <c r="Q976">
        <v>30.726900000000001</v>
      </c>
      <c r="R976">
        <v>26.4924</v>
      </c>
      <c r="T976" t="s">
        <v>142</v>
      </c>
      <c r="U976" t="s">
        <v>143</v>
      </c>
      <c r="V976" t="s">
        <v>61</v>
      </c>
      <c r="W976" t="s">
        <v>62</v>
      </c>
      <c r="Y976">
        <v>6</v>
      </c>
      <c r="Z976" t="s">
        <v>63</v>
      </c>
      <c r="AA976" t="s">
        <v>64</v>
      </c>
      <c r="AB976">
        <v>4</v>
      </c>
      <c r="AC976" t="s">
        <v>294</v>
      </c>
      <c r="AD976">
        <v>10</v>
      </c>
      <c r="AG976" t="s">
        <v>243</v>
      </c>
      <c r="AH976" t="s">
        <v>244</v>
      </c>
      <c r="AI976" t="s">
        <v>68</v>
      </c>
      <c r="AJ976" t="s">
        <v>69</v>
      </c>
      <c r="AK976" t="s">
        <v>184</v>
      </c>
      <c r="AL976" t="s">
        <v>185</v>
      </c>
      <c r="AS976">
        <v>1550</v>
      </c>
      <c r="AT976">
        <v>1550</v>
      </c>
      <c r="BN976" s="33" t="s">
        <v>2125</v>
      </c>
      <c r="BO976">
        <v>2</v>
      </c>
      <c r="BP976">
        <v>2</v>
      </c>
      <c r="BQ976">
        <v>31</v>
      </c>
      <c r="BR976" t="s">
        <v>186</v>
      </c>
      <c r="BT976" t="s">
        <v>73</v>
      </c>
      <c r="BU976" s="23">
        <v>43831</v>
      </c>
      <c r="BV976">
        <v>26547</v>
      </c>
      <c r="BX976" t="s">
        <v>64</v>
      </c>
      <c r="BY976" t="s">
        <v>64</v>
      </c>
      <c r="CB976" t="s">
        <v>64</v>
      </c>
      <c r="CC976" t="s">
        <v>64</v>
      </c>
      <c r="CD976" t="s">
        <v>1663</v>
      </c>
      <c r="CE976" t="s">
        <v>64</v>
      </c>
      <c r="CG976" t="s">
        <v>63</v>
      </c>
      <c r="CH976" t="s">
        <v>727</v>
      </c>
      <c r="CI976" t="s">
        <v>64</v>
      </c>
      <c r="DJ976" t="s">
        <v>76</v>
      </c>
      <c r="DK976" t="s">
        <v>2124</v>
      </c>
      <c r="DN976" t="s">
        <v>64</v>
      </c>
      <c r="DO976" t="s">
        <v>728</v>
      </c>
      <c r="DP976" t="s">
        <v>64</v>
      </c>
      <c r="DQ976" t="s">
        <v>139</v>
      </c>
      <c r="DR976" t="s">
        <v>740</v>
      </c>
      <c r="EB976">
        <v>5</v>
      </c>
      <c r="EC976">
        <v>5</v>
      </c>
      <c r="EE976" t="s">
        <v>1661</v>
      </c>
      <c r="EF976">
        <v>7</v>
      </c>
      <c r="EH976" t="s">
        <v>80</v>
      </c>
      <c r="EL976" t="s">
        <v>80</v>
      </c>
      <c r="EP976" t="s">
        <v>80</v>
      </c>
      <c r="ET976" t="s">
        <v>80</v>
      </c>
      <c r="EV976">
        <v>250</v>
      </c>
      <c r="EW976">
        <v>372</v>
      </c>
      <c r="EX976">
        <v>289</v>
      </c>
      <c r="EY976">
        <v>334</v>
      </c>
    </row>
    <row r="977" spans="1:155" x14ac:dyDescent="0.25">
      <c r="A977">
        <v>2020</v>
      </c>
      <c r="B977" t="s">
        <v>724</v>
      </c>
      <c r="C977" s="20" t="s">
        <v>724</v>
      </c>
      <c r="D977" t="s">
        <v>1665</v>
      </c>
      <c r="E977" t="s">
        <v>726</v>
      </c>
      <c r="F977">
        <v>707</v>
      </c>
      <c r="G977" s="1">
        <v>2.5</v>
      </c>
      <c r="H977">
        <v>4</v>
      </c>
      <c r="I977" t="s">
        <v>201</v>
      </c>
      <c r="J977">
        <v>25</v>
      </c>
      <c r="K977">
        <v>32</v>
      </c>
      <c r="L977">
        <v>27</v>
      </c>
      <c r="M977">
        <v>32</v>
      </c>
      <c r="N977">
        <v>45.7</v>
      </c>
      <c r="O977">
        <v>36.99</v>
      </c>
      <c r="P977">
        <v>24.786799999999999</v>
      </c>
      <c r="Q977">
        <v>31.728899999999999</v>
      </c>
      <c r="R977">
        <v>27.4937</v>
      </c>
      <c r="T977" t="s">
        <v>142</v>
      </c>
      <c r="U977" t="s">
        <v>143</v>
      </c>
      <c r="V977" t="s">
        <v>61</v>
      </c>
      <c r="W977" t="s">
        <v>62</v>
      </c>
      <c r="Y977">
        <v>6</v>
      </c>
      <c r="Z977" t="s">
        <v>63</v>
      </c>
      <c r="AA977" t="s">
        <v>64</v>
      </c>
      <c r="AB977">
        <v>4</v>
      </c>
      <c r="AC977" t="s">
        <v>294</v>
      </c>
      <c r="AD977">
        <v>10</v>
      </c>
      <c r="AG977" t="s">
        <v>243</v>
      </c>
      <c r="AH977" t="s">
        <v>244</v>
      </c>
      <c r="AI977" t="s">
        <v>68</v>
      </c>
      <c r="AJ977" t="s">
        <v>69</v>
      </c>
      <c r="AK977" t="s">
        <v>184</v>
      </c>
      <c r="AL977" t="s">
        <v>185</v>
      </c>
      <c r="AS977">
        <v>1500</v>
      </c>
      <c r="AT977">
        <v>1500</v>
      </c>
      <c r="BN977" s="33" t="s">
        <v>2150</v>
      </c>
      <c r="BO977">
        <v>2</v>
      </c>
      <c r="BP977">
        <v>2</v>
      </c>
      <c r="BQ977">
        <v>31</v>
      </c>
      <c r="BR977" t="s">
        <v>186</v>
      </c>
      <c r="BT977" t="s">
        <v>73</v>
      </c>
      <c r="BU977" s="23">
        <v>43831</v>
      </c>
      <c r="BV977">
        <v>26549</v>
      </c>
      <c r="BX977" t="s">
        <v>63</v>
      </c>
      <c r="BY977" t="s">
        <v>64</v>
      </c>
      <c r="CB977" t="s">
        <v>64</v>
      </c>
      <c r="CC977" t="s">
        <v>64</v>
      </c>
      <c r="CD977" t="s">
        <v>1664</v>
      </c>
      <c r="CE977" t="s">
        <v>63</v>
      </c>
      <c r="CF977" t="s">
        <v>731</v>
      </c>
      <c r="CG977" t="s">
        <v>63</v>
      </c>
      <c r="CH977" t="s">
        <v>727</v>
      </c>
      <c r="CI977" t="s">
        <v>64</v>
      </c>
      <c r="DJ977" t="s">
        <v>76</v>
      </c>
      <c r="DK977" t="s">
        <v>2124</v>
      </c>
      <c r="DN977" t="s">
        <v>64</v>
      </c>
      <c r="DO977" t="s">
        <v>728</v>
      </c>
      <c r="DP977" t="s">
        <v>64</v>
      </c>
      <c r="DQ977" t="s">
        <v>139</v>
      </c>
      <c r="EB977">
        <v>6</v>
      </c>
      <c r="EC977">
        <v>6</v>
      </c>
      <c r="EE977" t="s">
        <v>1661</v>
      </c>
      <c r="EF977">
        <v>7</v>
      </c>
      <c r="EH977" t="s">
        <v>80</v>
      </c>
      <c r="EL977" t="s">
        <v>80</v>
      </c>
      <c r="EP977" t="s">
        <v>80</v>
      </c>
      <c r="ET977" t="s">
        <v>80</v>
      </c>
      <c r="EU977">
        <v>0</v>
      </c>
      <c r="EW977">
        <v>358</v>
      </c>
      <c r="EX977">
        <v>279</v>
      </c>
      <c r="EY977">
        <v>323</v>
      </c>
    </row>
    <row r="978" spans="1:155" x14ac:dyDescent="0.25">
      <c r="A978">
        <v>2020</v>
      </c>
      <c r="B978" t="s">
        <v>724</v>
      </c>
      <c r="C978" s="20" t="s">
        <v>724</v>
      </c>
      <c r="D978" t="s">
        <v>733</v>
      </c>
      <c r="E978" t="s">
        <v>726</v>
      </c>
      <c r="F978">
        <v>505</v>
      </c>
      <c r="G978" s="1">
        <v>2.5</v>
      </c>
      <c r="H978">
        <v>4</v>
      </c>
      <c r="I978" t="s">
        <v>201</v>
      </c>
      <c r="J978">
        <v>24</v>
      </c>
      <c r="K978">
        <v>30</v>
      </c>
      <c r="L978">
        <v>26</v>
      </c>
      <c r="M978">
        <v>30.770700000000001</v>
      </c>
      <c r="N978">
        <v>42.585500000000003</v>
      </c>
      <c r="O978">
        <v>35.160400000000003</v>
      </c>
      <c r="P978">
        <v>23.927800000000001</v>
      </c>
      <c r="Q978">
        <v>29.771899999999999</v>
      </c>
      <c r="R978">
        <v>26.246200000000002</v>
      </c>
      <c r="T978" t="s">
        <v>142</v>
      </c>
      <c r="U978" t="s">
        <v>143</v>
      </c>
      <c r="V978" t="s">
        <v>61</v>
      </c>
      <c r="W978" t="s">
        <v>62</v>
      </c>
      <c r="Y978">
        <v>6</v>
      </c>
      <c r="Z978" t="s">
        <v>63</v>
      </c>
      <c r="AA978" t="s">
        <v>64</v>
      </c>
      <c r="AB978">
        <v>4</v>
      </c>
      <c r="AC978" t="s">
        <v>294</v>
      </c>
      <c r="AD978">
        <v>10</v>
      </c>
      <c r="AG978" t="s">
        <v>243</v>
      </c>
      <c r="AH978" t="s">
        <v>244</v>
      </c>
      <c r="AI978" t="s">
        <v>68</v>
      </c>
      <c r="AJ978" t="s">
        <v>69</v>
      </c>
      <c r="AK978" t="s">
        <v>184</v>
      </c>
      <c r="AL978" t="s">
        <v>185</v>
      </c>
      <c r="AS978">
        <v>1550</v>
      </c>
      <c r="AT978">
        <v>1550</v>
      </c>
      <c r="BN978" s="33" t="s">
        <v>2125</v>
      </c>
      <c r="BO978">
        <v>2</v>
      </c>
      <c r="BP978">
        <v>2</v>
      </c>
      <c r="BQ978">
        <v>31</v>
      </c>
      <c r="BR978" t="s">
        <v>186</v>
      </c>
      <c r="BT978" t="s">
        <v>73</v>
      </c>
      <c r="BU978" s="23">
        <v>43787</v>
      </c>
      <c r="BV978">
        <v>26532</v>
      </c>
      <c r="BX978" t="s">
        <v>64</v>
      </c>
      <c r="BY978" t="s">
        <v>64</v>
      </c>
      <c r="CB978" t="s">
        <v>64</v>
      </c>
      <c r="CC978" t="s">
        <v>64</v>
      </c>
      <c r="CE978" t="s">
        <v>63</v>
      </c>
      <c r="CF978" t="s">
        <v>731</v>
      </c>
      <c r="CG978" t="s">
        <v>63</v>
      </c>
      <c r="CH978" t="s">
        <v>727</v>
      </c>
      <c r="CI978" t="s">
        <v>64</v>
      </c>
      <c r="DJ978" t="s">
        <v>76</v>
      </c>
      <c r="DK978" t="s">
        <v>2124</v>
      </c>
      <c r="DN978" t="s">
        <v>64</v>
      </c>
      <c r="DO978" t="s">
        <v>728</v>
      </c>
      <c r="DP978" t="s">
        <v>64</v>
      </c>
      <c r="DQ978" t="s">
        <v>139</v>
      </c>
      <c r="EB978">
        <v>5</v>
      </c>
      <c r="EC978">
        <v>5</v>
      </c>
      <c r="EE978" t="s">
        <v>1666</v>
      </c>
      <c r="EF978">
        <v>7</v>
      </c>
      <c r="EH978" t="s">
        <v>80</v>
      </c>
      <c r="EL978" t="s">
        <v>80</v>
      </c>
      <c r="EP978" t="s">
        <v>80</v>
      </c>
      <c r="ET978" t="s">
        <v>80</v>
      </c>
      <c r="EV978">
        <v>250</v>
      </c>
      <c r="EW978">
        <v>367</v>
      </c>
      <c r="EX978">
        <v>296</v>
      </c>
      <c r="EY978">
        <v>335</v>
      </c>
    </row>
    <row r="979" spans="1:155" x14ac:dyDescent="0.25">
      <c r="A979">
        <v>2020</v>
      </c>
      <c r="B979" t="s">
        <v>724</v>
      </c>
      <c r="C979" s="20" t="s">
        <v>724</v>
      </c>
      <c r="D979" t="s">
        <v>733</v>
      </c>
      <c r="E979" t="s">
        <v>726</v>
      </c>
      <c r="F979">
        <v>509</v>
      </c>
      <c r="G979" s="1">
        <v>2.5</v>
      </c>
      <c r="H979">
        <v>4</v>
      </c>
      <c r="I979" t="s">
        <v>201</v>
      </c>
      <c r="J979">
        <v>22</v>
      </c>
      <c r="K979">
        <v>27</v>
      </c>
      <c r="L979">
        <v>24</v>
      </c>
      <c r="M979">
        <v>27.7</v>
      </c>
      <c r="N979">
        <v>38.5</v>
      </c>
      <c r="O979">
        <v>31.701799999999999</v>
      </c>
      <c r="P979">
        <v>21.752400000000002</v>
      </c>
      <c r="Q979">
        <v>27.1633</v>
      </c>
      <c r="R979">
        <v>23.894300000000001</v>
      </c>
      <c r="T979" t="s">
        <v>60</v>
      </c>
      <c r="U979" t="s">
        <v>71</v>
      </c>
      <c r="V979" t="s">
        <v>61</v>
      </c>
      <c r="W979" t="s">
        <v>62</v>
      </c>
      <c r="Y979">
        <v>6</v>
      </c>
      <c r="Z979" t="s">
        <v>63</v>
      </c>
      <c r="AA979" t="s">
        <v>64</v>
      </c>
      <c r="AB979">
        <v>4</v>
      </c>
      <c r="AC979" t="s">
        <v>294</v>
      </c>
      <c r="AD979">
        <v>10</v>
      </c>
      <c r="AG979" t="s">
        <v>243</v>
      </c>
      <c r="AH979" t="s">
        <v>244</v>
      </c>
      <c r="AI979" t="s">
        <v>68</v>
      </c>
      <c r="AJ979" t="s">
        <v>69</v>
      </c>
      <c r="AK979" t="s">
        <v>184</v>
      </c>
      <c r="AL979" t="s">
        <v>185</v>
      </c>
      <c r="AS979">
        <v>1700</v>
      </c>
      <c r="AT979">
        <v>1700</v>
      </c>
      <c r="BN979" s="33" t="s">
        <v>2125</v>
      </c>
      <c r="BO979">
        <v>2</v>
      </c>
      <c r="BP979">
        <v>2</v>
      </c>
      <c r="BQ979">
        <v>31</v>
      </c>
      <c r="BR979" t="s">
        <v>186</v>
      </c>
      <c r="BT979" t="s">
        <v>73</v>
      </c>
      <c r="BU979" s="23">
        <v>43787</v>
      </c>
      <c r="BV979">
        <v>26421</v>
      </c>
      <c r="BX979" t="s">
        <v>64</v>
      </c>
      <c r="BY979" t="s">
        <v>64</v>
      </c>
      <c r="CB979" t="s">
        <v>64</v>
      </c>
      <c r="CC979" t="s">
        <v>64</v>
      </c>
      <c r="CE979" t="s">
        <v>64</v>
      </c>
      <c r="CG979" t="s">
        <v>63</v>
      </c>
      <c r="CH979" t="s">
        <v>727</v>
      </c>
      <c r="CI979" t="s">
        <v>64</v>
      </c>
      <c r="DJ979" t="s">
        <v>76</v>
      </c>
      <c r="DK979" t="s">
        <v>2124</v>
      </c>
      <c r="DN979" t="s">
        <v>64</v>
      </c>
      <c r="DO979" t="s">
        <v>732</v>
      </c>
      <c r="DP979" t="s">
        <v>64</v>
      </c>
      <c r="DQ979" t="s">
        <v>139</v>
      </c>
      <c r="EB979">
        <v>5</v>
      </c>
      <c r="EC979">
        <v>5</v>
      </c>
      <c r="EE979" t="s">
        <v>1667</v>
      </c>
      <c r="EF979">
        <v>5</v>
      </c>
      <c r="EH979" t="s">
        <v>80</v>
      </c>
      <c r="EL979" t="s">
        <v>80</v>
      </c>
      <c r="EP979" t="s">
        <v>80</v>
      </c>
      <c r="ET979" t="s">
        <v>80</v>
      </c>
      <c r="EV979">
        <v>1000</v>
      </c>
      <c r="EW979">
        <v>406</v>
      </c>
      <c r="EX979">
        <v>326</v>
      </c>
      <c r="EY979">
        <v>370</v>
      </c>
    </row>
    <row r="980" spans="1:155" x14ac:dyDescent="0.25">
      <c r="A980">
        <v>2020</v>
      </c>
      <c r="B980" t="s">
        <v>724</v>
      </c>
      <c r="C980" s="20" t="s">
        <v>724</v>
      </c>
      <c r="D980" t="s">
        <v>735</v>
      </c>
      <c r="E980" t="s">
        <v>726</v>
      </c>
      <c r="F980">
        <v>902</v>
      </c>
      <c r="G980" s="1">
        <v>2.5</v>
      </c>
      <c r="H980">
        <v>4</v>
      </c>
      <c r="I980" t="s">
        <v>201</v>
      </c>
      <c r="J980">
        <v>20</v>
      </c>
      <c r="K980">
        <v>26</v>
      </c>
      <c r="L980">
        <v>23</v>
      </c>
      <c r="M980">
        <v>25.714600000000001</v>
      </c>
      <c r="N980">
        <v>36.9893</v>
      </c>
      <c r="O980">
        <v>29.802399999999999</v>
      </c>
      <c r="P980">
        <v>20.323</v>
      </c>
      <c r="Q980">
        <v>26.186499999999999</v>
      </c>
      <c r="R980">
        <v>22.600200000000001</v>
      </c>
      <c r="T980" t="s">
        <v>60</v>
      </c>
      <c r="U980" t="s">
        <v>71</v>
      </c>
      <c r="V980" t="s">
        <v>61</v>
      </c>
      <c r="W980" t="s">
        <v>62</v>
      </c>
      <c r="Y980">
        <v>6</v>
      </c>
      <c r="Z980" t="s">
        <v>63</v>
      </c>
      <c r="AA980" t="s">
        <v>64</v>
      </c>
      <c r="AB980">
        <v>4</v>
      </c>
      <c r="AC980" t="s">
        <v>294</v>
      </c>
      <c r="AD980">
        <v>10</v>
      </c>
      <c r="AG980" t="s">
        <v>243</v>
      </c>
      <c r="AH980" t="s">
        <v>244</v>
      </c>
      <c r="AI980" t="s">
        <v>68</v>
      </c>
      <c r="AJ980" t="s">
        <v>69</v>
      </c>
      <c r="AK980" t="s">
        <v>184</v>
      </c>
      <c r="AL980" t="s">
        <v>185</v>
      </c>
      <c r="AS980">
        <v>1750</v>
      </c>
      <c r="AT980">
        <v>1750</v>
      </c>
      <c r="BN980" s="33" t="s">
        <v>2125</v>
      </c>
      <c r="BO980">
        <v>2</v>
      </c>
      <c r="BP980">
        <v>2</v>
      </c>
      <c r="BQ980">
        <v>31</v>
      </c>
      <c r="BR980" t="s">
        <v>186</v>
      </c>
      <c r="BT980" t="s">
        <v>73</v>
      </c>
      <c r="BU980" s="23">
        <v>43787</v>
      </c>
      <c r="BV980">
        <v>26423</v>
      </c>
      <c r="BX980" t="s">
        <v>64</v>
      </c>
      <c r="BY980" t="s">
        <v>64</v>
      </c>
      <c r="CB980" t="s">
        <v>64</v>
      </c>
      <c r="CC980" t="s">
        <v>64</v>
      </c>
      <c r="CE980" t="s">
        <v>64</v>
      </c>
      <c r="CG980" t="s">
        <v>63</v>
      </c>
      <c r="CH980" t="s">
        <v>727</v>
      </c>
      <c r="CI980" t="s">
        <v>64</v>
      </c>
      <c r="DJ980" t="s">
        <v>76</v>
      </c>
      <c r="DK980" t="s">
        <v>2124</v>
      </c>
      <c r="DN980" t="s">
        <v>64</v>
      </c>
      <c r="DO980" t="s">
        <v>732</v>
      </c>
      <c r="DP980" t="s">
        <v>64</v>
      </c>
      <c r="DQ980" t="s">
        <v>139</v>
      </c>
      <c r="EB980">
        <v>5</v>
      </c>
      <c r="EC980">
        <v>5</v>
      </c>
      <c r="EE980" t="s">
        <v>1667</v>
      </c>
      <c r="EF980">
        <v>5</v>
      </c>
      <c r="EH980" t="s">
        <v>80</v>
      </c>
      <c r="EL980" t="s">
        <v>80</v>
      </c>
      <c r="EP980" t="s">
        <v>80</v>
      </c>
      <c r="ET980" t="s">
        <v>80</v>
      </c>
      <c r="EV980">
        <v>1250</v>
      </c>
      <c r="EW980">
        <v>435</v>
      </c>
      <c r="EX980">
        <v>338</v>
      </c>
      <c r="EY980">
        <v>391</v>
      </c>
    </row>
    <row r="981" spans="1:155" x14ac:dyDescent="0.25">
      <c r="A981">
        <v>2020</v>
      </c>
      <c r="B981" t="s">
        <v>757</v>
      </c>
      <c r="C981" s="20" t="s">
        <v>757</v>
      </c>
      <c r="D981" t="s">
        <v>782</v>
      </c>
      <c r="E981" t="s">
        <v>759</v>
      </c>
      <c r="F981">
        <v>310</v>
      </c>
      <c r="G981" s="1">
        <v>3</v>
      </c>
      <c r="H981">
        <v>6</v>
      </c>
      <c r="I981" t="s">
        <v>256</v>
      </c>
      <c r="J981">
        <v>18</v>
      </c>
      <c r="K981">
        <v>24</v>
      </c>
      <c r="L981">
        <v>21</v>
      </c>
      <c r="M981">
        <v>22.8</v>
      </c>
      <c r="N981">
        <v>34.4</v>
      </c>
      <c r="O981">
        <v>26.878699999999998</v>
      </c>
      <c r="P981">
        <v>18.190899999999999</v>
      </c>
      <c r="Q981">
        <v>24.496700000000001</v>
      </c>
      <c r="R981">
        <v>20.574100000000001</v>
      </c>
      <c r="T981" t="s">
        <v>60</v>
      </c>
      <c r="U981" t="s">
        <v>71</v>
      </c>
      <c r="V981" t="s">
        <v>86</v>
      </c>
      <c r="W981" t="s">
        <v>136</v>
      </c>
      <c r="Y981">
        <v>9</v>
      </c>
      <c r="Z981" t="s">
        <v>63</v>
      </c>
      <c r="AA981" t="s">
        <v>64</v>
      </c>
      <c r="AB981">
        <v>4</v>
      </c>
      <c r="AC981" t="s">
        <v>294</v>
      </c>
      <c r="AD981">
        <v>10</v>
      </c>
      <c r="AG981" t="s">
        <v>155</v>
      </c>
      <c r="AH981" t="s">
        <v>156</v>
      </c>
      <c r="AI981" t="s">
        <v>68</v>
      </c>
      <c r="AJ981" t="s">
        <v>69</v>
      </c>
      <c r="AK981" t="s">
        <v>184</v>
      </c>
      <c r="AL981" t="s">
        <v>185</v>
      </c>
      <c r="AS981">
        <v>2300</v>
      </c>
      <c r="AT981">
        <v>2300</v>
      </c>
      <c r="BN981" s="33" t="s">
        <v>2125</v>
      </c>
      <c r="BO981">
        <v>2</v>
      </c>
      <c r="BP981">
        <v>2</v>
      </c>
      <c r="BQ981">
        <v>31</v>
      </c>
      <c r="BR981" t="s">
        <v>186</v>
      </c>
      <c r="BT981" t="s">
        <v>73</v>
      </c>
      <c r="BU981" s="23">
        <v>43766</v>
      </c>
      <c r="BV981">
        <v>26720</v>
      </c>
      <c r="BY981" t="s">
        <v>64</v>
      </c>
      <c r="CB981" t="s">
        <v>64</v>
      </c>
      <c r="CC981" t="s">
        <v>64</v>
      </c>
      <c r="CD981" t="s">
        <v>1702</v>
      </c>
      <c r="CE981" t="s">
        <v>64</v>
      </c>
      <c r="CG981" t="s">
        <v>63</v>
      </c>
      <c r="CH981" t="s">
        <v>761</v>
      </c>
      <c r="CI981" t="s">
        <v>64</v>
      </c>
      <c r="DJ981" t="s">
        <v>76</v>
      </c>
      <c r="DK981" t="s">
        <v>2124</v>
      </c>
      <c r="DN981" t="s">
        <v>64</v>
      </c>
      <c r="DO981" t="s">
        <v>132</v>
      </c>
      <c r="DP981" t="s">
        <v>63</v>
      </c>
      <c r="DQ981" t="s">
        <v>78</v>
      </c>
      <c r="DY981">
        <v>27.1</v>
      </c>
      <c r="EB981">
        <v>4</v>
      </c>
      <c r="EC981">
        <v>4</v>
      </c>
      <c r="EE981" t="s">
        <v>1701</v>
      </c>
      <c r="EF981">
        <v>5</v>
      </c>
      <c r="EH981" t="s">
        <v>80</v>
      </c>
      <c r="EL981" t="s">
        <v>80</v>
      </c>
      <c r="EP981" t="s">
        <v>80</v>
      </c>
      <c r="ET981" t="s">
        <v>80</v>
      </c>
      <c r="EV981">
        <v>4000</v>
      </c>
      <c r="EW981">
        <v>486</v>
      </c>
      <c r="EX981">
        <v>362</v>
      </c>
      <c r="EY981">
        <v>431</v>
      </c>
    </row>
    <row r="982" spans="1:155" x14ac:dyDescent="0.25">
      <c r="A982">
        <v>2020</v>
      </c>
      <c r="B982" t="s">
        <v>757</v>
      </c>
      <c r="C982" s="20" t="s">
        <v>757</v>
      </c>
      <c r="D982" t="s">
        <v>783</v>
      </c>
      <c r="E982" t="s">
        <v>759</v>
      </c>
      <c r="F982">
        <v>311</v>
      </c>
      <c r="G982" s="1">
        <v>3</v>
      </c>
      <c r="H982">
        <v>6</v>
      </c>
      <c r="I982" t="s">
        <v>256</v>
      </c>
      <c r="J982">
        <v>18</v>
      </c>
      <c r="K982">
        <v>24</v>
      </c>
      <c r="L982">
        <v>21</v>
      </c>
      <c r="M982">
        <v>22.8</v>
      </c>
      <c r="N982">
        <v>34.200000000000003</v>
      </c>
      <c r="O982">
        <v>26.823499999999999</v>
      </c>
      <c r="P982">
        <v>18.190899999999999</v>
      </c>
      <c r="Q982">
        <v>24.365400000000001</v>
      </c>
      <c r="R982">
        <v>20.532299999999999</v>
      </c>
      <c r="T982" t="s">
        <v>60</v>
      </c>
      <c r="U982" t="s">
        <v>71</v>
      </c>
      <c r="V982" t="s">
        <v>86</v>
      </c>
      <c r="W982" t="s">
        <v>136</v>
      </c>
      <c r="Y982">
        <v>9</v>
      </c>
      <c r="Z982" t="s">
        <v>63</v>
      </c>
      <c r="AA982" t="s">
        <v>64</v>
      </c>
      <c r="AB982">
        <v>4</v>
      </c>
      <c r="AC982" t="s">
        <v>294</v>
      </c>
      <c r="AD982">
        <v>10</v>
      </c>
      <c r="AG982" t="s">
        <v>155</v>
      </c>
      <c r="AH982" t="s">
        <v>156</v>
      </c>
      <c r="AI982" t="s">
        <v>68</v>
      </c>
      <c r="AJ982" t="s">
        <v>69</v>
      </c>
      <c r="AK982" t="s">
        <v>184</v>
      </c>
      <c r="AL982" t="s">
        <v>185</v>
      </c>
      <c r="AS982">
        <v>2300</v>
      </c>
      <c r="AT982">
        <v>2300</v>
      </c>
      <c r="BN982" s="33" t="s">
        <v>2125</v>
      </c>
      <c r="BO982">
        <v>2</v>
      </c>
      <c r="BP982">
        <v>2</v>
      </c>
      <c r="BQ982">
        <v>31</v>
      </c>
      <c r="BR982" t="s">
        <v>186</v>
      </c>
      <c r="BT982" t="s">
        <v>73</v>
      </c>
      <c r="BU982" s="23">
        <v>43766</v>
      </c>
      <c r="BV982">
        <v>26721</v>
      </c>
      <c r="BY982" t="s">
        <v>64</v>
      </c>
      <c r="CB982" t="s">
        <v>64</v>
      </c>
      <c r="CC982" t="s">
        <v>64</v>
      </c>
      <c r="CD982" t="s">
        <v>1702</v>
      </c>
      <c r="CE982" t="s">
        <v>64</v>
      </c>
      <c r="CG982" t="s">
        <v>63</v>
      </c>
      <c r="CH982" t="s">
        <v>761</v>
      </c>
      <c r="CI982" t="s">
        <v>64</v>
      </c>
      <c r="DJ982" t="s">
        <v>76</v>
      </c>
      <c r="DK982" t="s">
        <v>2124</v>
      </c>
      <c r="DN982" t="s">
        <v>64</v>
      </c>
      <c r="DO982" t="s">
        <v>132</v>
      </c>
      <c r="DP982" t="s">
        <v>63</v>
      </c>
      <c r="DQ982" t="s">
        <v>78</v>
      </c>
      <c r="DY982">
        <v>27</v>
      </c>
      <c r="EB982">
        <v>4</v>
      </c>
      <c r="EC982">
        <v>4</v>
      </c>
      <c r="EE982" t="s">
        <v>1701</v>
      </c>
      <c r="EF982">
        <v>5</v>
      </c>
      <c r="EH982" t="s">
        <v>80</v>
      </c>
      <c r="EL982" t="s">
        <v>80</v>
      </c>
      <c r="EP982" t="s">
        <v>80</v>
      </c>
      <c r="ET982" t="s">
        <v>80</v>
      </c>
      <c r="EV982">
        <v>4000</v>
      </c>
      <c r="EW982">
        <v>488</v>
      </c>
      <c r="EX982">
        <v>364</v>
      </c>
      <c r="EY982">
        <v>432</v>
      </c>
    </row>
    <row r="983" spans="1:155" x14ac:dyDescent="0.25">
      <c r="A983">
        <v>2020</v>
      </c>
      <c r="B983" t="s">
        <v>757</v>
      </c>
      <c r="C983" s="20" t="s">
        <v>757</v>
      </c>
      <c r="D983" t="s">
        <v>1720</v>
      </c>
      <c r="E983" t="s">
        <v>759</v>
      </c>
      <c r="F983">
        <v>510</v>
      </c>
      <c r="G983" s="1">
        <v>4</v>
      </c>
      <c r="H983">
        <v>8</v>
      </c>
      <c r="I983" t="s">
        <v>256</v>
      </c>
      <c r="J983">
        <v>16</v>
      </c>
      <c r="K983">
        <v>22</v>
      </c>
      <c r="L983">
        <v>18</v>
      </c>
      <c r="M983">
        <v>19.5</v>
      </c>
      <c r="N983">
        <v>31.3</v>
      </c>
      <c r="O983">
        <v>23.484000000000002</v>
      </c>
      <c r="P983">
        <v>15.727399999999999</v>
      </c>
      <c r="Q983">
        <v>22.447299999999998</v>
      </c>
      <c r="R983">
        <v>18.175899999999999</v>
      </c>
      <c r="T983" t="s">
        <v>60</v>
      </c>
      <c r="U983" t="s">
        <v>71</v>
      </c>
      <c r="V983" t="s">
        <v>86</v>
      </c>
      <c r="W983" t="s">
        <v>136</v>
      </c>
      <c r="Y983">
        <v>9</v>
      </c>
      <c r="Z983" t="s">
        <v>63</v>
      </c>
      <c r="AA983" t="s">
        <v>64</v>
      </c>
      <c r="AB983">
        <v>4</v>
      </c>
      <c r="AC983" t="s">
        <v>294</v>
      </c>
      <c r="AD983">
        <v>10</v>
      </c>
      <c r="AG983" t="s">
        <v>155</v>
      </c>
      <c r="AH983" t="s">
        <v>156</v>
      </c>
      <c r="AI983" t="s">
        <v>68</v>
      </c>
      <c r="AJ983" t="s">
        <v>69</v>
      </c>
      <c r="AK983" t="s">
        <v>184</v>
      </c>
      <c r="AL983" t="s">
        <v>185</v>
      </c>
      <c r="AS983">
        <v>2700</v>
      </c>
      <c r="AT983">
        <v>2700</v>
      </c>
      <c r="BN983" s="33" t="s">
        <v>2125</v>
      </c>
      <c r="BO983">
        <v>2</v>
      </c>
      <c r="BP983">
        <v>2</v>
      </c>
      <c r="BQ983">
        <v>31</v>
      </c>
      <c r="BR983" t="s">
        <v>186</v>
      </c>
      <c r="BT983" t="s">
        <v>73</v>
      </c>
      <c r="BU983" s="23">
        <v>43754</v>
      </c>
      <c r="BV983">
        <v>26688</v>
      </c>
      <c r="BY983" t="s">
        <v>64</v>
      </c>
      <c r="CB983" t="s">
        <v>64</v>
      </c>
      <c r="CC983" t="s">
        <v>64</v>
      </c>
      <c r="CE983" t="s">
        <v>64</v>
      </c>
      <c r="CG983" t="s">
        <v>63</v>
      </c>
      <c r="CH983" t="s">
        <v>768</v>
      </c>
      <c r="CI983" t="s">
        <v>64</v>
      </c>
      <c r="DJ983" t="s">
        <v>76</v>
      </c>
      <c r="DK983" t="s">
        <v>2124</v>
      </c>
      <c r="DN983" t="s">
        <v>64</v>
      </c>
      <c r="DO983" t="s">
        <v>435</v>
      </c>
      <c r="DP983" t="s">
        <v>63</v>
      </c>
      <c r="DQ983" t="s">
        <v>78</v>
      </c>
      <c r="DR983" t="s">
        <v>784</v>
      </c>
      <c r="DY983">
        <v>23.7</v>
      </c>
      <c r="EB983">
        <v>3</v>
      </c>
      <c r="EC983">
        <v>3</v>
      </c>
      <c r="EE983" t="s">
        <v>1721</v>
      </c>
      <c r="EF983">
        <v>5</v>
      </c>
      <c r="EH983" t="s">
        <v>80</v>
      </c>
      <c r="EL983" t="s">
        <v>80</v>
      </c>
      <c r="EP983" t="s">
        <v>80</v>
      </c>
      <c r="ET983" t="s">
        <v>80</v>
      </c>
      <c r="EV983">
        <v>6000</v>
      </c>
      <c r="EW983">
        <v>564</v>
      </c>
      <c r="EX983">
        <v>396</v>
      </c>
      <c r="EY983">
        <v>489</v>
      </c>
    </row>
    <row r="984" spans="1:155" x14ac:dyDescent="0.25">
      <c r="A984">
        <v>2020</v>
      </c>
      <c r="B984" t="s">
        <v>757</v>
      </c>
      <c r="C984" s="20" t="s">
        <v>757</v>
      </c>
      <c r="D984" t="s">
        <v>1722</v>
      </c>
      <c r="E984" t="s">
        <v>759</v>
      </c>
      <c r="F984">
        <v>512</v>
      </c>
      <c r="G984" s="1">
        <v>4</v>
      </c>
      <c r="H984">
        <v>8</v>
      </c>
      <c r="I984" t="s">
        <v>256</v>
      </c>
      <c r="J984">
        <v>16</v>
      </c>
      <c r="K984">
        <v>22</v>
      </c>
      <c r="L984">
        <v>18</v>
      </c>
      <c r="M984">
        <v>19.600000000000001</v>
      </c>
      <c r="N984">
        <v>31</v>
      </c>
      <c r="O984">
        <v>23.486699999999999</v>
      </c>
      <c r="P984">
        <v>15.8028</v>
      </c>
      <c r="Q984">
        <v>22.247399999999999</v>
      </c>
      <c r="R984">
        <v>18.171600000000002</v>
      </c>
      <c r="T984" t="s">
        <v>60</v>
      </c>
      <c r="U984" t="s">
        <v>71</v>
      </c>
      <c r="V984" t="s">
        <v>86</v>
      </c>
      <c r="W984" t="s">
        <v>136</v>
      </c>
      <c r="Y984">
        <v>9</v>
      </c>
      <c r="Z984" t="s">
        <v>63</v>
      </c>
      <c r="AA984" t="s">
        <v>64</v>
      </c>
      <c r="AB984">
        <v>4</v>
      </c>
      <c r="AC984" t="s">
        <v>294</v>
      </c>
      <c r="AD984">
        <v>10</v>
      </c>
      <c r="AG984" t="s">
        <v>155</v>
      </c>
      <c r="AH984" t="s">
        <v>156</v>
      </c>
      <c r="AI984" t="s">
        <v>68</v>
      </c>
      <c r="AJ984" t="s">
        <v>69</v>
      </c>
      <c r="AK984" t="s">
        <v>184</v>
      </c>
      <c r="AL984" t="s">
        <v>185</v>
      </c>
      <c r="AS984">
        <v>2700</v>
      </c>
      <c r="AT984">
        <v>2700</v>
      </c>
      <c r="BN984" s="33" t="s">
        <v>2125</v>
      </c>
      <c r="BO984">
        <v>2</v>
      </c>
      <c r="BP984">
        <v>2</v>
      </c>
      <c r="BQ984">
        <v>31</v>
      </c>
      <c r="BR984" t="s">
        <v>186</v>
      </c>
      <c r="BT984" t="s">
        <v>73</v>
      </c>
      <c r="BU984" s="23">
        <v>43754</v>
      </c>
      <c r="BV984">
        <v>26689</v>
      </c>
      <c r="BY984" t="s">
        <v>64</v>
      </c>
      <c r="CB984" t="s">
        <v>64</v>
      </c>
      <c r="CC984" t="s">
        <v>64</v>
      </c>
      <c r="CE984" t="s">
        <v>64</v>
      </c>
      <c r="CG984" t="s">
        <v>63</v>
      </c>
      <c r="CH984" t="s">
        <v>768</v>
      </c>
      <c r="CI984" t="s">
        <v>64</v>
      </c>
      <c r="DJ984" t="s">
        <v>76</v>
      </c>
      <c r="DK984" t="s">
        <v>2124</v>
      </c>
      <c r="DN984" t="s">
        <v>64</v>
      </c>
      <c r="DO984" t="s">
        <v>435</v>
      </c>
      <c r="DP984" t="s">
        <v>63</v>
      </c>
      <c r="DQ984" t="s">
        <v>78</v>
      </c>
      <c r="DR984" t="s">
        <v>784</v>
      </c>
      <c r="DY984">
        <v>23.7</v>
      </c>
      <c r="EB984">
        <v>3</v>
      </c>
      <c r="EC984">
        <v>3</v>
      </c>
      <c r="EE984" t="s">
        <v>1721</v>
      </c>
      <c r="EF984">
        <v>5</v>
      </c>
      <c r="EH984" t="s">
        <v>80</v>
      </c>
      <c r="EL984" t="s">
        <v>80</v>
      </c>
      <c r="EP984" t="s">
        <v>80</v>
      </c>
      <c r="ET984" t="s">
        <v>80</v>
      </c>
      <c r="EV984">
        <v>6000</v>
      </c>
      <c r="EW984">
        <v>562</v>
      </c>
      <c r="EX984">
        <v>400</v>
      </c>
      <c r="EY984">
        <v>489</v>
      </c>
    </row>
    <row r="985" spans="1:155" x14ac:dyDescent="0.25">
      <c r="A985">
        <v>2020</v>
      </c>
      <c r="B985" t="s">
        <v>757</v>
      </c>
      <c r="C985" s="20" t="s">
        <v>757</v>
      </c>
      <c r="D985" t="s">
        <v>1723</v>
      </c>
      <c r="E985" t="s">
        <v>759</v>
      </c>
      <c r="F985">
        <v>513</v>
      </c>
      <c r="G985" s="1">
        <v>4</v>
      </c>
      <c r="H985">
        <v>8</v>
      </c>
      <c r="I985" t="s">
        <v>256</v>
      </c>
      <c r="J985">
        <v>16</v>
      </c>
      <c r="K985">
        <v>22</v>
      </c>
      <c r="L985">
        <v>18</v>
      </c>
      <c r="M985">
        <v>19.600000000000001</v>
      </c>
      <c r="N985">
        <v>31</v>
      </c>
      <c r="O985">
        <v>23.486699999999999</v>
      </c>
      <c r="P985">
        <v>15.8028</v>
      </c>
      <c r="Q985">
        <v>22.247399999999999</v>
      </c>
      <c r="R985">
        <v>18.171600000000002</v>
      </c>
      <c r="T985" t="s">
        <v>60</v>
      </c>
      <c r="U985" t="s">
        <v>71</v>
      </c>
      <c r="V985" t="s">
        <v>86</v>
      </c>
      <c r="W985" t="s">
        <v>136</v>
      </c>
      <c r="Y985">
        <v>9</v>
      </c>
      <c r="Z985" t="s">
        <v>63</v>
      </c>
      <c r="AA985" t="s">
        <v>64</v>
      </c>
      <c r="AB985">
        <v>4</v>
      </c>
      <c r="AC985" t="s">
        <v>294</v>
      </c>
      <c r="AD985">
        <v>10</v>
      </c>
      <c r="AG985" t="s">
        <v>155</v>
      </c>
      <c r="AH985" t="s">
        <v>156</v>
      </c>
      <c r="AI985" t="s">
        <v>68</v>
      </c>
      <c r="AJ985" t="s">
        <v>69</v>
      </c>
      <c r="AK985" t="s">
        <v>184</v>
      </c>
      <c r="AL985" t="s">
        <v>185</v>
      </c>
      <c r="AS985">
        <v>2700</v>
      </c>
      <c r="AT985">
        <v>2700</v>
      </c>
      <c r="BN985" s="33" t="s">
        <v>2125</v>
      </c>
      <c r="BO985">
        <v>2</v>
      </c>
      <c r="BP985">
        <v>2</v>
      </c>
      <c r="BQ985">
        <v>31</v>
      </c>
      <c r="BR985" t="s">
        <v>186</v>
      </c>
      <c r="BT985" t="s">
        <v>73</v>
      </c>
      <c r="BU985" s="23">
        <v>43754</v>
      </c>
      <c r="BV985">
        <v>26695</v>
      </c>
      <c r="BY985" t="s">
        <v>64</v>
      </c>
      <c r="CB985" t="s">
        <v>64</v>
      </c>
      <c r="CC985" t="s">
        <v>64</v>
      </c>
      <c r="CE985" t="s">
        <v>64</v>
      </c>
      <c r="CG985" t="s">
        <v>63</v>
      </c>
      <c r="CH985" t="s">
        <v>768</v>
      </c>
      <c r="CI985" t="s">
        <v>64</v>
      </c>
      <c r="DJ985" t="s">
        <v>76</v>
      </c>
      <c r="DK985" t="s">
        <v>2124</v>
      </c>
      <c r="DN985" t="s">
        <v>64</v>
      </c>
      <c r="DO985" t="s">
        <v>435</v>
      </c>
      <c r="DP985" t="s">
        <v>63</v>
      </c>
      <c r="DQ985" t="s">
        <v>78</v>
      </c>
      <c r="DR985" t="s">
        <v>785</v>
      </c>
      <c r="DY985">
        <v>23.7</v>
      </c>
      <c r="EB985">
        <v>3</v>
      </c>
      <c r="EC985">
        <v>3</v>
      </c>
      <c r="EE985" t="s">
        <v>1721</v>
      </c>
      <c r="EF985">
        <v>5</v>
      </c>
      <c r="EH985" t="s">
        <v>80</v>
      </c>
      <c r="EL985" t="s">
        <v>80</v>
      </c>
      <c r="EP985" t="s">
        <v>80</v>
      </c>
      <c r="ET985" t="s">
        <v>80</v>
      </c>
      <c r="EV985">
        <v>6000</v>
      </c>
      <c r="EW985">
        <v>562</v>
      </c>
      <c r="EX985">
        <v>400</v>
      </c>
      <c r="EY985">
        <v>489</v>
      </c>
    </row>
    <row r="986" spans="1:155" x14ac:dyDescent="0.25">
      <c r="A986">
        <v>2020</v>
      </c>
      <c r="B986" t="s">
        <v>757</v>
      </c>
      <c r="C986" s="20" t="s">
        <v>757</v>
      </c>
      <c r="D986" t="s">
        <v>831</v>
      </c>
      <c r="E986" t="s">
        <v>759</v>
      </c>
      <c r="F986">
        <v>505</v>
      </c>
      <c r="G986" s="1">
        <v>2</v>
      </c>
      <c r="H986">
        <v>4</v>
      </c>
      <c r="I986" t="s">
        <v>385</v>
      </c>
      <c r="J986">
        <v>22</v>
      </c>
      <c r="K986">
        <v>30</v>
      </c>
      <c r="L986">
        <v>25</v>
      </c>
      <c r="M986">
        <v>28.7</v>
      </c>
      <c r="N986">
        <v>43.6</v>
      </c>
      <c r="O986">
        <v>33.915700000000001</v>
      </c>
      <c r="P986">
        <v>22.465499999999999</v>
      </c>
      <c r="Q986">
        <v>30.412400000000002</v>
      </c>
      <c r="R986">
        <v>25.459199999999999</v>
      </c>
      <c r="T986" t="s">
        <v>60</v>
      </c>
      <c r="U986" t="s">
        <v>71</v>
      </c>
      <c r="V986" t="s">
        <v>225</v>
      </c>
      <c r="W986" t="s">
        <v>226</v>
      </c>
      <c r="Y986">
        <v>7</v>
      </c>
      <c r="Z986" t="s">
        <v>63</v>
      </c>
      <c r="AA986" t="s">
        <v>64</v>
      </c>
      <c r="AB986">
        <v>4</v>
      </c>
      <c r="AC986" t="s">
        <v>294</v>
      </c>
      <c r="AD986">
        <v>10</v>
      </c>
      <c r="AG986" t="s">
        <v>155</v>
      </c>
      <c r="AH986" t="s">
        <v>156</v>
      </c>
      <c r="AI986" t="s">
        <v>68</v>
      </c>
      <c r="AJ986" t="s">
        <v>69</v>
      </c>
      <c r="AK986" t="s">
        <v>184</v>
      </c>
      <c r="AL986" t="s">
        <v>185</v>
      </c>
      <c r="AS986">
        <v>1950</v>
      </c>
      <c r="AT986">
        <v>1950</v>
      </c>
      <c r="BN986" s="33" t="s">
        <v>2125</v>
      </c>
      <c r="BO986">
        <v>2</v>
      </c>
      <c r="BP986">
        <v>2</v>
      </c>
      <c r="BQ986">
        <v>31</v>
      </c>
      <c r="BR986" t="s">
        <v>186</v>
      </c>
      <c r="BT986" t="s">
        <v>73</v>
      </c>
      <c r="BU986" s="23">
        <v>43866</v>
      </c>
      <c r="BV986">
        <v>27049</v>
      </c>
      <c r="BY986" t="s">
        <v>64</v>
      </c>
      <c r="CB986" t="s">
        <v>64</v>
      </c>
      <c r="CC986" t="s">
        <v>64</v>
      </c>
      <c r="CD986" t="s">
        <v>1743</v>
      </c>
      <c r="CE986" t="s">
        <v>64</v>
      </c>
      <c r="CG986" t="s">
        <v>63</v>
      </c>
      <c r="CH986" t="s">
        <v>761</v>
      </c>
      <c r="CI986" t="s">
        <v>63</v>
      </c>
      <c r="CJ986" t="s">
        <v>1737</v>
      </c>
      <c r="DJ986" t="s">
        <v>76</v>
      </c>
      <c r="DK986" t="s">
        <v>2124</v>
      </c>
      <c r="DN986" t="s">
        <v>64</v>
      </c>
      <c r="DO986" t="s">
        <v>132</v>
      </c>
      <c r="DP986" t="s">
        <v>63</v>
      </c>
      <c r="DQ986" t="s">
        <v>78</v>
      </c>
      <c r="DY986">
        <v>34.1</v>
      </c>
      <c r="EB986">
        <v>5</v>
      </c>
      <c r="EC986">
        <v>5</v>
      </c>
      <c r="EE986" t="s">
        <v>1742</v>
      </c>
      <c r="EF986">
        <v>5</v>
      </c>
      <c r="EH986" t="s">
        <v>80</v>
      </c>
      <c r="EL986" t="s">
        <v>80</v>
      </c>
      <c r="EP986" t="s">
        <v>80</v>
      </c>
      <c r="ET986" t="s">
        <v>80</v>
      </c>
      <c r="EV986">
        <v>2250</v>
      </c>
      <c r="EW986">
        <v>395</v>
      </c>
      <c r="EX986">
        <v>292</v>
      </c>
      <c r="EY986">
        <v>349</v>
      </c>
    </row>
    <row r="987" spans="1:155" x14ac:dyDescent="0.25">
      <c r="A987">
        <v>2020</v>
      </c>
      <c r="B987" t="s">
        <v>757</v>
      </c>
      <c r="C987" s="20" t="s">
        <v>757</v>
      </c>
      <c r="D987" t="s">
        <v>1746</v>
      </c>
      <c r="E987" t="s">
        <v>759</v>
      </c>
      <c r="F987">
        <v>751</v>
      </c>
      <c r="G987" s="1">
        <v>2</v>
      </c>
      <c r="H987">
        <v>4</v>
      </c>
      <c r="I987" t="s">
        <v>1710</v>
      </c>
      <c r="J987">
        <v>23</v>
      </c>
      <c r="K987">
        <v>31</v>
      </c>
      <c r="L987">
        <v>26</v>
      </c>
      <c r="M987">
        <v>29.8</v>
      </c>
      <c r="N987">
        <v>44.5</v>
      </c>
      <c r="O987">
        <v>35.003300000000003</v>
      </c>
      <c r="P987">
        <v>23.244700000000002</v>
      </c>
      <c r="Q987">
        <v>30.700800000000001</v>
      </c>
      <c r="R987">
        <v>26.096800000000002</v>
      </c>
      <c r="T987" t="s">
        <v>60</v>
      </c>
      <c r="U987" t="s">
        <v>71</v>
      </c>
      <c r="V987" t="s">
        <v>225</v>
      </c>
      <c r="W987" t="s">
        <v>226</v>
      </c>
      <c r="Y987">
        <v>8</v>
      </c>
      <c r="Z987" t="s">
        <v>63</v>
      </c>
      <c r="AA987" t="s">
        <v>64</v>
      </c>
      <c r="AB987">
        <v>4</v>
      </c>
      <c r="AC987" t="s">
        <v>294</v>
      </c>
      <c r="AD987">
        <v>10</v>
      </c>
      <c r="AG987" t="s">
        <v>155</v>
      </c>
      <c r="AH987" t="s">
        <v>156</v>
      </c>
      <c r="AI987" t="s">
        <v>68</v>
      </c>
      <c r="AJ987" t="s">
        <v>69</v>
      </c>
      <c r="AK987" t="s">
        <v>184</v>
      </c>
      <c r="AL987" t="s">
        <v>185</v>
      </c>
      <c r="AS987">
        <v>1900</v>
      </c>
      <c r="AT987">
        <v>1900</v>
      </c>
      <c r="BN987" s="33" t="s">
        <v>2147</v>
      </c>
      <c r="BO987">
        <v>2</v>
      </c>
      <c r="BP987">
        <v>2</v>
      </c>
      <c r="BQ987">
        <v>31</v>
      </c>
      <c r="BR987" t="s">
        <v>186</v>
      </c>
      <c r="BT987" t="s">
        <v>285</v>
      </c>
      <c r="BU987" s="23">
        <v>43753</v>
      </c>
      <c r="BV987">
        <v>26682</v>
      </c>
      <c r="BX987" t="s">
        <v>64</v>
      </c>
      <c r="BY987" t="s">
        <v>63</v>
      </c>
      <c r="BZ987" t="s">
        <v>582</v>
      </c>
      <c r="CA987" t="s">
        <v>583</v>
      </c>
      <c r="CB987" t="s">
        <v>64</v>
      </c>
      <c r="CC987" t="s">
        <v>64</v>
      </c>
      <c r="CD987" t="s">
        <v>1735</v>
      </c>
      <c r="CE987" t="s">
        <v>64</v>
      </c>
      <c r="CG987" t="s">
        <v>63</v>
      </c>
      <c r="CH987" t="s">
        <v>761</v>
      </c>
      <c r="CI987" t="s">
        <v>64</v>
      </c>
      <c r="DJ987" t="s">
        <v>76</v>
      </c>
      <c r="DK987" t="s">
        <v>2124</v>
      </c>
      <c r="DN987" t="s">
        <v>64</v>
      </c>
      <c r="DO987" t="s">
        <v>821</v>
      </c>
      <c r="DP987" t="s">
        <v>63</v>
      </c>
      <c r="DQ987" t="s">
        <v>78</v>
      </c>
      <c r="DR987" t="s">
        <v>1746</v>
      </c>
      <c r="DY987">
        <v>35.200000000000003</v>
      </c>
      <c r="EB987">
        <v>5</v>
      </c>
      <c r="EC987">
        <v>5</v>
      </c>
      <c r="EE987" t="s">
        <v>1745</v>
      </c>
      <c r="EF987">
        <v>5</v>
      </c>
      <c r="EH987" t="s">
        <v>80</v>
      </c>
      <c r="EL987" t="s">
        <v>80</v>
      </c>
      <c r="EP987" t="s">
        <v>80</v>
      </c>
      <c r="ET987" t="s">
        <v>80</v>
      </c>
      <c r="EV987">
        <v>2000</v>
      </c>
      <c r="EW987">
        <v>380</v>
      </c>
      <c r="EX987">
        <v>287</v>
      </c>
      <c r="EY987">
        <v>338</v>
      </c>
    </row>
    <row r="988" spans="1:155" x14ac:dyDescent="0.25">
      <c r="A988">
        <v>2020</v>
      </c>
      <c r="B988" t="s">
        <v>757</v>
      </c>
      <c r="C988" s="20" t="s">
        <v>757</v>
      </c>
      <c r="D988" t="s">
        <v>833</v>
      </c>
      <c r="E988" t="s">
        <v>759</v>
      </c>
      <c r="F988">
        <v>112</v>
      </c>
      <c r="G988" s="1">
        <v>2</v>
      </c>
      <c r="H988">
        <v>4</v>
      </c>
      <c r="I988" t="s">
        <v>256</v>
      </c>
      <c r="J988">
        <v>21</v>
      </c>
      <c r="K988">
        <v>28</v>
      </c>
      <c r="L988">
        <v>24</v>
      </c>
      <c r="M988">
        <v>26.6</v>
      </c>
      <c r="N988">
        <v>39.299999999999997</v>
      </c>
      <c r="O988">
        <v>31.1264</v>
      </c>
      <c r="P988">
        <v>20.962700000000002</v>
      </c>
      <c r="Q988">
        <v>27.677900000000001</v>
      </c>
      <c r="R988">
        <v>23.5319</v>
      </c>
      <c r="T988" t="s">
        <v>60</v>
      </c>
      <c r="U988" t="s">
        <v>71</v>
      </c>
      <c r="V988" t="s">
        <v>86</v>
      </c>
      <c r="W988" t="s">
        <v>136</v>
      </c>
      <c r="Y988">
        <v>9</v>
      </c>
      <c r="Z988" t="s">
        <v>63</v>
      </c>
      <c r="AA988" t="s">
        <v>64</v>
      </c>
      <c r="AB988">
        <v>4</v>
      </c>
      <c r="AC988" t="s">
        <v>294</v>
      </c>
      <c r="AD988">
        <v>10</v>
      </c>
      <c r="AG988" t="s">
        <v>155</v>
      </c>
      <c r="AH988" t="s">
        <v>156</v>
      </c>
      <c r="AI988" t="s">
        <v>68</v>
      </c>
      <c r="AJ988" t="s">
        <v>69</v>
      </c>
      <c r="AK988" t="s">
        <v>184</v>
      </c>
      <c r="AL988" t="s">
        <v>185</v>
      </c>
      <c r="AS988">
        <v>2050</v>
      </c>
      <c r="AT988">
        <v>2050</v>
      </c>
      <c r="BN988" s="33" t="s">
        <v>2125</v>
      </c>
      <c r="BO988">
        <v>2</v>
      </c>
      <c r="BP988">
        <v>2</v>
      </c>
      <c r="BQ988">
        <v>31</v>
      </c>
      <c r="BR988" t="s">
        <v>186</v>
      </c>
      <c r="BT988" t="s">
        <v>73</v>
      </c>
      <c r="BU988" s="23">
        <v>43686</v>
      </c>
      <c r="BV988">
        <v>26244</v>
      </c>
      <c r="BX988" t="s">
        <v>64</v>
      </c>
      <c r="BY988" t="s">
        <v>64</v>
      </c>
      <c r="CB988" t="s">
        <v>64</v>
      </c>
      <c r="CC988" t="s">
        <v>64</v>
      </c>
      <c r="CD988" t="s">
        <v>1735</v>
      </c>
      <c r="CE988" t="s">
        <v>64</v>
      </c>
      <c r="CG988" t="s">
        <v>63</v>
      </c>
      <c r="CH988" t="s">
        <v>761</v>
      </c>
      <c r="CI988" t="s">
        <v>64</v>
      </c>
      <c r="DJ988" t="s">
        <v>76</v>
      </c>
      <c r="DK988" t="s">
        <v>2124</v>
      </c>
      <c r="DN988" t="s">
        <v>64</v>
      </c>
      <c r="DO988" t="s">
        <v>821</v>
      </c>
      <c r="DP988" t="s">
        <v>63</v>
      </c>
      <c r="DQ988" t="s">
        <v>78</v>
      </c>
      <c r="DR988" t="s">
        <v>833</v>
      </c>
      <c r="DY988">
        <v>31.3</v>
      </c>
      <c r="EB988">
        <v>5</v>
      </c>
      <c r="EC988">
        <v>5</v>
      </c>
      <c r="EE988" t="s">
        <v>1734</v>
      </c>
      <c r="EF988">
        <v>6</v>
      </c>
      <c r="EH988" t="s">
        <v>80</v>
      </c>
      <c r="EL988" t="s">
        <v>80</v>
      </c>
      <c r="EP988" t="s">
        <v>80</v>
      </c>
      <c r="ET988" t="s">
        <v>80</v>
      </c>
      <c r="EV988">
        <v>2750</v>
      </c>
      <c r="EW988">
        <v>423</v>
      </c>
      <c r="EX988">
        <v>321</v>
      </c>
      <c r="EY988">
        <v>377</v>
      </c>
    </row>
    <row r="989" spans="1:155" x14ac:dyDescent="0.25">
      <c r="A989">
        <v>2020</v>
      </c>
      <c r="B989" t="s">
        <v>757</v>
      </c>
      <c r="C989" s="20" t="s">
        <v>757</v>
      </c>
      <c r="D989" t="s">
        <v>834</v>
      </c>
      <c r="E989" t="s">
        <v>759</v>
      </c>
      <c r="F989">
        <v>130</v>
      </c>
      <c r="G989" s="1">
        <v>2</v>
      </c>
      <c r="H989">
        <v>4</v>
      </c>
      <c r="I989" t="s">
        <v>256</v>
      </c>
      <c r="J989">
        <v>21</v>
      </c>
      <c r="K989">
        <v>28</v>
      </c>
      <c r="L989">
        <v>24</v>
      </c>
      <c r="M989">
        <v>27</v>
      </c>
      <c r="N989">
        <v>39.299999999999997</v>
      </c>
      <c r="O989">
        <v>31.425999999999998</v>
      </c>
      <c r="P989">
        <v>21.250499999999999</v>
      </c>
      <c r="Q989">
        <v>27.677900000000001</v>
      </c>
      <c r="R989">
        <v>23.7303</v>
      </c>
      <c r="T989" t="s">
        <v>60</v>
      </c>
      <c r="U989" t="s">
        <v>71</v>
      </c>
      <c r="V989" t="s">
        <v>86</v>
      </c>
      <c r="W989" t="s">
        <v>136</v>
      </c>
      <c r="Y989">
        <v>9</v>
      </c>
      <c r="Z989" t="s">
        <v>63</v>
      </c>
      <c r="AA989" t="s">
        <v>64</v>
      </c>
      <c r="AB989">
        <v>4</v>
      </c>
      <c r="AC989" t="s">
        <v>294</v>
      </c>
      <c r="AD989">
        <v>10</v>
      </c>
      <c r="AG989" t="s">
        <v>155</v>
      </c>
      <c r="AH989" t="s">
        <v>156</v>
      </c>
      <c r="AI989" t="s">
        <v>68</v>
      </c>
      <c r="AJ989" t="s">
        <v>69</v>
      </c>
      <c r="AK989" t="s">
        <v>184</v>
      </c>
      <c r="AL989" t="s">
        <v>185</v>
      </c>
      <c r="AS989">
        <v>2050</v>
      </c>
      <c r="AT989">
        <v>2050</v>
      </c>
      <c r="BN989" s="33" t="s">
        <v>2125</v>
      </c>
      <c r="BO989">
        <v>2</v>
      </c>
      <c r="BP989">
        <v>2</v>
      </c>
      <c r="BQ989">
        <v>31</v>
      </c>
      <c r="BR989" t="s">
        <v>186</v>
      </c>
      <c r="BT989" t="s">
        <v>73</v>
      </c>
      <c r="BU989" s="23">
        <v>43692</v>
      </c>
      <c r="BV989">
        <v>26359</v>
      </c>
      <c r="BX989" t="s">
        <v>64</v>
      </c>
      <c r="BY989" t="s">
        <v>64</v>
      </c>
      <c r="CB989" t="s">
        <v>64</v>
      </c>
      <c r="CC989" t="s">
        <v>64</v>
      </c>
      <c r="CD989" t="s">
        <v>1735</v>
      </c>
      <c r="CE989" t="s">
        <v>64</v>
      </c>
      <c r="CG989" t="s">
        <v>63</v>
      </c>
      <c r="CH989" t="s">
        <v>761</v>
      </c>
      <c r="CI989" t="s">
        <v>64</v>
      </c>
      <c r="DJ989" t="s">
        <v>76</v>
      </c>
      <c r="DK989" t="s">
        <v>2124</v>
      </c>
      <c r="DN989" t="s">
        <v>64</v>
      </c>
      <c r="DO989" t="s">
        <v>821</v>
      </c>
      <c r="DP989" t="s">
        <v>63</v>
      </c>
      <c r="DQ989" t="s">
        <v>78</v>
      </c>
      <c r="DY989">
        <v>31.6</v>
      </c>
      <c r="EB989">
        <v>5</v>
      </c>
      <c r="EC989">
        <v>5</v>
      </c>
      <c r="EE989" t="s">
        <v>1734</v>
      </c>
      <c r="EF989">
        <v>6</v>
      </c>
      <c r="EH989" t="s">
        <v>80</v>
      </c>
      <c r="EL989" t="s">
        <v>80</v>
      </c>
      <c r="EP989" t="s">
        <v>80</v>
      </c>
      <c r="ET989" t="s">
        <v>80</v>
      </c>
      <c r="EV989">
        <v>2750</v>
      </c>
      <c r="EW989">
        <v>417</v>
      </c>
      <c r="EX989">
        <v>321</v>
      </c>
      <c r="EY989">
        <v>374</v>
      </c>
    </row>
    <row r="990" spans="1:155" x14ac:dyDescent="0.25">
      <c r="A990">
        <v>2020</v>
      </c>
      <c r="B990" t="s">
        <v>757</v>
      </c>
      <c r="C990" s="20" t="s">
        <v>757</v>
      </c>
      <c r="D990" t="s">
        <v>1751</v>
      </c>
      <c r="E990" t="s">
        <v>759</v>
      </c>
      <c r="F990">
        <v>414</v>
      </c>
      <c r="G990" s="1">
        <v>2</v>
      </c>
      <c r="H990">
        <v>4</v>
      </c>
      <c r="I990" t="s">
        <v>256</v>
      </c>
      <c r="J990">
        <v>20</v>
      </c>
      <c r="K990">
        <v>27</v>
      </c>
      <c r="L990">
        <v>22</v>
      </c>
      <c r="M990">
        <v>24.9</v>
      </c>
      <c r="N990">
        <v>38.1</v>
      </c>
      <c r="O990">
        <v>29.499099999999999</v>
      </c>
      <c r="P990">
        <v>19.731100000000001</v>
      </c>
      <c r="Q990">
        <v>26.9053</v>
      </c>
      <c r="R990">
        <v>22.421500000000002</v>
      </c>
      <c r="T990" t="s">
        <v>60</v>
      </c>
      <c r="U990" t="s">
        <v>71</v>
      </c>
      <c r="V990" t="s">
        <v>86</v>
      </c>
      <c r="W990" t="s">
        <v>136</v>
      </c>
      <c r="Y990">
        <v>9</v>
      </c>
      <c r="Z990" t="s">
        <v>63</v>
      </c>
      <c r="AA990" t="s">
        <v>64</v>
      </c>
      <c r="AB990" t="s">
        <v>65</v>
      </c>
      <c r="AC990" t="s">
        <v>66</v>
      </c>
      <c r="AD990">
        <v>10</v>
      </c>
      <c r="AG990" t="s">
        <v>155</v>
      </c>
      <c r="AH990" t="s">
        <v>156</v>
      </c>
      <c r="AI990" t="s">
        <v>68</v>
      </c>
      <c r="AJ990" t="s">
        <v>69</v>
      </c>
      <c r="AK990" t="s">
        <v>184</v>
      </c>
      <c r="AL990" t="s">
        <v>185</v>
      </c>
      <c r="AS990">
        <v>2200</v>
      </c>
      <c r="AT990">
        <v>2200</v>
      </c>
      <c r="BN990" s="33" t="s">
        <v>2125</v>
      </c>
      <c r="BO990">
        <v>2</v>
      </c>
      <c r="BP990">
        <v>2</v>
      </c>
      <c r="BQ990">
        <v>31</v>
      </c>
      <c r="BR990" t="s">
        <v>186</v>
      </c>
      <c r="BT990" t="s">
        <v>73</v>
      </c>
      <c r="BU990" s="23">
        <v>43664</v>
      </c>
      <c r="BV990">
        <v>26073</v>
      </c>
      <c r="BY990" t="s">
        <v>64</v>
      </c>
      <c r="CB990" t="s">
        <v>64</v>
      </c>
      <c r="CC990" t="s">
        <v>64</v>
      </c>
      <c r="CD990" t="s">
        <v>806</v>
      </c>
      <c r="CE990" t="s">
        <v>64</v>
      </c>
      <c r="CG990" t="s">
        <v>63</v>
      </c>
      <c r="CH990" t="s">
        <v>761</v>
      </c>
      <c r="CI990" t="s">
        <v>63</v>
      </c>
      <c r="CJ990" t="s">
        <v>762</v>
      </c>
      <c r="DJ990" t="s">
        <v>76</v>
      </c>
      <c r="DK990" t="s">
        <v>2124</v>
      </c>
      <c r="DN990" t="s">
        <v>64</v>
      </c>
      <c r="DO990" t="s">
        <v>132</v>
      </c>
      <c r="DP990" t="s">
        <v>63</v>
      </c>
      <c r="DQ990" t="s">
        <v>78</v>
      </c>
      <c r="DR990" t="s">
        <v>1751</v>
      </c>
      <c r="DY990">
        <v>29.7</v>
      </c>
      <c r="EB990">
        <v>4</v>
      </c>
      <c r="EC990">
        <v>4</v>
      </c>
      <c r="EE990" t="s">
        <v>1752</v>
      </c>
      <c r="EF990">
        <v>5</v>
      </c>
      <c r="EH990" t="s">
        <v>80</v>
      </c>
      <c r="EL990" t="s">
        <v>80</v>
      </c>
      <c r="EP990" t="s">
        <v>80</v>
      </c>
      <c r="ET990" t="s">
        <v>80</v>
      </c>
      <c r="EV990">
        <v>3500</v>
      </c>
      <c r="EW990">
        <v>451</v>
      </c>
      <c r="EX990">
        <v>331</v>
      </c>
      <c r="EY990">
        <v>397</v>
      </c>
    </row>
    <row r="991" spans="1:155" x14ac:dyDescent="0.25">
      <c r="A991">
        <v>2020</v>
      </c>
      <c r="B991" t="s">
        <v>757</v>
      </c>
      <c r="C991" s="20" t="s">
        <v>757</v>
      </c>
      <c r="D991" t="s">
        <v>1753</v>
      </c>
      <c r="E991" t="s">
        <v>759</v>
      </c>
      <c r="F991">
        <v>415</v>
      </c>
      <c r="G991" s="1">
        <v>2</v>
      </c>
      <c r="H991">
        <v>4</v>
      </c>
      <c r="I991" t="s">
        <v>256</v>
      </c>
      <c r="J991">
        <v>19</v>
      </c>
      <c r="K991">
        <v>26</v>
      </c>
      <c r="L991">
        <v>22</v>
      </c>
      <c r="M991">
        <v>24.5</v>
      </c>
      <c r="N991">
        <v>37.299999999999997</v>
      </c>
      <c r="O991">
        <v>28.974299999999999</v>
      </c>
      <c r="P991">
        <v>19.439399999999999</v>
      </c>
      <c r="Q991">
        <v>26.387899999999998</v>
      </c>
      <c r="R991">
        <v>22.052499999999998</v>
      </c>
      <c r="T991" t="s">
        <v>60</v>
      </c>
      <c r="U991" t="s">
        <v>71</v>
      </c>
      <c r="V991" t="s">
        <v>86</v>
      </c>
      <c r="W991" t="s">
        <v>136</v>
      </c>
      <c r="Y991">
        <v>9</v>
      </c>
      <c r="Z991" t="s">
        <v>63</v>
      </c>
      <c r="AA991" t="s">
        <v>64</v>
      </c>
      <c r="AB991">
        <v>4</v>
      </c>
      <c r="AC991" t="s">
        <v>294</v>
      </c>
      <c r="AD991">
        <v>10</v>
      </c>
      <c r="AG991" t="s">
        <v>155</v>
      </c>
      <c r="AH991" t="s">
        <v>156</v>
      </c>
      <c r="AI991" t="s">
        <v>68</v>
      </c>
      <c r="AJ991" t="s">
        <v>69</v>
      </c>
      <c r="AK991" t="s">
        <v>184</v>
      </c>
      <c r="AL991" t="s">
        <v>185</v>
      </c>
      <c r="AS991">
        <v>2200</v>
      </c>
      <c r="AT991">
        <v>2200</v>
      </c>
      <c r="BN991" s="33" t="s">
        <v>2125</v>
      </c>
      <c r="BO991">
        <v>2</v>
      </c>
      <c r="BP991">
        <v>2</v>
      </c>
      <c r="BQ991">
        <v>31</v>
      </c>
      <c r="BR991" t="s">
        <v>186</v>
      </c>
      <c r="BT991" t="s">
        <v>73</v>
      </c>
      <c r="BU991" s="23">
        <v>43501</v>
      </c>
      <c r="BV991">
        <v>25173</v>
      </c>
      <c r="BY991" t="s">
        <v>64</v>
      </c>
      <c r="CB991" t="s">
        <v>64</v>
      </c>
      <c r="CC991" t="s">
        <v>64</v>
      </c>
      <c r="CD991" t="s">
        <v>806</v>
      </c>
      <c r="CE991" t="s">
        <v>64</v>
      </c>
      <c r="CG991" t="s">
        <v>63</v>
      </c>
      <c r="CH991" t="s">
        <v>761</v>
      </c>
      <c r="CI991" t="s">
        <v>63</v>
      </c>
      <c r="CJ991" t="s">
        <v>762</v>
      </c>
      <c r="DJ991" t="s">
        <v>76</v>
      </c>
      <c r="DK991" t="s">
        <v>2124</v>
      </c>
      <c r="DN991" t="s">
        <v>64</v>
      </c>
      <c r="DO991" t="s">
        <v>132</v>
      </c>
      <c r="DP991" t="s">
        <v>63</v>
      </c>
      <c r="DQ991" t="s">
        <v>78</v>
      </c>
      <c r="DR991" t="s">
        <v>1753</v>
      </c>
      <c r="DY991">
        <v>29.2</v>
      </c>
      <c r="EB991">
        <v>4</v>
      </c>
      <c r="EC991">
        <v>4</v>
      </c>
      <c r="EE991" t="s">
        <v>1752</v>
      </c>
      <c r="EF991">
        <v>5</v>
      </c>
      <c r="EH991" t="s">
        <v>80</v>
      </c>
      <c r="EL991" t="s">
        <v>80</v>
      </c>
      <c r="EP991" t="s">
        <v>80</v>
      </c>
      <c r="ET991" t="s">
        <v>80</v>
      </c>
      <c r="EV991">
        <v>3500</v>
      </c>
      <c r="EW991">
        <v>457</v>
      </c>
      <c r="EX991">
        <v>338</v>
      </c>
      <c r="EY991">
        <v>404</v>
      </c>
    </row>
    <row r="992" spans="1:155" x14ac:dyDescent="0.25">
      <c r="A992">
        <v>2020</v>
      </c>
      <c r="B992" t="s">
        <v>855</v>
      </c>
      <c r="C992" s="20" t="s">
        <v>856</v>
      </c>
      <c r="D992" t="s">
        <v>861</v>
      </c>
      <c r="E992" t="s">
        <v>858</v>
      </c>
      <c r="F992">
        <v>231</v>
      </c>
      <c r="G992" s="1">
        <v>1.5</v>
      </c>
      <c r="H992">
        <v>4</v>
      </c>
      <c r="I992" t="s">
        <v>860</v>
      </c>
      <c r="J992">
        <v>25</v>
      </c>
      <c r="K992">
        <v>26</v>
      </c>
      <c r="L992">
        <v>25</v>
      </c>
      <c r="M992">
        <v>31.665400000000002</v>
      </c>
      <c r="N992">
        <v>39.809199999999997</v>
      </c>
      <c r="O992">
        <v>34.875999999999998</v>
      </c>
      <c r="P992">
        <v>24.553599999999999</v>
      </c>
      <c r="Q992">
        <v>26.382999999999999</v>
      </c>
      <c r="R992">
        <v>25.3444</v>
      </c>
      <c r="T992" t="s">
        <v>60</v>
      </c>
      <c r="U992" t="s">
        <v>71</v>
      </c>
      <c r="V992" t="s">
        <v>549</v>
      </c>
      <c r="W992" t="s">
        <v>550</v>
      </c>
      <c r="Y992">
        <v>8</v>
      </c>
      <c r="Z992" t="s">
        <v>63</v>
      </c>
      <c r="AA992" t="s">
        <v>64</v>
      </c>
      <c r="AB992">
        <v>4</v>
      </c>
      <c r="AC992" t="s">
        <v>294</v>
      </c>
      <c r="AD992">
        <v>10</v>
      </c>
      <c r="AG992" t="s">
        <v>243</v>
      </c>
      <c r="AH992" t="s">
        <v>244</v>
      </c>
      <c r="AI992" t="s">
        <v>68</v>
      </c>
      <c r="AJ992" t="s">
        <v>69</v>
      </c>
      <c r="AK992" t="s">
        <v>184</v>
      </c>
      <c r="AL992" t="s">
        <v>185</v>
      </c>
      <c r="AS992">
        <v>1600</v>
      </c>
      <c r="AT992">
        <v>1600</v>
      </c>
      <c r="BN992" s="33" t="s">
        <v>2125</v>
      </c>
      <c r="BO992">
        <v>2</v>
      </c>
      <c r="BP992">
        <v>2</v>
      </c>
      <c r="BQ992">
        <v>31</v>
      </c>
      <c r="BR992" t="s">
        <v>186</v>
      </c>
      <c r="BT992" t="s">
        <v>285</v>
      </c>
      <c r="BU992" s="23">
        <v>43678</v>
      </c>
      <c r="BV992">
        <v>25608</v>
      </c>
      <c r="BX992" t="s">
        <v>64</v>
      </c>
      <c r="BY992" t="s">
        <v>64</v>
      </c>
      <c r="CB992" t="s">
        <v>64</v>
      </c>
      <c r="CC992" t="s">
        <v>64</v>
      </c>
      <c r="CE992" t="s">
        <v>64</v>
      </c>
      <c r="CG992" t="s">
        <v>63</v>
      </c>
      <c r="CH992" t="s">
        <v>859</v>
      </c>
      <c r="CI992" t="s">
        <v>64</v>
      </c>
      <c r="DJ992" t="s">
        <v>76</v>
      </c>
      <c r="DK992" t="s">
        <v>2124</v>
      </c>
      <c r="DN992" t="s">
        <v>64</v>
      </c>
      <c r="DO992" t="s">
        <v>77</v>
      </c>
      <c r="DP992" t="s">
        <v>64</v>
      </c>
      <c r="DQ992" t="s">
        <v>139</v>
      </c>
      <c r="DY992">
        <v>35.1</v>
      </c>
      <c r="EB992">
        <v>5</v>
      </c>
      <c r="EC992">
        <v>5</v>
      </c>
      <c r="EE992" t="s">
        <v>1779</v>
      </c>
      <c r="EF992">
        <v>5</v>
      </c>
      <c r="EH992" t="s">
        <v>80</v>
      </c>
      <c r="EL992" t="s">
        <v>80</v>
      </c>
      <c r="EP992" t="s">
        <v>80</v>
      </c>
      <c r="ET992" t="s">
        <v>80</v>
      </c>
      <c r="EV992">
        <v>500</v>
      </c>
      <c r="EW992">
        <v>360</v>
      </c>
      <c r="EX992">
        <v>332</v>
      </c>
      <c r="EY992">
        <v>347</v>
      </c>
    </row>
    <row r="993" spans="1:165" x14ac:dyDescent="0.25">
      <c r="A993">
        <v>2020</v>
      </c>
      <c r="B993" t="s">
        <v>855</v>
      </c>
      <c r="C993" s="20" t="s">
        <v>856</v>
      </c>
      <c r="D993" t="s">
        <v>863</v>
      </c>
      <c r="E993" t="s">
        <v>858</v>
      </c>
      <c r="F993">
        <v>233</v>
      </c>
      <c r="G993" s="1">
        <v>1.5</v>
      </c>
      <c r="H993">
        <v>4</v>
      </c>
      <c r="I993" t="s">
        <v>860</v>
      </c>
      <c r="J993">
        <v>25</v>
      </c>
      <c r="K993">
        <v>28</v>
      </c>
      <c r="L993">
        <v>26</v>
      </c>
      <c r="M993">
        <v>32.360599999999998</v>
      </c>
      <c r="N993">
        <v>40.918900000000001</v>
      </c>
      <c r="O993">
        <v>35.722799999999999</v>
      </c>
      <c r="P993">
        <v>25.037500000000001</v>
      </c>
      <c r="Q993">
        <v>27.660399999999999</v>
      </c>
      <c r="R993">
        <v>26.153500000000001</v>
      </c>
      <c r="T993" t="s">
        <v>60</v>
      </c>
      <c r="U993" t="s">
        <v>71</v>
      </c>
      <c r="V993" t="s">
        <v>549</v>
      </c>
      <c r="W993" t="s">
        <v>550</v>
      </c>
      <c r="Y993">
        <v>8</v>
      </c>
      <c r="Z993" t="s">
        <v>63</v>
      </c>
      <c r="AA993" t="s">
        <v>64</v>
      </c>
      <c r="AB993">
        <v>4</v>
      </c>
      <c r="AC993" t="s">
        <v>294</v>
      </c>
      <c r="AD993">
        <v>10</v>
      </c>
      <c r="AG993" t="s">
        <v>243</v>
      </c>
      <c r="AH993" t="s">
        <v>244</v>
      </c>
      <c r="AI993" t="s">
        <v>68</v>
      </c>
      <c r="AJ993" t="s">
        <v>69</v>
      </c>
      <c r="AK993" t="s">
        <v>184</v>
      </c>
      <c r="AL993" t="s">
        <v>185</v>
      </c>
      <c r="AS993">
        <v>1550</v>
      </c>
      <c r="AT993">
        <v>1550</v>
      </c>
      <c r="BN993" s="33" t="s">
        <v>2125</v>
      </c>
      <c r="BO993">
        <v>2</v>
      </c>
      <c r="BP993">
        <v>2</v>
      </c>
      <c r="BQ993">
        <v>31</v>
      </c>
      <c r="BR993" t="s">
        <v>186</v>
      </c>
      <c r="BT993" t="s">
        <v>285</v>
      </c>
      <c r="BU993" s="23">
        <v>43647</v>
      </c>
      <c r="BV993">
        <v>25666</v>
      </c>
      <c r="BX993" t="s">
        <v>63</v>
      </c>
      <c r="BY993" t="s">
        <v>64</v>
      </c>
      <c r="CB993" t="s">
        <v>64</v>
      </c>
      <c r="CC993" t="s">
        <v>64</v>
      </c>
      <c r="CE993" t="s">
        <v>64</v>
      </c>
      <c r="CG993" t="s">
        <v>63</v>
      </c>
      <c r="CH993" t="s">
        <v>859</v>
      </c>
      <c r="CI993" t="s">
        <v>64</v>
      </c>
      <c r="DJ993" t="s">
        <v>76</v>
      </c>
      <c r="DK993" t="s">
        <v>2124</v>
      </c>
      <c r="DN993" t="s">
        <v>64</v>
      </c>
      <c r="DO993" t="s">
        <v>77</v>
      </c>
      <c r="DP993" t="s">
        <v>64</v>
      </c>
      <c r="DQ993" t="s">
        <v>139</v>
      </c>
      <c r="DY993">
        <v>35.9</v>
      </c>
      <c r="EB993">
        <v>5</v>
      </c>
      <c r="EC993">
        <v>5</v>
      </c>
      <c r="EE993" t="s">
        <v>1779</v>
      </c>
      <c r="EF993">
        <v>5</v>
      </c>
      <c r="EH993" t="s">
        <v>80</v>
      </c>
      <c r="EL993" t="s">
        <v>80</v>
      </c>
      <c r="EP993" t="s">
        <v>80</v>
      </c>
      <c r="ET993" t="s">
        <v>80</v>
      </c>
      <c r="EV993">
        <v>250</v>
      </c>
      <c r="EW993">
        <v>353</v>
      </c>
      <c r="EX993">
        <v>318</v>
      </c>
      <c r="EY993">
        <v>337</v>
      </c>
    </row>
    <row r="994" spans="1:165" x14ac:dyDescent="0.25">
      <c r="A994">
        <v>2020</v>
      </c>
      <c r="B994" t="s">
        <v>855</v>
      </c>
      <c r="C994" s="20" t="s">
        <v>856</v>
      </c>
      <c r="D994" t="s">
        <v>871</v>
      </c>
      <c r="E994" t="s">
        <v>858</v>
      </c>
      <c r="F994">
        <v>212</v>
      </c>
      <c r="G994" s="1">
        <v>2.4</v>
      </c>
      <c r="H994">
        <v>4</v>
      </c>
      <c r="I994" t="s">
        <v>870</v>
      </c>
      <c r="J994">
        <v>24</v>
      </c>
      <c r="K994">
        <v>29</v>
      </c>
      <c r="L994">
        <v>26</v>
      </c>
      <c r="M994">
        <v>30.6677</v>
      </c>
      <c r="N994">
        <v>41.271299999999997</v>
      </c>
      <c r="O994">
        <v>34.676900000000003</v>
      </c>
      <c r="P994">
        <v>23.855499999999999</v>
      </c>
      <c r="Q994">
        <v>28.937999999999999</v>
      </c>
      <c r="R994">
        <v>25.902699999999999</v>
      </c>
      <c r="T994" t="s">
        <v>142</v>
      </c>
      <c r="U994" t="s">
        <v>143</v>
      </c>
      <c r="V994" t="s">
        <v>549</v>
      </c>
      <c r="W994" t="s">
        <v>550</v>
      </c>
      <c r="Y994">
        <v>6</v>
      </c>
      <c r="Z994" t="s">
        <v>63</v>
      </c>
      <c r="AA994" t="s">
        <v>64</v>
      </c>
      <c r="AB994">
        <v>4</v>
      </c>
      <c r="AC994" t="s">
        <v>294</v>
      </c>
      <c r="AD994">
        <v>10</v>
      </c>
      <c r="AG994" t="s">
        <v>243</v>
      </c>
      <c r="AH994" t="s">
        <v>244</v>
      </c>
      <c r="AI994" t="s">
        <v>68</v>
      </c>
      <c r="AJ994" t="s">
        <v>69</v>
      </c>
      <c r="AK994" t="s">
        <v>184</v>
      </c>
      <c r="AL994" t="s">
        <v>185</v>
      </c>
      <c r="AS994">
        <v>1550</v>
      </c>
      <c r="AT994">
        <v>1550</v>
      </c>
      <c r="BO994">
        <v>2</v>
      </c>
      <c r="BP994">
        <v>2</v>
      </c>
      <c r="BQ994">
        <v>31</v>
      </c>
      <c r="BR994" t="s">
        <v>186</v>
      </c>
      <c r="BT994" t="s">
        <v>73</v>
      </c>
      <c r="BU994" s="23">
        <v>43617</v>
      </c>
      <c r="BV994">
        <v>25482</v>
      </c>
      <c r="BX994" t="s">
        <v>64</v>
      </c>
      <c r="BY994" t="s">
        <v>64</v>
      </c>
      <c r="CB994" t="s">
        <v>64</v>
      </c>
      <c r="CC994" t="s">
        <v>64</v>
      </c>
      <c r="CE994" t="s">
        <v>64</v>
      </c>
      <c r="CG994" t="s">
        <v>63</v>
      </c>
      <c r="CH994" t="s">
        <v>868</v>
      </c>
      <c r="CI994" t="s">
        <v>63</v>
      </c>
      <c r="CJ994" t="s">
        <v>869</v>
      </c>
      <c r="DJ994" t="s">
        <v>146</v>
      </c>
      <c r="DK994" t="s">
        <v>147</v>
      </c>
      <c r="DN994" t="s">
        <v>64</v>
      </c>
      <c r="DO994" t="s">
        <v>77</v>
      </c>
      <c r="DP994" t="s">
        <v>64</v>
      </c>
      <c r="DQ994" t="s">
        <v>139</v>
      </c>
      <c r="DY994">
        <v>34.9</v>
      </c>
      <c r="EB994">
        <v>5</v>
      </c>
      <c r="EC994">
        <v>5</v>
      </c>
      <c r="EE994" t="s">
        <v>1782</v>
      </c>
      <c r="EF994">
        <v>5</v>
      </c>
      <c r="EH994" t="s">
        <v>80</v>
      </c>
      <c r="EL994" t="s">
        <v>80</v>
      </c>
      <c r="EP994" t="s">
        <v>80</v>
      </c>
      <c r="ET994" t="s">
        <v>80</v>
      </c>
      <c r="EV994">
        <v>250</v>
      </c>
      <c r="EW994">
        <v>371</v>
      </c>
      <c r="EX994">
        <v>305</v>
      </c>
      <c r="EY994">
        <v>341</v>
      </c>
    </row>
    <row r="995" spans="1:165" x14ac:dyDescent="0.25">
      <c r="A995">
        <v>2020</v>
      </c>
      <c r="B995" t="s">
        <v>855</v>
      </c>
      <c r="C995" s="20" t="s">
        <v>856</v>
      </c>
      <c r="D995" t="s">
        <v>871</v>
      </c>
      <c r="E995" t="s">
        <v>858</v>
      </c>
      <c r="F995">
        <v>214</v>
      </c>
      <c r="G995" s="1">
        <v>3</v>
      </c>
      <c r="H995">
        <v>6</v>
      </c>
      <c r="I995" t="s">
        <v>201</v>
      </c>
      <c r="J995">
        <v>20</v>
      </c>
      <c r="K995">
        <v>27</v>
      </c>
      <c r="L995">
        <v>22</v>
      </c>
      <c r="M995">
        <v>25.381499999999999</v>
      </c>
      <c r="N995">
        <v>38.243899999999996</v>
      </c>
      <c r="O995">
        <v>29.908000000000001</v>
      </c>
      <c r="P995">
        <v>20.081299999999999</v>
      </c>
      <c r="Q995">
        <v>26.998200000000001</v>
      </c>
      <c r="R995">
        <v>22</v>
      </c>
      <c r="T995" t="s">
        <v>142</v>
      </c>
      <c r="U995" t="s">
        <v>143</v>
      </c>
      <c r="V995" t="s">
        <v>61</v>
      </c>
      <c r="W995" t="s">
        <v>62</v>
      </c>
      <c r="Y995">
        <v>6</v>
      </c>
      <c r="Z995" t="s">
        <v>63</v>
      </c>
      <c r="AA995" t="s">
        <v>64</v>
      </c>
      <c r="AB995">
        <v>4</v>
      </c>
      <c r="AC995" t="s">
        <v>294</v>
      </c>
      <c r="AD995">
        <v>10</v>
      </c>
      <c r="AG995" t="s">
        <v>59</v>
      </c>
      <c r="AH995" t="s">
        <v>67</v>
      </c>
      <c r="AI995" t="s">
        <v>68</v>
      </c>
      <c r="AJ995" t="s">
        <v>69</v>
      </c>
      <c r="AK995" t="s">
        <v>184</v>
      </c>
      <c r="AL995" t="s">
        <v>185</v>
      </c>
      <c r="AS995">
        <v>2200</v>
      </c>
      <c r="AT995">
        <v>2200</v>
      </c>
      <c r="BO995">
        <v>2</v>
      </c>
      <c r="BP995">
        <v>2</v>
      </c>
      <c r="BQ995">
        <v>31</v>
      </c>
      <c r="BR995" t="s">
        <v>186</v>
      </c>
      <c r="BT995" t="s">
        <v>73</v>
      </c>
      <c r="BU995" s="23">
        <v>43709</v>
      </c>
      <c r="BV995">
        <v>25945</v>
      </c>
      <c r="BX995" t="s">
        <v>64</v>
      </c>
      <c r="BY995" t="s">
        <v>64</v>
      </c>
      <c r="CB995" t="s">
        <v>64</v>
      </c>
      <c r="CC995" t="s">
        <v>64</v>
      </c>
      <c r="CE995" t="s">
        <v>64</v>
      </c>
      <c r="CG995" t="s">
        <v>64</v>
      </c>
      <c r="CI995" t="s">
        <v>63</v>
      </c>
      <c r="CJ995" t="s">
        <v>872</v>
      </c>
      <c r="DJ995" t="s">
        <v>146</v>
      </c>
      <c r="DK995" t="s">
        <v>147</v>
      </c>
      <c r="DN995" t="s">
        <v>64</v>
      </c>
      <c r="DO995" t="s">
        <v>77</v>
      </c>
      <c r="DP995" t="s">
        <v>64</v>
      </c>
      <c r="DQ995" t="s">
        <v>139</v>
      </c>
      <c r="DY995">
        <v>30.1</v>
      </c>
      <c r="EB995">
        <v>4</v>
      </c>
      <c r="EC995">
        <v>4</v>
      </c>
      <c r="EE995" t="s">
        <v>1783</v>
      </c>
      <c r="EF995">
        <v>5</v>
      </c>
      <c r="EH995" t="s">
        <v>80</v>
      </c>
      <c r="EL995" t="s">
        <v>80</v>
      </c>
      <c r="EP995" t="s">
        <v>80</v>
      </c>
      <c r="ET995" t="s">
        <v>80</v>
      </c>
      <c r="EV995">
        <v>3500</v>
      </c>
      <c r="EW995">
        <v>440</v>
      </c>
      <c r="EX995">
        <v>327</v>
      </c>
      <c r="EY995">
        <v>402</v>
      </c>
    </row>
    <row r="996" spans="1:165" x14ac:dyDescent="0.25">
      <c r="A996">
        <v>2020</v>
      </c>
      <c r="B996" t="s">
        <v>855</v>
      </c>
      <c r="C996" s="20" t="s">
        <v>856</v>
      </c>
      <c r="D996" t="s">
        <v>876</v>
      </c>
      <c r="E996" t="s">
        <v>858</v>
      </c>
      <c r="F996">
        <v>224</v>
      </c>
      <c r="G996" s="1">
        <v>2</v>
      </c>
      <c r="H996">
        <v>4</v>
      </c>
      <c r="I996" t="s">
        <v>870</v>
      </c>
      <c r="J996">
        <v>23</v>
      </c>
      <c r="K996">
        <v>29</v>
      </c>
      <c r="L996">
        <v>26</v>
      </c>
      <c r="M996">
        <v>30.054099999999998</v>
      </c>
      <c r="N996">
        <v>41.159799999999997</v>
      </c>
      <c r="O996">
        <v>34.207500000000003</v>
      </c>
      <c r="P996">
        <v>23.4239</v>
      </c>
      <c r="Q996">
        <v>28.867000000000001</v>
      </c>
      <c r="R996">
        <v>25.595700000000001</v>
      </c>
      <c r="T996" t="s">
        <v>142</v>
      </c>
      <c r="U996" t="s">
        <v>143</v>
      </c>
      <c r="V996" t="s">
        <v>549</v>
      </c>
      <c r="W996" t="s">
        <v>550</v>
      </c>
      <c r="Y996">
        <v>6</v>
      </c>
      <c r="Z996" t="s">
        <v>63</v>
      </c>
      <c r="AA996" t="s">
        <v>64</v>
      </c>
      <c r="AB996">
        <v>4</v>
      </c>
      <c r="AC996" t="s">
        <v>294</v>
      </c>
      <c r="AD996">
        <v>10</v>
      </c>
      <c r="AG996" t="s">
        <v>243</v>
      </c>
      <c r="AH996" t="s">
        <v>244</v>
      </c>
      <c r="AI996" t="s">
        <v>68</v>
      </c>
      <c r="AJ996" t="s">
        <v>69</v>
      </c>
      <c r="AK996" t="s">
        <v>184</v>
      </c>
      <c r="AL996" t="s">
        <v>185</v>
      </c>
      <c r="AS996">
        <v>1550</v>
      </c>
      <c r="AT996">
        <v>1550</v>
      </c>
      <c r="BO996">
        <v>2</v>
      </c>
      <c r="BP996">
        <v>2</v>
      </c>
      <c r="BQ996">
        <v>31</v>
      </c>
      <c r="BR996" t="s">
        <v>186</v>
      </c>
      <c r="BT996" t="s">
        <v>73</v>
      </c>
      <c r="BU996" s="23">
        <v>43678</v>
      </c>
      <c r="BV996">
        <v>25657</v>
      </c>
      <c r="BX996" t="s">
        <v>64</v>
      </c>
      <c r="BY996" t="s">
        <v>64</v>
      </c>
      <c r="CB996" t="s">
        <v>64</v>
      </c>
      <c r="CC996" t="s">
        <v>64</v>
      </c>
      <c r="CE996" t="s">
        <v>64</v>
      </c>
      <c r="CG996" t="s">
        <v>63</v>
      </c>
      <c r="CH996" t="s">
        <v>859</v>
      </c>
      <c r="CI996" t="s">
        <v>64</v>
      </c>
      <c r="DJ996" t="s">
        <v>146</v>
      </c>
      <c r="DK996" t="s">
        <v>147</v>
      </c>
      <c r="DN996" t="s">
        <v>64</v>
      </c>
      <c r="DO996" t="s">
        <v>77</v>
      </c>
      <c r="DP996" t="s">
        <v>64</v>
      </c>
      <c r="DQ996" t="s">
        <v>139</v>
      </c>
      <c r="DY996">
        <v>34.4</v>
      </c>
      <c r="EB996">
        <v>5</v>
      </c>
      <c r="EC996">
        <v>5</v>
      </c>
      <c r="EE996" t="s">
        <v>1785</v>
      </c>
      <c r="EF996">
        <v>5</v>
      </c>
      <c r="EH996" t="s">
        <v>80</v>
      </c>
      <c r="EL996" t="s">
        <v>80</v>
      </c>
      <c r="EP996" t="s">
        <v>80</v>
      </c>
      <c r="ET996" t="s">
        <v>80</v>
      </c>
      <c r="EV996">
        <v>250</v>
      </c>
      <c r="EW996">
        <v>376</v>
      </c>
      <c r="EX996">
        <v>305</v>
      </c>
      <c r="EY996">
        <v>344</v>
      </c>
    </row>
    <row r="997" spans="1:165" s="24" customFormat="1" x14ac:dyDescent="0.25">
      <c r="A997">
        <v>2020</v>
      </c>
      <c r="B997" t="s">
        <v>855</v>
      </c>
      <c r="C997" s="20" t="s">
        <v>856</v>
      </c>
      <c r="D997" t="s">
        <v>876</v>
      </c>
      <c r="E997" t="s">
        <v>858</v>
      </c>
      <c r="F997">
        <v>226</v>
      </c>
      <c r="G997" s="1">
        <v>2.4</v>
      </c>
      <c r="H997">
        <v>4</v>
      </c>
      <c r="I997" t="s">
        <v>870</v>
      </c>
      <c r="J997">
        <v>23</v>
      </c>
      <c r="K997">
        <v>28</v>
      </c>
      <c r="L997">
        <v>25</v>
      </c>
      <c r="M997">
        <v>29.466999999999999</v>
      </c>
      <c r="N997">
        <v>40.702300000000001</v>
      </c>
      <c r="O997">
        <v>33.6464</v>
      </c>
      <c r="P997">
        <v>23.009399999999999</v>
      </c>
      <c r="Q997">
        <v>28</v>
      </c>
      <c r="R997">
        <v>25.22</v>
      </c>
      <c r="S997"/>
      <c r="T997" t="s">
        <v>142</v>
      </c>
      <c r="U997" t="s">
        <v>143</v>
      </c>
      <c r="V997" t="s">
        <v>549</v>
      </c>
      <c r="W997" t="s">
        <v>550</v>
      </c>
      <c r="X997"/>
      <c r="Y997">
        <v>6</v>
      </c>
      <c r="Z997" t="s">
        <v>63</v>
      </c>
      <c r="AA997" t="s">
        <v>64</v>
      </c>
      <c r="AB997">
        <v>4</v>
      </c>
      <c r="AC997" t="s">
        <v>294</v>
      </c>
      <c r="AD997">
        <v>10</v>
      </c>
      <c r="AE997"/>
      <c r="AF997"/>
      <c r="AG997" t="s">
        <v>243</v>
      </c>
      <c r="AH997" t="s">
        <v>244</v>
      </c>
      <c r="AI997" t="s">
        <v>68</v>
      </c>
      <c r="AJ997" t="s">
        <v>69</v>
      </c>
      <c r="AK997" t="s">
        <v>184</v>
      </c>
      <c r="AL997" t="s">
        <v>185</v>
      </c>
      <c r="AM997"/>
      <c r="AN997"/>
      <c r="AO997"/>
      <c r="AP997"/>
      <c r="AQ997"/>
      <c r="AR997"/>
      <c r="AS997">
        <v>1600</v>
      </c>
      <c r="AT997">
        <v>1600</v>
      </c>
      <c r="AU997"/>
      <c r="AV997"/>
      <c r="AW997"/>
      <c r="AX997"/>
      <c r="AY997"/>
      <c r="AZ997"/>
      <c r="BA997"/>
      <c r="BB997"/>
      <c r="BC997"/>
      <c r="BD997"/>
      <c r="BE997"/>
      <c r="BF997"/>
      <c r="BG997"/>
      <c r="BH997"/>
      <c r="BI997"/>
      <c r="BJ997"/>
      <c r="BK997"/>
      <c r="BL997"/>
      <c r="BM997"/>
      <c r="BN997" s="33"/>
      <c r="BO997">
        <v>2</v>
      </c>
      <c r="BP997">
        <v>2</v>
      </c>
      <c r="BQ997">
        <v>31</v>
      </c>
      <c r="BR997" t="s">
        <v>186</v>
      </c>
      <c r="BS997"/>
      <c r="BT997" t="s">
        <v>73</v>
      </c>
      <c r="BU997" s="23">
        <v>43709</v>
      </c>
      <c r="BV997">
        <v>25670</v>
      </c>
      <c r="BW997" s="2"/>
      <c r="BX997" t="s">
        <v>64</v>
      </c>
      <c r="BY997" t="s">
        <v>64</v>
      </c>
      <c r="BZ997"/>
      <c r="CA997"/>
      <c r="CB997" t="s">
        <v>64</v>
      </c>
      <c r="CC997" t="s">
        <v>64</v>
      </c>
      <c r="CD997"/>
      <c r="CE997" t="s">
        <v>64</v>
      </c>
      <c r="CF997"/>
      <c r="CG997" t="s">
        <v>63</v>
      </c>
      <c r="CH997" t="s">
        <v>859</v>
      </c>
      <c r="CI997" t="s">
        <v>64</v>
      </c>
      <c r="CJ997"/>
      <c r="CK997"/>
      <c r="CL997"/>
      <c r="CM997"/>
      <c r="CN997"/>
      <c r="CO997"/>
      <c r="CP997"/>
      <c r="CQ997"/>
      <c r="CR997"/>
      <c r="CS997"/>
      <c r="CT997"/>
      <c r="CU997"/>
      <c r="CV997"/>
      <c r="CW997"/>
      <c r="CX997"/>
      <c r="CY997"/>
      <c r="CZ997"/>
      <c r="DA997"/>
      <c r="DB997"/>
      <c r="DC997"/>
      <c r="DD997"/>
      <c r="DE997"/>
      <c r="DF997"/>
      <c r="DG997"/>
      <c r="DH997"/>
      <c r="DI997"/>
      <c r="DJ997" t="s">
        <v>146</v>
      </c>
      <c r="DK997" t="s">
        <v>147</v>
      </c>
      <c r="DL997"/>
      <c r="DM997"/>
      <c r="DN997" t="s">
        <v>64</v>
      </c>
      <c r="DO997" t="s">
        <v>77</v>
      </c>
      <c r="DP997" t="s">
        <v>64</v>
      </c>
      <c r="DQ997" t="s">
        <v>139</v>
      </c>
      <c r="DR997"/>
      <c r="DS997"/>
      <c r="DT997"/>
      <c r="DU997"/>
      <c r="DV997"/>
      <c r="DW997"/>
      <c r="DX997"/>
      <c r="DY997">
        <v>33.9</v>
      </c>
      <c r="DZ997"/>
      <c r="EA997" s="22"/>
      <c r="EB997">
        <v>5</v>
      </c>
      <c r="EC997">
        <v>5</v>
      </c>
      <c r="ED997"/>
      <c r="EE997" t="s">
        <v>1785</v>
      </c>
      <c r="EF997">
        <v>5</v>
      </c>
      <c r="EG997"/>
      <c r="EH997" t="s">
        <v>80</v>
      </c>
      <c r="EI997"/>
      <c r="EJ997"/>
      <c r="EK997"/>
      <c r="EL997" t="s">
        <v>80</v>
      </c>
      <c r="EM997"/>
      <c r="EN997"/>
      <c r="EO997"/>
      <c r="EP997" t="s">
        <v>80</v>
      </c>
      <c r="EQ997"/>
      <c r="ER997"/>
      <c r="ES997"/>
      <c r="ET997" t="s">
        <v>80</v>
      </c>
      <c r="EU997"/>
      <c r="EV997">
        <v>500</v>
      </c>
      <c r="EW997">
        <v>384</v>
      </c>
      <c r="EX997">
        <v>315</v>
      </c>
      <c r="EY997">
        <v>353</v>
      </c>
      <c r="EZ997"/>
      <c r="FA997"/>
      <c r="FB997"/>
      <c r="FC997"/>
      <c r="FD997"/>
      <c r="FE997"/>
      <c r="FF997"/>
      <c r="FG997"/>
      <c r="FH997"/>
      <c r="FI997"/>
    </row>
    <row r="998" spans="1:165" x14ac:dyDescent="0.25">
      <c r="A998">
        <v>2020</v>
      </c>
      <c r="B998" t="s">
        <v>877</v>
      </c>
      <c r="C998" s="20" t="s">
        <v>905</v>
      </c>
      <c r="D998" t="s">
        <v>927</v>
      </c>
      <c r="E998" t="s">
        <v>534</v>
      </c>
      <c r="F998">
        <v>592</v>
      </c>
      <c r="G998" s="1">
        <v>3.5</v>
      </c>
      <c r="H998">
        <v>6</v>
      </c>
      <c r="I998" t="s">
        <v>260</v>
      </c>
      <c r="J998">
        <v>20</v>
      </c>
      <c r="K998">
        <v>27</v>
      </c>
      <c r="L998">
        <v>22</v>
      </c>
      <c r="M998">
        <v>24.6</v>
      </c>
      <c r="N998">
        <v>37.515000000000001</v>
      </c>
      <c r="O998">
        <v>29.1096</v>
      </c>
      <c r="P998">
        <v>19.5124</v>
      </c>
      <c r="Q998">
        <v>26.527200000000001</v>
      </c>
      <c r="R998">
        <v>22.1479</v>
      </c>
      <c r="T998" t="s">
        <v>142</v>
      </c>
      <c r="U998" t="s">
        <v>143</v>
      </c>
      <c r="V998" t="s">
        <v>258</v>
      </c>
      <c r="W998" t="s">
        <v>259</v>
      </c>
      <c r="Y998">
        <v>1</v>
      </c>
      <c r="Z998" t="s">
        <v>63</v>
      </c>
      <c r="AA998" t="s">
        <v>64</v>
      </c>
      <c r="AB998">
        <v>4</v>
      </c>
      <c r="AC998" t="s">
        <v>294</v>
      </c>
      <c r="AD998">
        <v>15</v>
      </c>
      <c r="AG998" t="s">
        <v>243</v>
      </c>
      <c r="AH998" t="s">
        <v>244</v>
      </c>
      <c r="AI998" t="s">
        <v>68</v>
      </c>
      <c r="AJ998" t="s">
        <v>69</v>
      </c>
      <c r="AK998" t="s">
        <v>184</v>
      </c>
      <c r="AL998" t="s">
        <v>185</v>
      </c>
      <c r="AS998">
        <v>1850</v>
      </c>
      <c r="AT998">
        <v>1850</v>
      </c>
      <c r="BN998" s="33" t="s">
        <v>2125</v>
      </c>
      <c r="BO998">
        <v>2</v>
      </c>
      <c r="BP998">
        <v>2</v>
      </c>
      <c r="BQ998">
        <v>31</v>
      </c>
      <c r="BR998" t="s">
        <v>186</v>
      </c>
      <c r="BT998" t="s">
        <v>73</v>
      </c>
      <c r="BU998" s="23">
        <v>43721</v>
      </c>
      <c r="BV998">
        <v>26257</v>
      </c>
      <c r="BX998" t="s">
        <v>64</v>
      </c>
      <c r="CB998" t="s">
        <v>64</v>
      </c>
      <c r="CC998" t="s">
        <v>64</v>
      </c>
      <c r="CD998" t="s">
        <v>926</v>
      </c>
      <c r="CE998" t="s">
        <v>64</v>
      </c>
      <c r="CF998" t="s">
        <v>880</v>
      </c>
      <c r="CG998" t="s">
        <v>63</v>
      </c>
      <c r="CH998" t="s">
        <v>884</v>
      </c>
      <c r="CI998" t="s">
        <v>64</v>
      </c>
      <c r="CJ998" t="s">
        <v>880</v>
      </c>
      <c r="DJ998" t="s">
        <v>76</v>
      </c>
      <c r="DK998" t="s">
        <v>2124</v>
      </c>
      <c r="DN998" t="s">
        <v>64</v>
      </c>
      <c r="DO998" t="s">
        <v>885</v>
      </c>
      <c r="DP998" t="s">
        <v>64</v>
      </c>
      <c r="DQ998" t="s">
        <v>139</v>
      </c>
      <c r="EB998">
        <v>4</v>
      </c>
      <c r="EC998">
        <v>4</v>
      </c>
      <c r="EE998" t="s">
        <v>1788</v>
      </c>
      <c r="EF998">
        <v>5</v>
      </c>
      <c r="EH998" t="s">
        <v>80</v>
      </c>
      <c r="EL998" t="s">
        <v>80</v>
      </c>
      <c r="EP998" t="s">
        <v>80</v>
      </c>
      <c r="ET998" t="s">
        <v>80</v>
      </c>
      <c r="EV998">
        <v>1750</v>
      </c>
      <c r="EW998">
        <v>455</v>
      </c>
      <c r="EX998">
        <v>335</v>
      </c>
      <c r="EY998">
        <v>401</v>
      </c>
    </row>
    <row r="999" spans="1:165" x14ac:dyDescent="0.25">
      <c r="A999">
        <v>2020</v>
      </c>
      <c r="B999" t="s">
        <v>877</v>
      </c>
      <c r="C999" s="20" t="s">
        <v>905</v>
      </c>
      <c r="D999" t="s">
        <v>928</v>
      </c>
      <c r="E999" t="s">
        <v>534</v>
      </c>
      <c r="F999">
        <v>593</v>
      </c>
      <c r="G999" s="1">
        <v>3.5</v>
      </c>
      <c r="H999">
        <v>6</v>
      </c>
      <c r="I999" t="s">
        <v>260</v>
      </c>
      <c r="J999">
        <v>19</v>
      </c>
      <c r="K999">
        <v>26</v>
      </c>
      <c r="L999">
        <v>21</v>
      </c>
      <c r="M999">
        <v>23.7</v>
      </c>
      <c r="N999">
        <v>36.4</v>
      </c>
      <c r="O999">
        <v>28.114100000000001</v>
      </c>
      <c r="P999">
        <v>18.8536</v>
      </c>
      <c r="Q999">
        <v>25.803699999999999</v>
      </c>
      <c r="R999">
        <v>21.453900000000001</v>
      </c>
      <c r="T999" t="s">
        <v>142</v>
      </c>
      <c r="U999" t="s">
        <v>143</v>
      </c>
      <c r="V999" t="s">
        <v>258</v>
      </c>
      <c r="W999" t="s">
        <v>259</v>
      </c>
      <c r="Y999">
        <v>1</v>
      </c>
      <c r="Z999" t="s">
        <v>63</v>
      </c>
      <c r="AA999" t="s">
        <v>64</v>
      </c>
      <c r="AB999">
        <v>4</v>
      </c>
      <c r="AC999" t="s">
        <v>294</v>
      </c>
      <c r="AD999">
        <v>15</v>
      </c>
      <c r="AG999" t="s">
        <v>243</v>
      </c>
      <c r="AH999" t="s">
        <v>244</v>
      </c>
      <c r="AI999" t="s">
        <v>68</v>
      </c>
      <c r="AJ999" t="s">
        <v>69</v>
      </c>
      <c r="AK999" t="s">
        <v>184</v>
      </c>
      <c r="AL999" t="s">
        <v>185</v>
      </c>
      <c r="AS999">
        <v>1950</v>
      </c>
      <c r="AT999">
        <v>1950</v>
      </c>
      <c r="BN999" s="33" t="s">
        <v>2125</v>
      </c>
      <c r="BO999">
        <v>2</v>
      </c>
      <c r="BP999">
        <v>2</v>
      </c>
      <c r="BQ999">
        <v>31</v>
      </c>
      <c r="BR999" t="s">
        <v>186</v>
      </c>
      <c r="BT999" t="s">
        <v>73</v>
      </c>
      <c r="BU999" s="23">
        <v>43721</v>
      </c>
      <c r="BV999">
        <v>26258</v>
      </c>
      <c r="BX999" t="s">
        <v>63</v>
      </c>
      <c r="CB999" t="s">
        <v>64</v>
      </c>
      <c r="CC999" t="s">
        <v>64</v>
      </c>
      <c r="CD999" t="s">
        <v>1805</v>
      </c>
      <c r="CE999" t="s">
        <v>64</v>
      </c>
      <c r="CF999" t="s">
        <v>880</v>
      </c>
      <c r="CG999" t="s">
        <v>63</v>
      </c>
      <c r="CH999" t="s">
        <v>884</v>
      </c>
      <c r="CI999" t="s">
        <v>64</v>
      </c>
      <c r="CJ999" t="s">
        <v>880</v>
      </c>
      <c r="DJ999" t="s">
        <v>76</v>
      </c>
      <c r="DK999" t="s">
        <v>2124</v>
      </c>
      <c r="DN999" t="s">
        <v>64</v>
      </c>
      <c r="DO999" t="s">
        <v>885</v>
      </c>
      <c r="DP999" t="s">
        <v>64</v>
      </c>
      <c r="DQ999" t="s">
        <v>139</v>
      </c>
      <c r="EB999">
        <v>4</v>
      </c>
      <c r="EC999">
        <v>4</v>
      </c>
      <c r="EE999" t="s">
        <v>1804</v>
      </c>
      <c r="EF999">
        <v>3</v>
      </c>
      <c r="EH999" t="s">
        <v>80</v>
      </c>
      <c r="EL999" t="s">
        <v>80</v>
      </c>
      <c r="EP999" t="s">
        <v>80</v>
      </c>
      <c r="ET999" t="s">
        <v>80</v>
      </c>
      <c r="EV999">
        <v>2250</v>
      </c>
      <c r="EW999">
        <v>470</v>
      </c>
      <c r="EX999">
        <v>344</v>
      </c>
      <c r="EY999">
        <v>414</v>
      </c>
    </row>
    <row r="1000" spans="1:165" x14ac:dyDescent="0.25">
      <c r="A1000">
        <v>2020</v>
      </c>
      <c r="B1000" t="s">
        <v>877</v>
      </c>
      <c r="C1000" s="20" t="s">
        <v>905</v>
      </c>
      <c r="D1000" t="s">
        <v>929</v>
      </c>
      <c r="E1000" t="s">
        <v>534</v>
      </c>
      <c r="F1000">
        <v>82</v>
      </c>
      <c r="G1000" s="1">
        <v>2.5</v>
      </c>
      <c r="H1000">
        <v>4</v>
      </c>
      <c r="I1000" t="s">
        <v>260</v>
      </c>
      <c r="J1000">
        <v>25</v>
      </c>
      <c r="K1000">
        <v>32</v>
      </c>
      <c r="L1000">
        <v>27</v>
      </c>
      <c r="M1000">
        <v>32.097200000000001</v>
      </c>
      <c r="N1000">
        <v>45.3401</v>
      </c>
      <c r="O1000">
        <v>36.954300000000003</v>
      </c>
      <c r="P1000">
        <v>24.854399999999998</v>
      </c>
      <c r="Q1000">
        <v>31.504100000000001</v>
      </c>
      <c r="R1000">
        <v>27.462900000000001</v>
      </c>
      <c r="T1000" t="s">
        <v>142</v>
      </c>
      <c r="U1000" t="s">
        <v>143</v>
      </c>
      <c r="V1000" t="s">
        <v>258</v>
      </c>
      <c r="W1000" t="s">
        <v>259</v>
      </c>
      <c r="Y1000">
        <v>1</v>
      </c>
      <c r="Z1000" t="s">
        <v>63</v>
      </c>
      <c r="AA1000" t="s">
        <v>64</v>
      </c>
      <c r="AB1000" t="s">
        <v>86</v>
      </c>
      <c r="AC1000" t="s">
        <v>87</v>
      </c>
      <c r="AD1000">
        <v>10</v>
      </c>
      <c r="AG1000" t="s">
        <v>243</v>
      </c>
      <c r="AH1000" t="s">
        <v>244</v>
      </c>
      <c r="AI1000" t="s">
        <v>68</v>
      </c>
      <c r="AJ1000" t="s">
        <v>69</v>
      </c>
      <c r="AK1000" t="s">
        <v>184</v>
      </c>
      <c r="AL1000" t="s">
        <v>185</v>
      </c>
      <c r="AS1000">
        <v>1500</v>
      </c>
      <c r="AT1000">
        <v>1500</v>
      </c>
      <c r="BO1000">
        <v>2</v>
      </c>
      <c r="BP1000">
        <v>2</v>
      </c>
      <c r="BQ1000">
        <v>31</v>
      </c>
      <c r="BR1000" t="s">
        <v>186</v>
      </c>
      <c r="BT1000" t="s">
        <v>73</v>
      </c>
      <c r="BU1000" s="23">
        <v>43665</v>
      </c>
      <c r="BV1000">
        <v>25860</v>
      </c>
      <c r="BX1000" t="s">
        <v>64</v>
      </c>
      <c r="CB1000" t="s">
        <v>64</v>
      </c>
      <c r="CC1000" t="s">
        <v>64</v>
      </c>
      <c r="CE1000" t="s">
        <v>64</v>
      </c>
      <c r="CF1000" t="s">
        <v>880</v>
      </c>
      <c r="CG1000" t="s">
        <v>63</v>
      </c>
      <c r="CH1000" t="s">
        <v>930</v>
      </c>
      <c r="CI1000" t="s">
        <v>64</v>
      </c>
      <c r="CJ1000" t="s">
        <v>880</v>
      </c>
      <c r="DJ1000" t="s">
        <v>146</v>
      </c>
      <c r="DK1000" t="s">
        <v>147</v>
      </c>
      <c r="DN1000" t="s">
        <v>64</v>
      </c>
      <c r="DO1000" t="s">
        <v>885</v>
      </c>
      <c r="DP1000" t="s">
        <v>64</v>
      </c>
      <c r="DQ1000" t="s">
        <v>139</v>
      </c>
      <c r="EB1000">
        <v>6</v>
      </c>
      <c r="EC1000">
        <v>6</v>
      </c>
      <c r="EE1000" t="s">
        <v>1806</v>
      </c>
      <c r="EF1000">
        <v>7</v>
      </c>
      <c r="EH1000" t="s">
        <v>80</v>
      </c>
      <c r="EL1000" t="s">
        <v>80</v>
      </c>
      <c r="EP1000" t="s">
        <v>80</v>
      </c>
      <c r="ET1000" t="s">
        <v>80</v>
      </c>
      <c r="EU1000">
        <v>0</v>
      </c>
      <c r="EW1000">
        <v>358</v>
      </c>
      <c r="EX1000">
        <v>283</v>
      </c>
      <c r="EY1000">
        <v>324</v>
      </c>
    </row>
    <row r="1001" spans="1:165" x14ac:dyDescent="0.25">
      <c r="A1001">
        <v>2020</v>
      </c>
      <c r="B1001" t="s">
        <v>940</v>
      </c>
      <c r="C1001" s="20" t="s">
        <v>940</v>
      </c>
      <c r="D1001" t="s">
        <v>964</v>
      </c>
      <c r="E1001" t="s">
        <v>942</v>
      </c>
      <c r="F1001">
        <v>301</v>
      </c>
      <c r="G1001" s="1">
        <v>2</v>
      </c>
      <c r="H1001">
        <v>4</v>
      </c>
      <c r="I1001" t="s">
        <v>159</v>
      </c>
      <c r="J1001">
        <v>19</v>
      </c>
      <c r="K1001">
        <v>23</v>
      </c>
      <c r="L1001">
        <v>21</v>
      </c>
      <c r="M1001">
        <v>24.2897</v>
      </c>
      <c r="N1001">
        <v>33.7926</v>
      </c>
      <c r="O1001">
        <v>27.808800000000002</v>
      </c>
      <c r="P1001">
        <v>19.285699999999999</v>
      </c>
      <c r="Q1001">
        <v>23</v>
      </c>
      <c r="R1001">
        <v>21.189699999999998</v>
      </c>
      <c r="T1001" t="s">
        <v>60</v>
      </c>
      <c r="U1001" t="s">
        <v>71</v>
      </c>
      <c r="V1001" t="s">
        <v>157</v>
      </c>
      <c r="W1001" t="s">
        <v>158</v>
      </c>
      <c r="Y1001">
        <v>7</v>
      </c>
      <c r="Z1001" t="s">
        <v>64</v>
      </c>
      <c r="AA1001" t="s">
        <v>64</v>
      </c>
      <c r="AB1001" t="s">
        <v>86</v>
      </c>
      <c r="AC1001" t="s">
        <v>87</v>
      </c>
      <c r="AD1001">
        <v>10</v>
      </c>
      <c r="AG1001" t="s">
        <v>59</v>
      </c>
      <c r="AH1001" t="s">
        <v>67</v>
      </c>
      <c r="AI1001" t="s">
        <v>68</v>
      </c>
      <c r="AJ1001" t="s">
        <v>69</v>
      </c>
      <c r="AK1001" t="s">
        <v>184</v>
      </c>
      <c r="AL1001" t="s">
        <v>185</v>
      </c>
      <c r="AS1001">
        <v>2300</v>
      </c>
      <c r="AT1001">
        <v>2300</v>
      </c>
      <c r="BN1001" s="33" t="s">
        <v>2125</v>
      </c>
      <c r="BO1001">
        <v>2</v>
      </c>
      <c r="BP1001">
        <v>2</v>
      </c>
      <c r="BQ1001">
        <v>31</v>
      </c>
      <c r="BR1001" t="s">
        <v>186</v>
      </c>
      <c r="BT1001" t="s">
        <v>73</v>
      </c>
      <c r="BU1001" s="23">
        <v>43668</v>
      </c>
      <c r="BV1001">
        <v>26089</v>
      </c>
      <c r="BY1001" t="s">
        <v>64</v>
      </c>
      <c r="CB1001" t="s">
        <v>64</v>
      </c>
      <c r="CC1001" t="s">
        <v>64</v>
      </c>
      <c r="CD1001" t="s">
        <v>965</v>
      </c>
      <c r="CE1001" t="s">
        <v>64</v>
      </c>
      <c r="CG1001" t="s">
        <v>63</v>
      </c>
      <c r="CH1001" t="s">
        <v>944</v>
      </c>
      <c r="CI1001" t="s">
        <v>63</v>
      </c>
      <c r="CJ1001" t="s">
        <v>944</v>
      </c>
      <c r="DJ1001" t="s">
        <v>76</v>
      </c>
      <c r="DK1001" t="s">
        <v>2124</v>
      </c>
      <c r="DN1001" t="s">
        <v>64</v>
      </c>
      <c r="DO1001" t="s">
        <v>263</v>
      </c>
      <c r="DP1001" t="s">
        <v>63</v>
      </c>
      <c r="DQ1001" t="s">
        <v>78</v>
      </c>
      <c r="DR1001" t="s">
        <v>964</v>
      </c>
      <c r="EB1001">
        <v>4</v>
      </c>
      <c r="EC1001">
        <v>4</v>
      </c>
      <c r="EE1001" t="s">
        <v>1834</v>
      </c>
      <c r="EF1001">
        <v>5</v>
      </c>
      <c r="EH1001" t="s">
        <v>80</v>
      </c>
      <c r="EL1001" t="s">
        <v>80</v>
      </c>
      <c r="EP1001" t="s">
        <v>80</v>
      </c>
      <c r="ET1001" t="s">
        <v>80</v>
      </c>
      <c r="EV1001">
        <v>4000</v>
      </c>
      <c r="EW1001">
        <v>459</v>
      </c>
      <c r="EX1001">
        <v>385</v>
      </c>
      <c r="EY1001">
        <v>426</v>
      </c>
    </row>
    <row r="1002" spans="1:165" x14ac:dyDescent="0.25">
      <c r="A1002">
        <v>2020</v>
      </c>
      <c r="B1002" t="s">
        <v>940</v>
      </c>
      <c r="C1002" s="20" t="s">
        <v>940</v>
      </c>
      <c r="D1002" t="s">
        <v>1835</v>
      </c>
      <c r="E1002" t="s">
        <v>942</v>
      </c>
      <c r="F1002">
        <v>312</v>
      </c>
      <c r="G1002" s="1">
        <v>2.9</v>
      </c>
      <c r="H1002">
        <v>6</v>
      </c>
      <c r="I1002" t="s">
        <v>159</v>
      </c>
      <c r="J1002">
        <v>17</v>
      </c>
      <c r="K1002">
        <v>22</v>
      </c>
      <c r="L1002">
        <v>19</v>
      </c>
      <c r="M1002">
        <v>21.7</v>
      </c>
      <c r="N1002">
        <v>31.1</v>
      </c>
      <c r="O1002">
        <v>25.116099999999999</v>
      </c>
      <c r="P1002">
        <v>17.375599999999999</v>
      </c>
      <c r="Q1002">
        <v>22.3141</v>
      </c>
      <c r="R1002">
        <v>19.297499999999999</v>
      </c>
      <c r="T1002" t="s">
        <v>60</v>
      </c>
      <c r="U1002" t="s">
        <v>71</v>
      </c>
      <c r="V1002" t="s">
        <v>157</v>
      </c>
      <c r="W1002" t="s">
        <v>158</v>
      </c>
      <c r="Y1002">
        <v>7</v>
      </c>
      <c r="Z1002" t="s">
        <v>64</v>
      </c>
      <c r="AA1002" t="s">
        <v>64</v>
      </c>
      <c r="AB1002" t="s">
        <v>86</v>
      </c>
      <c r="AC1002" t="s">
        <v>87</v>
      </c>
      <c r="AD1002">
        <v>10</v>
      </c>
      <c r="AG1002" t="s">
        <v>155</v>
      </c>
      <c r="AH1002" t="s">
        <v>156</v>
      </c>
      <c r="AI1002" t="s">
        <v>68</v>
      </c>
      <c r="AJ1002" t="s">
        <v>69</v>
      </c>
      <c r="AK1002" t="s">
        <v>184</v>
      </c>
      <c r="AL1002" t="s">
        <v>185</v>
      </c>
      <c r="AS1002">
        <v>2550</v>
      </c>
      <c r="AT1002">
        <v>2550</v>
      </c>
      <c r="BN1002" s="33" t="s">
        <v>2125</v>
      </c>
      <c r="BO1002">
        <v>2</v>
      </c>
      <c r="BP1002">
        <v>2</v>
      </c>
      <c r="BQ1002">
        <v>31</v>
      </c>
      <c r="BR1002" t="s">
        <v>186</v>
      </c>
      <c r="BT1002" t="s">
        <v>73</v>
      </c>
      <c r="BU1002" s="23">
        <v>43885</v>
      </c>
      <c r="BV1002">
        <v>27101</v>
      </c>
      <c r="BX1002" t="s">
        <v>64</v>
      </c>
      <c r="BY1002" t="s">
        <v>64</v>
      </c>
      <c r="CB1002" t="s">
        <v>64</v>
      </c>
      <c r="CC1002" t="s">
        <v>64</v>
      </c>
      <c r="CD1002" t="s">
        <v>1825</v>
      </c>
      <c r="CE1002" t="s">
        <v>64</v>
      </c>
      <c r="CG1002" t="s">
        <v>63</v>
      </c>
      <c r="CH1002" t="s">
        <v>944</v>
      </c>
      <c r="CI1002" t="s">
        <v>63</v>
      </c>
      <c r="CJ1002" t="s">
        <v>944</v>
      </c>
      <c r="DJ1002" t="s">
        <v>76</v>
      </c>
      <c r="DK1002" t="s">
        <v>2124</v>
      </c>
      <c r="DN1002" t="s">
        <v>64</v>
      </c>
      <c r="DO1002" t="s">
        <v>263</v>
      </c>
      <c r="DP1002" t="s">
        <v>63</v>
      </c>
      <c r="DQ1002" t="s">
        <v>78</v>
      </c>
      <c r="DR1002" t="s">
        <v>959</v>
      </c>
      <c r="EB1002">
        <v>3</v>
      </c>
      <c r="EC1002">
        <v>3</v>
      </c>
      <c r="EE1002" t="s">
        <v>1822</v>
      </c>
      <c r="EF1002">
        <v>5</v>
      </c>
      <c r="EH1002" t="s">
        <v>80</v>
      </c>
      <c r="EL1002" t="s">
        <v>80</v>
      </c>
      <c r="EP1002" t="s">
        <v>80</v>
      </c>
      <c r="ET1002" t="s">
        <v>80</v>
      </c>
      <c r="EV1002">
        <v>5250</v>
      </c>
      <c r="EW1002">
        <v>510</v>
      </c>
      <c r="EX1002">
        <v>397</v>
      </c>
      <c r="EY1002">
        <v>459</v>
      </c>
    </row>
    <row r="1003" spans="1:165" x14ac:dyDescent="0.25">
      <c r="A1003">
        <v>2020</v>
      </c>
      <c r="B1003" t="s">
        <v>940</v>
      </c>
      <c r="C1003" s="20" t="s">
        <v>940</v>
      </c>
      <c r="D1003" t="s">
        <v>966</v>
      </c>
      <c r="E1003" t="s">
        <v>942</v>
      </c>
      <c r="F1003">
        <v>311</v>
      </c>
      <c r="G1003" s="1">
        <v>3</v>
      </c>
      <c r="H1003">
        <v>6</v>
      </c>
      <c r="I1003" t="s">
        <v>159</v>
      </c>
      <c r="J1003">
        <v>18</v>
      </c>
      <c r="K1003">
        <v>23</v>
      </c>
      <c r="L1003">
        <v>20</v>
      </c>
      <c r="M1003">
        <v>22.8432</v>
      </c>
      <c r="N1003">
        <v>32.222299999999997</v>
      </c>
      <c r="O1003">
        <v>26.286300000000001</v>
      </c>
      <c r="P1003">
        <v>18.2</v>
      </c>
      <c r="Q1003">
        <v>23.1</v>
      </c>
      <c r="R1003">
        <v>20.100000000000001</v>
      </c>
      <c r="T1003" t="s">
        <v>60</v>
      </c>
      <c r="U1003" t="s">
        <v>71</v>
      </c>
      <c r="V1003" t="s">
        <v>157</v>
      </c>
      <c r="W1003" t="s">
        <v>158</v>
      </c>
      <c r="Y1003">
        <v>7</v>
      </c>
      <c r="Z1003" t="s">
        <v>64</v>
      </c>
      <c r="AA1003" t="s">
        <v>64</v>
      </c>
      <c r="AB1003" t="s">
        <v>86</v>
      </c>
      <c r="AC1003" t="s">
        <v>87</v>
      </c>
      <c r="AD1003">
        <v>10</v>
      </c>
      <c r="AG1003" t="s">
        <v>155</v>
      </c>
      <c r="AH1003" t="s">
        <v>156</v>
      </c>
      <c r="AI1003" t="s">
        <v>68</v>
      </c>
      <c r="AJ1003" t="s">
        <v>69</v>
      </c>
      <c r="AK1003" t="s">
        <v>184</v>
      </c>
      <c r="AL1003" t="s">
        <v>185</v>
      </c>
      <c r="AS1003">
        <v>2450</v>
      </c>
      <c r="AT1003">
        <v>2450</v>
      </c>
      <c r="BN1003" s="33" t="s">
        <v>2125</v>
      </c>
      <c r="BO1003">
        <v>2</v>
      </c>
      <c r="BP1003">
        <v>2</v>
      </c>
      <c r="BQ1003">
        <v>31</v>
      </c>
      <c r="BR1003" t="s">
        <v>186</v>
      </c>
      <c r="BT1003" t="s">
        <v>73</v>
      </c>
      <c r="BU1003" s="23">
        <v>43651</v>
      </c>
      <c r="BV1003">
        <v>26074</v>
      </c>
      <c r="BX1003" t="s">
        <v>64</v>
      </c>
      <c r="BY1003" t="s">
        <v>64</v>
      </c>
      <c r="CB1003" t="s">
        <v>64</v>
      </c>
      <c r="CC1003" t="s">
        <v>64</v>
      </c>
      <c r="CD1003" t="s">
        <v>1836</v>
      </c>
      <c r="CE1003" t="s">
        <v>64</v>
      </c>
      <c r="CG1003" t="s">
        <v>63</v>
      </c>
      <c r="CH1003" t="s">
        <v>944</v>
      </c>
      <c r="CI1003" t="s">
        <v>63</v>
      </c>
      <c r="CJ1003" t="s">
        <v>944</v>
      </c>
      <c r="DJ1003" t="s">
        <v>76</v>
      </c>
      <c r="DK1003" t="s">
        <v>2124</v>
      </c>
      <c r="DN1003" t="s">
        <v>64</v>
      </c>
      <c r="DO1003" t="s">
        <v>263</v>
      </c>
      <c r="DP1003" t="s">
        <v>63</v>
      </c>
      <c r="DQ1003" t="s">
        <v>78</v>
      </c>
      <c r="DR1003" t="s">
        <v>959</v>
      </c>
      <c r="EB1003">
        <v>4</v>
      </c>
      <c r="EC1003">
        <v>4</v>
      </c>
      <c r="EE1003" t="s">
        <v>1822</v>
      </c>
      <c r="EF1003">
        <v>5</v>
      </c>
      <c r="EH1003" t="s">
        <v>80</v>
      </c>
      <c r="EL1003" t="s">
        <v>80</v>
      </c>
      <c r="EP1003" t="s">
        <v>80</v>
      </c>
      <c r="ET1003" t="s">
        <v>80</v>
      </c>
      <c r="EV1003">
        <v>4750</v>
      </c>
      <c r="EW1003">
        <v>483</v>
      </c>
      <c r="EX1003">
        <v>382</v>
      </c>
      <c r="EY1003">
        <v>438</v>
      </c>
    </row>
    <row r="1004" spans="1:165" x14ac:dyDescent="0.25">
      <c r="A1004">
        <v>2020</v>
      </c>
      <c r="B1004" t="s">
        <v>940</v>
      </c>
      <c r="C1004" s="20" t="s">
        <v>940</v>
      </c>
      <c r="D1004" t="s">
        <v>1837</v>
      </c>
      <c r="E1004" t="s">
        <v>942</v>
      </c>
      <c r="F1004">
        <v>321</v>
      </c>
      <c r="G1004" s="1">
        <v>2.9</v>
      </c>
      <c r="H1004">
        <v>6</v>
      </c>
      <c r="I1004" t="s">
        <v>159</v>
      </c>
      <c r="J1004">
        <v>17</v>
      </c>
      <c r="K1004">
        <v>22</v>
      </c>
      <c r="L1004">
        <v>19</v>
      </c>
      <c r="M1004">
        <v>21.7</v>
      </c>
      <c r="N1004">
        <v>30.5</v>
      </c>
      <c r="O1004">
        <v>24.937799999999999</v>
      </c>
      <c r="P1004">
        <v>17.375599999999999</v>
      </c>
      <c r="Q1004">
        <v>21.913699999999999</v>
      </c>
      <c r="R1004">
        <v>19.161200000000001</v>
      </c>
      <c r="T1004" t="s">
        <v>60</v>
      </c>
      <c r="U1004" t="s">
        <v>71</v>
      </c>
      <c r="V1004" t="s">
        <v>157</v>
      </c>
      <c r="W1004" t="s">
        <v>158</v>
      </c>
      <c r="Y1004">
        <v>7</v>
      </c>
      <c r="Z1004" t="s">
        <v>64</v>
      </c>
      <c r="AA1004" t="s">
        <v>64</v>
      </c>
      <c r="AB1004" t="s">
        <v>86</v>
      </c>
      <c r="AC1004" t="s">
        <v>87</v>
      </c>
      <c r="AD1004">
        <v>10</v>
      </c>
      <c r="AG1004" t="s">
        <v>155</v>
      </c>
      <c r="AH1004" t="s">
        <v>156</v>
      </c>
      <c r="AI1004" t="s">
        <v>68</v>
      </c>
      <c r="AJ1004" t="s">
        <v>69</v>
      </c>
      <c r="AK1004" t="s">
        <v>184</v>
      </c>
      <c r="AL1004" t="s">
        <v>185</v>
      </c>
      <c r="AS1004">
        <v>2550</v>
      </c>
      <c r="AT1004">
        <v>2550</v>
      </c>
      <c r="BN1004" s="33" t="s">
        <v>2125</v>
      </c>
      <c r="BO1004">
        <v>2</v>
      </c>
      <c r="BP1004">
        <v>2</v>
      </c>
      <c r="BQ1004">
        <v>31</v>
      </c>
      <c r="BR1004" t="s">
        <v>186</v>
      </c>
      <c r="BT1004" t="s">
        <v>73</v>
      </c>
      <c r="BU1004" s="23">
        <v>43885</v>
      </c>
      <c r="BV1004">
        <v>27102</v>
      </c>
      <c r="BX1004" t="s">
        <v>64</v>
      </c>
      <c r="BY1004" t="s">
        <v>64</v>
      </c>
      <c r="CB1004" t="s">
        <v>64</v>
      </c>
      <c r="CC1004" t="s">
        <v>64</v>
      </c>
      <c r="CD1004" t="s">
        <v>1825</v>
      </c>
      <c r="CE1004" t="s">
        <v>64</v>
      </c>
      <c r="CG1004" t="s">
        <v>63</v>
      </c>
      <c r="CH1004" t="s">
        <v>944</v>
      </c>
      <c r="CI1004" t="s">
        <v>63</v>
      </c>
      <c r="CJ1004" t="s">
        <v>944</v>
      </c>
      <c r="DJ1004" t="s">
        <v>76</v>
      </c>
      <c r="DK1004" t="s">
        <v>2124</v>
      </c>
      <c r="DN1004" t="s">
        <v>64</v>
      </c>
      <c r="DO1004" t="s">
        <v>263</v>
      </c>
      <c r="DP1004" t="s">
        <v>63</v>
      </c>
      <c r="DQ1004" t="s">
        <v>78</v>
      </c>
      <c r="DR1004" t="s">
        <v>959</v>
      </c>
      <c r="EB1004">
        <v>3</v>
      </c>
      <c r="EC1004">
        <v>3</v>
      </c>
      <c r="EE1004" t="s">
        <v>1822</v>
      </c>
      <c r="EF1004">
        <v>5</v>
      </c>
      <c r="EH1004" t="s">
        <v>80</v>
      </c>
      <c r="EL1004" t="s">
        <v>80</v>
      </c>
      <c r="EP1004" t="s">
        <v>80</v>
      </c>
      <c r="ET1004" t="s">
        <v>80</v>
      </c>
      <c r="EV1004">
        <v>5250</v>
      </c>
      <c r="EW1004">
        <v>510</v>
      </c>
      <c r="EX1004">
        <v>404</v>
      </c>
      <c r="EY1004">
        <v>463</v>
      </c>
    </row>
    <row r="1005" spans="1:165" x14ac:dyDescent="0.25">
      <c r="A1005">
        <v>2020</v>
      </c>
      <c r="B1005" t="s">
        <v>1006</v>
      </c>
      <c r="C1005" s="20" t="s">
        <v>1006</v>
      </c>
      <c r="D1005" t="s">
        <v>1010</v>
      </c>
      <c r="E1005" t="s">
        <v>1007</v>
      </c>
      <c r="F1005">
        <v>15</v>
      </c>
      <c r="G1005" s="1">
        <v>2</v>
      </c>
      <c r="H1005">
        <v>4</v>
      </c>
      <c r="I1005" t="s">
        <v>860</v>
      </c>
      <c r="J1005">
        <v>27</v>
      </c>
      <c r="K1005">
        <v>33</v>
      </c>
      <c r="L1005">
        <v>30</v>
      </c>
      <c r="M1005">
        <v>35.89</v>
      </c>
      <c r="N1005">
        <v>48.1877</v>
      </c>
      <c r="O1005">
        <v>40.546399999999998</v>
      </c>
      <c r="P1005">
        <v>27.461400000000001</v>
      </c>
      <c r="Q1005">
        <v>33.2727</v>
      </c>
      <c r="R1005">
        <v>29.803799999999999</v>
      </c>
      <c r="T1005" t="s">
        <v>142</v>
      </c>
      <c r="U1005" t="s">
        <v>143</v>
      </c>
      <c r="V1005" t="s">
        <v>549</v>
      </c>
      <c r="W1005" t="s">
        <v>550</v>
      </c>
      <c r="Y1005">
        <v>8</v>
      </c>
      <c r="Z1005" t="s">
        <v>63</v>
      </c>
      <c r="AA1005" t="s">
        <v>64</v>
      </c>
      <c r="AB1005" t="s">
        <v>86</v>
      </c>
      <c r="AC1005" t="s">
        <v>87</v>
      </c>
      <c r="AD1005">
        <v>10</v>
      </c>
      <c r="AG1005" t="s">
        <v>243</v>
      </c>
      <c r="AH1005" t="s">
        <v>244</v>
      </c>
      <c r="AI1005" t="s">
        <v>68</v>
      </c>
      <c r="AJ1005" t="s">
        <v>69</v>
      </c>
      <c r="AK1005" t="s">
        <v>184</v>
      </c>
      <c r="AL1005" t="s">
        <v>185</v>
      </c>
      <c r="AS1005">
        <v>1350</v>
      </c>
      <c r="AT1005">
        <v>1350</v>
      </c>
      <c r="BN1005" s="33" t="s">
        <v>2125</v>
      </c>
      <c r="BO1005">
        <v>2</v>
      </c>
      <c r="BP1005">
        <v>2</v>
      </c>
      <c r="BQ1005">
        <v>31</v>
      </c>
      <c r="BR1005" t="s">
        <v>186</v>
      </c>
      <c r="BT1005" t="s">
        <v>73</v>
      </c>
      <c r="BU1005" s="23">
        <v>43707</v>
      </c>
      <c r="BV1005">
        <v>26585</v>
      </c>
      <c r="BX1005" t="s">
        <v>64</v>
      </c>
      <c r="BY1005" t="s">
        <v>64</v>
      </c>
      <c r="CB1005" t="s">
        <v>64</v>
      </c>
      <c r="CC1005" t="s">
        <v>64</v>
      </c>
      <c r="CE1005" t="s">
        <v>64</v>
      </c>
      <c r="CG1005" t="s">
        <v>63</v>
      </c>
      <c r="CH1005" t="s">
        <v>1005</v>
      </c>
      <c r="CI1005" t="s">
        <v>64</v>
      </c>
      <c r="DJ1005" t="s">
        <v>76</v>
      </c>
      <c r="DK1005" t="s">
        <v>2124</v>
      </c>
      <c r="DN1005" t="s">
        <v>64</v>
      </c>
      <c r="DO1005" t="s">
        <v>728</v>
      </c>
      <c r="DP1005" t="s">
        <v>64</v>
      </c>
      <c r="DQ1005" t="s">
        <v>139</v>
      </c>
      <c r="DY1005">
        <v>40.5</v>
      </c>
      <c r="EB1005">
        <v>7</v>
      </c>
      <c r="EC1005">
        <v>7</v>
      </c>
      <c r="EE1005" t="s">
        <v>1857</v>
      </c>
      <c r="EF1005">
        <v>6</v>
      </c>
      <c r="EH1005" t="s">
        <v>80</v>
      </c>
      <c r="EL1005" t="s">
        <v>80</v>
      </c>
      <c r="EP1005" t="s">
        <v>80</v>
      </c>
      <c r="ET1005" t="s">
        <v>80</v>
      </c>
      <c r="EU1005">
        <v>750</v>
      </c>
      <c r="EW1005">
        <v>323</v>
      </c>
      <c r="EX1005">
        <v>267</v>
      </c>
      <c r="EY1005">
        <v>298</v>
      </c>
    </row>
    <row r="1006" spans="1:165" x14ac:dyDescent="0.25">
      <c r="A1006">
        <v>2020</v>
      </c>
      <c r="B1006" t="s">
        <v>1006</v>
      </c>
      <c r="C1006" s="20" t="s">
        <v>1006</v>
      </c>
      <c r="D1006" t="s">
        <v>1010</v>
      </c>
      <c r="E1006" t="s">
        <v>1007</v>
      </c>
      <c r="F1006">
        <v>14</v>
      </c>
      <c r="G1006" s="1">
        <v>2</v>
      </c>
      <c r="H1006">
        <v>4</v>
      </c>
      <c r="I1006" t="s">
        <v>84</v>
      </c>
      <c r="J1006">
        <v>22</v>
      </c>
      <c r="K1006">
        <v>29</v>
      </c>
      <c r="L1006">
        <v>25</v>
      </c>
      <c r="M1006">
        <v>28.6</v>
      </c>
      <c r="N1006">
        <v>41.3</v>
      </c>
      <c r="O1006">
        <v>33.193199999999997</v>
      </c>
      <c r="P1006">
        <v>22.394400000000001</v>
      </c>
      <c r="Q1006">
        <v>28.956299999999999</v>
      </c>
      <c r="R1006">
        <v>24.9374</v>
      </c>
      <c r="T1006" t="s">
        <v>142</v>
      </c>
      <c r="U1006" t="s">
        <v>143</v>
      </c>
      <c r="V1006" t="s">
        <v>82</v>
      </c>
      <c r="W1006" t="s">
        <v>83</v>
      </c>
      <c r="Y1006">
        <v>6</v>
      </c>
      <c r="Z1006" t="s">
        <v>64</v>
      </c>
      <c r="AA1006" t="s">
        <v>64</v>
      </c>
      <c r="AB1006" t="s">
        <v>86</v>
      </c>
      <c r="AC1006" t="s">
        <v>87</v>
      </c>
      <c r="AD1006">
        <v>10</v>
      </c>
      <c r="AG1006" t="s">
        <v>243</v>
      </c>
      <c r="AH1006" t="s">
        <v>244</v>
      </c>
      <c r="AI1006" t="s">
        <v>68</v>
      </c>
      <c r="AJ1006" t="s">
        <v>69</v>
      </c>
      <c r="AK1006" t="s">
        <v>184</v>
      </c>
      <c r="AL1006" t="s">
        <v>185</v>
      </c>
      <c r="AS1006">
        <v>1600</v>
      </c>
      <c r="AT1006">
        <v>1600</v>
      </c>
      <c r="BN1006" s="33" t="s">
        <v>2125</v>
      </c>
      <c r="BO1006">
        <v>2</v>
      </c>
      <c r="BP1006">
        <v>2</v>
      </c>
      <c r="BQ1006">
        <v>31</v>
      </c>
      <c r="BR1006" t="s">
        <v>186</v>
      </c>
      <c r="BT1006" t="s">
        <v>73</v>
      </c>
      <c r="BU1006" s="23">
        <v>43707</v>
      </c>
      <c r="BV1006">
        <v>26513</v>
      </c>
      <c r="BX1006" t="s">
        <v>64</v>
      </c>
      <c r="BY1006" t="s">
        <v>64</v>
      </c>
      <c r="CB1006" t="s">
        <v>64</v>
      </c>
      <c r="CC1006" t="s">
        <v>64</v>
      </c>
      <c r="CE1006" t="s">
        <v>64</v>
      </c>
      <c r="CG1006" t="s">
        <v>63</v>
      </c>
      <c r="CH1006" t="s">
        <v>1005</v>
      </c>
      <c r="CI1006" t="s">
        <v>64</v>
      </c>
      <c r="DJ1006" t="s">
        <v>76</v>
      </c>
      <c r="DK1006" t="s">
        <v>2124</v>
      </c>
      <c r="DN1006" t="s">
        <v>64</v>
      </c>
      <c r="DO1006" t="s">
        <v>728</v>
      </c>
      <c r="DP1006" t="s">
        <v>64</v>
      </c>
      <c r="DQ1006" t="s">
        <v>139</v>
      </c>
      <c r="DY1006">
        <v>33.200000000000003</v>
      </c>
      <c r="EB1006">
        <v>5</v>
      </c>
      <c r="EC1006">
        <v>5</v>
      </c>
      <c r="EE1006" t="s">
        <v>1857</v>
      </c>
      <c r="EF1006">
        <v>6</v>
      </c>
      <c r="EH1006" t="s">
        <v>80</v>
      </c>
      <c r="EL1006" t="s">
        <v>80</v>
      </c>
      <c r="EP1006" t="s">
        <v>80</v>
      </c>
      <c r="ET1006" t="s">
        <v>80</v>
      </c>
      <c r="EV1006">
        <v>500</v>
      </c>
      <c r="EW1006">
        <v>395</v>
      </c>
      <c r="EX1006">
        <v>305</v>
      </c>
      <c r="EY1006">
        <v>355</v>
      </c>
    </row>
    <row r="1007" spans="1:165" x14ac:dyDescent="0.25">
      <c r="A1007">
        <v>2020</v>
      </c>
      <c r="B1007" t="s">
        <v>1006</v>
      </c>
      <c r="C1007" s="20" t="s">
        <v>1006</v>
      </c>
      <c r="D1007" t="s">
        <v>1012</v>
      </c>
      <c r="E1007" t="s">
        <v>1007</v>
      </c>
      <c r="F1007">
        <v>18</v>
      </c>
      <c r="G1007" s="1">
        <v>2.5</v>
      </c>
      <c r="H1007">
        <v>4</v>
      </c>
      <c r="I1007" t="s">
        <v>551</v>
      </c>
      <c r="J1007">
        <v>26</v>
      </c>
      <c r="K1007">
        <v>33</v>
      </c>
      <c r="L1007">
        <v>29</v>
      </c>
      <c r="M1007">
        <v>33.905200000000001</v>
      </c>
      <c r="N1007">
        <v>47.163699999999999</v>
      </c>
      <c r="O1007">
        <v>38.815399999999997</v>
      </c>
      <c r="P1007">
        <v>26.104900000000001</v>
      </c>
      <c r="Q1007">
        <v>32.639299999999999</v>
      </c>
      <c r="R1007">
        <v>28.689499999999999</v>
      </c>
      <c r="T1007" t="s">
        <v>142</v>
      </c>
      <c r="U1007" t="s">
        <v>143</v>
      </c>
      <c r="V1007" t="s">
        <v>549</v>
      </c>
      <c r="W1007" t="s">
        <v>550</v>
      </c>
      <c r="Y1007">
        <v>7</v>
      </c>
      <c r="Z1007" t="s">
        <v>63</v>
      </c>
      <c r="AA1007" t="s">
        <v>64</v>
      </c>
      <c r="AB1007" t="s">
        <v>86</v>
      </c>
      <c r="AC1007" t="s">
        <v>87</v>
      </c>
      <c r="AD1007">
        <v>10</v>
      </c>
      <c r="AG1007" t="s">
        <v>243</v>
      </c>
      <c r="AH1007" t="s">
        <v>244</v>
      </c>
      <c r="AI1007" t="s">
        <v>68</v>
      </c>
      <c r="AJ1007" t="s">
        <v>69</v>
      </c>
      <c r="AK1007" t="s">
        <v>184</v>
      </c>
      <c r="AL1007" t="s">
        <v>185</v>
      </c>
      <c r="AS1007">
        <v>1400</v>
      </c>
      <c r="AT1007">
        <v>1400</v>
      </c>
      <c r="BN1007" s="33" t="s">
        <v>2125</v>
      </c>
      <c r="BO1007">
        <v>2</v>
      </c>
      <c r="BP1007">
        <v>2</v>
      </c>
      <c r="BQ1007">
        <v>31</v>
      </c>
      <c r="BR1007" t="s">
        <v>186</v>
      </c>
      <c r="BT1007" t="s">
        <v>73</v>
      </c>
      <c r="BU1007" s="23">
        <v>43647</v>
      </c>
      <c r="BV1007">
        <v>25886</v>
      </c>
      <c r="BX1007" t="s">
        <v>64</v>
      </c>
      <c r="BY1007" t="s">
        <v>64</v>
      </c>
      <c r="CB1007" t="s">
        <v>64</v>
      </c>
      <c r="CC1007" t="s">
        <v>64</v>
      </c>
      <c r="CE1007" t="s">
        <v>64</v>
      </c>
      <c r="CG1007" t="s">
        <v>63</v>
      </c>
      <c r="CH1007" t="s">
        <v>1005</v>
      </c>
      <c r="CI1007" t="s">
        <v>64</v>
      </c>
      <c r="DJ1007" t="s">
        <v>76</v>
      </c>
      <c r="DK1007" t="s">
        <v>2124</v>
      </c>
      <c r="DN1007" t="s">
        <v>64</v>
      </c>
      <c r="DO1007" t="s">
        <v>728</v>
      </c>
      <c r="DP1007" t="s">
        <v>63</v>
      </c>
      <c r="DQ1007" t="s">
        <v>78</v>
      </c>
      <c r="DY1007">
        <v>38.799999999999997</v>
      </c>
      <c r="EB1007">
        <v>6</v>
      </c>
      <c r="EC1007">
        <v>6</v>
      </c>
      <c r="EE1007" t="s">
        <v>1857</v>
      </c>
      <c r="EF1007">
        <v>6</v>
      </c>
      <c r="EH1007" t="s">
        <v>80</v>
      </c>
      <c r="EL1007" t="s">
        <v>80</v>
      </c>
      <c r="EP1007" t="s">
        <v>80</v>
      </c>
      <c r="ET1007" t="s">
        <v>80</v>
      </c>
      <c r="EU1007">
        <v>500</v>
      </c>
      <c r="EW1007">
        <v>340</v>
      </c>
      <c r="EX1007">
        <v>272</v>
      </c>
      <c r="EY1007">
        <v>309</v>
      </c>
    </row>
    <row r="1008" spans="1:165" x14ac:dyDescent="0.25">
      <c r="A1008">
        <v>2020</v>
      </c>
      <c r="B1008" t="s">
        <v>1006</v>
      </c>
      <c r="C1008" s="20" t="s">
        <v>1006</v>
      </c>
      <c r="D1008" t="s">
        <v>1019</v>
      </c>
      <c r="E1008" t="s">
        <v>1007</v>
      </c>
      <c r="F1008">
        <v>21</v>
      </c>
      <c r="G1008" s="1">
        <v>2.4</v>
      </c>
      <c r="H1008">
        <v>4</v>
      </c>
      <c r="I1008" t="s">
        <v>860</v>
      </c>
      <c r="J1008">
        <v>23</v>
      </c>
      <c r="K1008">
        <v>30</v>
      </c>
      <c r="L1008">
        <v>26</v>
      </c>
      <c r="M1008">
        <v>29.8</v>
      </c>
      <c r="N1008">
        <v>42.7</v>
      </c>
      <c r="O1008">
        <v>34.488700000000001</v>
      </c>
      <c r="P1008">
        <v>23.244700000000002</v>
      </c>
      <c r="Q1008">
        <v>29.8444</v>
      </c>
      <c r="R1008">
        <v>25.813400000000001</v>
      </c>
      <c r="T1008" t="s">
        <v>60</v>
      </c>
      <c r="U1008" t="s">
        <v>71</v>
      </c>
      <c r="V1008" t="s">
        <v>549</v>
      </c>
      <c r="W1008" t="s">
        <v>550</v>
      </c>
      <c r="Y1008">
        <v>8</v>
      </c>
      <c r="Z1008" t="s">
        <v>63</v>
      </c>
      <c r="AA1008" t="s">
        <v>64</v>
      </c>
      <c r="AB1008" t="s">
        <v>86</v>
      </c>
      <c r="AC1008" t="s">
        <v>87</v>
      </c>
      <c r="AD1008">
        <v>10</v>
      </c>
      <c r="AG1008" t="s">
        <v>243</v>
      </c>
      <c r="AH1008" t="s">
        <v>244</v>
      </c>
      <c r="AI1008" t="s">
        <v>68</v>
      </c>
      <c r="AJ1008" t="s">
        <v>69</v>
      </c>
      <c r="AK1008" t="s">
        <v>184</v>
      </c>
      <c r="AL1008" t="s">
        <v>185</v>
      </c>
      <c r="AS1008">
        <v>1550</v>
      </c>
      <c r="AT1008">
        <v>1550</v>
      </c>
      <c r="BN1008" s="33" t="s">
        <v>2125</v>
      </c>
      <c r="BO1008">
        <v>2</v>
      </c>
      <c r="BP1008">
        <v>2</v>
      </c>
      <c r="BQ1008">
        <v>31</v>
      </c>
      <c r="BR1008" t="s">
        <v>186</v>
      </c>
      <c r="BT1008" t="s">
        <v>73</v>
      </c>
      <c r="BU1008" s="23">
        <v>43646</v>
      </c>
      <c r="BV1008">
        <v>25885</v>
      </c>
      <c r="BX1008" t="s">
        <v>64</v>
      </c>
      <c r="BY1008" t="s">
        <v>64</v>
      </c>
      <c r="CB1008" t="s">
        <v>64</v>
      </c>
      <c r="CC1008" t="s">
        <v>64</v>
      </c>
      <c r="CE1008" t="s">
        <v>64</v>
      </c>
      <c r="CG1008" t="s">
        <v>63</v>
      </c>
      <c r="CH1008" t="s">
        <v>1005</v>
      </c>
      <c r="CI1008" t="s">
        <v>64</v>
      </c>
      <c r="DJ1008" t="s">
        <v>76</v>
      </c>
      <c r="DK1008" t="s">
        <v>2124</v>
      </c>
      <c r="DN1008" t="s">
        <v>64</v>
      </c>
      <c r="DO1008" t="s">
        <v>1008</v>
      </c>
      <c r="DP1008" t="s">
        <v>63</v>
      </c>
      <c r="DQ1008" t="s">
        <v>78</v>
      </c>
      <c r="DY1008">
        <v>34.5</v>
      </c>
      <c r="EB1008">
        <v>5</v>
      </c>
      <c r="EC1008">
        <v>5</v>
      </c>
      <c r="EE1008" t="s">
        <v>1853</v>
      </c>
      <c r="EF1008">
        <v>3</v>
      </c>
      <c r="EH1008" t="s">
        <v>80</v>
      </c>
      <c r="EL1008" t="s">
        <v>80</v>
      </c>
      <c r="EP1008" t="s">
        <v>80</v>
      </c>
      <c r="ET1008" t="s">
        <v>80</v>
      </c>
      <c r="EV1008">
        <v>250</v>
      </c>
      <c r="EW1008">
        <v>381</v>
      </c>
      <c r="EX1008">
        <v>298</v>
      </c>
      <c r="EY1008">
        <v>343</v>
      </c>
    </row>
    <row r="1009" spans="1:165" x14ac:dyDescent="0.25">
      <c r="A1009">
        <v>2020</v>
      </c>
      <c r="B1009" t="s">
        <v>1006</v>
      </c>
      <c r="C1009" s="20" t="s">
        <v>1006</v>
      </c>
      <c r="D1009" t="s">
        <v>1019</v>
      </c>
      <c r="E1009" t="s">
        <v>1007</v>
      </c>
      <c r="F1009">
        <v>19</v>
      </c>
      <c r="G1009" s="1">
        <v>2.5</v>
      </c>
      <c r="H1009">
        <v>4</v>
      </c>
      <c r="I1009" t="s">
        <v>860</v>
      </c>
      <c r="J1009">
        <v>26</v>
      </c>
      <c r="K1009">
        <v>33</v>
      </c>
      <c r="L1009">
        <v>29</v>
      </c>
      <c r="M1009">
        <v>33.882599999999996</v>
      </c>
      <c r="N1009">
        <v>47.661700000000003</v>
      </c>
      <c r="O1009">
        <v>38.949800000000003</v>
      </c>
      <c r="P1009">
        <v>26.089400000000001</v>
      </c>
      <c r="Q1009">
        <v>32.947699999999998</v>
      </c>
      <c r="R1009">
        <v>28.785799999999998</v>
      </c>
      <c r="T1009" t="s">
        <v>142</v>
      </c>
      <c r="U1009" t="s">
        <v>143</v>
      </c>
      <c r="V1009" t="s">
        <v>549</v>
      </c>
      <c r="W1009" t="s">
        <v>550</v>
      </c>
      <c r="Y1009">
        <v>8</v>
      </c>
      <c r="Z1009" t="s">
        <v>63</v>
      </c>
      <c r="AA1009" t="s">
        <v>64</v>
      </c>
      <c r="AB1009" t="s">
        <v>86</v>
      </c>
      <c r="AC1009" t="s">
        <v>87</v>
      </c>
      <c r="AD1009">
        <v>10</v>
      </c>
      <c r="AG1009" t="s">
        <v>243</v>
      </c>
      <c r="AH1009" t="s">
        <v>244</v>
      </c>
      <c r="AI1009" t="s">
        <v>68</v>
      </c>
      <c r="AJ1009" t="s">
        <v>69</v>
      </c>
      <c r="AK1009" t="s">
        <v>184</v>
      </c>
      <c r="AL1009" t="s">
        <v>185</v>
      </c>
      <c r="AS1009">
        <v>1400</v>
      </c>
      <c r="AT1009">
        <v>1400</v>
      </c>
      <c r="BN1009" s="33" t="s">
        <v>2125</v>
      </c>
      <c r="BO1009">
        <v>2</v>
      </c>
      <c r="BP1009">
        <v>2</v>
      </c>
      <c r="BQ1009">
        <v>31</v>
      </c>
      <c r="BR1009" t="s">
        <v>186</v>
      </c>
      <c r="BT1009" t="s">
        <v>73</v>
      </c>
      <c r="BU1009" s="23">
        <v>43646</v>
      </c>
      <c r="BV1009">
        <v>25888</v>
      </c>
      <c r="BX1009" t="s">
        <v>64</v>
      </c>
      <c r="BY1009" t="s">
        <v>64</v>
      </c>
      <c r="CB1009" t="s">
        <v>64</v>
      </c>
      <c r="CC1009" t="s">
        <v>64</v>
      </c>
      <c r="CE1009" t="s">
        <v>64</v>
      </c>
      <c r="CG1009" t="s">
        <v>63</v>
      </c>
      <c r="CH1009" t="s">
        <v>1005</v>
      </c>
      <c r="CI1009" t="s">
        <v>64</v>
      </c>
      <c r="DJ1009" t="s">
        <v>76</v>
      </c>
      <c r="DK1009" t="s">
        <v>2124</v>
      </c>
      <c r="DN1009" t="s">
        <v>64</v>
      </c>
      <c r="DO1009" t="s">
        <v>728</v>
      </c>
      <c r="DP1009" t="s">
        <v>63</v>
      </c>
      <c r="DQ1009" t="s">
        <v>78</v>
      </c>
      <c r="DY1009">
        <v>38.9</v>
      </c>
      <c r="EB1009">
        <v>6</v>
      </c>
      <c r="EC1009">
        <v>6</v>
      </c>
      <c r="EE1009" t="s">
        <v>1857</v>
      </c>
      <c r="EF1009">
        <v>6</v>
      </c>
      <c r="EH1009" t="s">
        <v>80</v>
      </c>
      <c r="EL1009" t="s">
        <v>80</v>
      </c>
      <c r="EP1009" t="s">
        <v>80</v>
      </c>
      <c r="ET1009" t="s">
        <v>80</v>
      </c>
      <c r="EU1009">
        <v>500</v>
      </c>
      <c r="EW1009">
        <v>340</v>
      </c>
      <c r="EX1009">
        <v>270</v>
      </c>
      <c r="EY1009">
        <v>308</v>
      </c>
    </row>
    <row r="1010" spans="1:165" x14ac:dyDescent="0.25">
      <c r="A1010">
        <v>2020</v>
      </c>
      <c r="B1010" t="s">
        <v>1021</v>
      </c>
      <c r="C1010" s="20" t="s">
        <v>1074</v>
      </c>
      <c r="D1010" t="s">
        <v>1097</v>
      </c>
      <c r="E1010" t="s">
        <v>1024</v>
      </c>
      <c r="F1010">
        <v>75</v>
      </c>
      <c r="G1010" s="1">
        <v>3.5</v>
      </c>
      <c r="H1010">
        <v>6</v>
      </c>
      <c r="I1010" t="s">
        <v>79</v>
      </c>
      <c r="J1010">
        <v>20</v>
      </c>
      <c r="K1010">
        <v>27</v>
      </c>
      <c r="L1010">
        <v>23</v>
      </c>
      <c r="M1010">
        <v>25.346499999999999</v>
      </c>
      <c r="N1010">
        <v>38.898000000000003</v>
      </c>
      <c r="O1010">
        <v>30.058900000000001</v>
      </c>
      <c r="P1010">
        <v>20.055900000000001</v>
      </c>
      <c r="Q1010">
        <v>27.419499999999999</v>
      </c>
      <c r="R1010">
        <v>22.812799999999999</v>
      </c>
      <c r="T1010" t="s">
        <v>142</v>
      </c>
      <c r="U1010" t="s">
        <v>143</v>
      </c>
      <c r="V1010" t="s">
        <v>61</v>
      </c>
      <c r="W1010" t="s">
        <v>62</v>
      </c>
      <c r="Y1010">
        <v>8</v>
      </c>
      <c r="Z1010" t="s">
        <v>63</v>
      </c>
      <c r="AA1010" t="s">
        <v>64</v>
      </c>
      <c r="AB1010" t="s">
        <v>86</v>
      </c>
      <c r="AC1010" t="s">
        <v>87</v>
      </c>
      <c r="AD1010">
        <v>15</v>
      </c>
      <c r="AG1010" t="s">
        <v>243</v>
      </c>
      <c r="AH1010" t="s">
        <v>244</v>
      </c>
      <c r="AI1010" t="s">
        <v>68</v>
      </c>
      <c r="AJ1010" t="s">
        <v>69</v>
      </c>
      <c r="AK1010" t="s">
        <v>184</v>
      </c>
      <c r="AL1010" t="s">
        <v>185</v>
      </c>
      <c r="AS1010">
        <v>1750</v>
      </c>
      <c r="AT1010">
        <v>1750</v>
      </c>
      <c r="BN1010" s="33" t="s">
        <v>2136</v>
      </c>
      <c r="BO1010">
        <v>2</v>
      </c>
      <c r="BP1010">
        <v>2</v>
      </c>
      <c r="BQ1010">
        <v>31</v>
      </c>
      <c r="BR1010" t="s">
        <v>186</v>
      </c>
      <c r="BT1010" t="s">
        <v>73</v>
      </c>
      <c r="BU1010" s="23">
        <v>43804</v>
      </c>
      <c r="BV1010">
        <v>26876</v>
      </c>
      <c r="BX1010" t="s">
        <v>64</v>
      </c>
      <c r="BY1010" t="s">
        <v>64</v>
      </c>
      <c r="CB1010" t="s">
        <v>64</v>
      </c>
      <c r="CC1010" t="s">
        <v>64</v>
      </c>
      <c r="CD1010" t="s">
        <v>1876</v>
      </c>
      <c r="CE1010" t="s">
        <v>64</v>
      </c>
      <c r="CG1010" t="s">
        <v>63</v>
      </c>
      <c r="CH1010" t="s">
        <v>1025</v>
      </c>
      <c r="CI1010" t="s">
        <v>64</v>
      </c>
      <c r="DJ1010" t="s">
        <v>355</v>
      </c>
      <c r="DK1010" t="s">
        <v>356</v>
      </c>
      <c r="DL1010" t="s">
        <v>64</v>
      </c>
      <c r="DN1010" t="s">
        <v>64</v>
      </c>
      <c r="DO1010" t="s">
        <v>193</v>
      </c>
      <c r="DP1010" t="s">
        <v>63</v>
      </c>
      <c r="DQ1010" t="s">
        <v>78</v>
      </c>
      <c r="DR1010" t="s">
        <v>1098</v>
      </c>
      <c r="EB1010">
        <v>5</v>
      </c>
      <c r="EC1010">
        <v>5</v>
      </c>
      <c r="EE1010" t="s">
        <v>1875</v>
      </c>
      <c r="EF1010">
        <v>5</v>
      </c>
      <c r="EH1010" t="s">
        <v>80</v>
      </c>
      <c r="EL1010" t="s">
        <v>80</v>
      </c>
      <c r="EP1010" t="s">
        <v>80</v>
      </c>
      <c r="ET1010" t="s">
        <v>80</v>
      </c>
      <c r="EV1010">
        <v>1250</v>
      </c>
      <c r="EW1010">
        <v>440</v>
      </c>
      <c r="EX1010">
        <v>322</v>
      </c>
      <c r="EY1010">
        <v>387</v>
      </c>
    </row>
    <row r="1011" spans="1:165" s="24" customFormat="1" x14ac:dyDescent="0.25">
      <c r="A1011">
        <v>2020</v>
      </c>
      <c r="B1011" t="s">
        <v>1021</v>
      </c>
      <c r="C1011" s="20" t="s">
        <v>1074</v>
      </c>
      <c r="D1011" t="s">
        <v>1110</v>
      </c>
      <c r="E1011" t="s">
        <v>1024</v>
      </c>
      <c r="F1011">
        <v>86</v>
      </c>
      <c r="G1011" s="1">
        <v>2.5</v>
      </c>
      <c r="H1011">
        <v>4</v>
      </c>
      <c r="I1011" t="s">
        <v>79</v>
      </c>
      <c r="J1011">
        <v>25</v>
      </c>
      <c r="K1011">
        <v>33</v>
      </c>
      <c r="L1011">
        <v>28</v>
      </c>
      <c r="M1011">
        <v>32.341700000000003</v>
      </c>
      <c r="N1011">
        <v>47.8247</v>
      </c>
      <c r="O1011">
        <v>37.856900000000003</v>
      </c>
      <c r="P1011">
        <v>25.0243</v>
      </c>
      <c r="Q1011">
        <v>33.048499999999997</v>
      </c>
      <c r="R1011">
        <v>28.093800000000002</v>
      </c>
      <c r="S1011"/>
      <c r="T1011" t="s">
        <v>142</v>
      </c>
      <c r="U1011" t="s">
        <v>143</v>
      </c>
      <c r="V1011" t="s">
        <v>61</v>
      </c>
      <c r="W1011" t="s">
        <v>62</v>
      </c>
      <c r="X1011"/>
      <c r="Y1011">
        <v>8</v>
      </c>
      <c r="Z1011" t="s">
        <v>63</v>
      </c>
      <c r="AA1011" t="s">
        <v>64</v>
      </c>
      <c r="AB1011" t="s">
        <v>86</v>
      </c>
      <c r="AC1011" t="s">
        <v>87</v>
      </c>
      <c r="AD1011">
        <v>15</v>
      </c>
      <c r="AE1011"/>
      <c r="AF1011"/>
      <c r="AG1011" t="s">
        <v>243</v>
      </c>
      <c r="AH1011" t="s">
        <v>244</v>
      </c>
      <c r="AI1011" t="s">
        <v>68</v>
      </c>
      <c r="AJ1011" t="s">
        <v>69</v>
      </c>
      <c r="AK1011" t="s">
        <v>184</v>
      </c>
      <c r="AL1011" t="s">
        <v>185</v>
      </c>
      <c r="AM1011"/>
      <c r="AN1011"/>
      <c r="AO1011"/>
      <c r="AP1011"/>
      <c r="AQ1011"/>
      <c r="AR1011"/>
      <c r="AS1011">
        <v>1450</v>
      </c>
      <c r="AT1011">
        <v>1450</v>
      </c>
      <c r="AU1011"/>
      <c r="AV1011"/>
      <c r="AW1011"/>
      <c r="AX1011"/>
      <c r="AY1011"/>
      <c r="AZ1011"/>
      <c r="BA1011"/>
      <c r="BB1011"/>
      <c r="BC1011"/>
      <c r="BD1011"/>
      <c r="BE1011"/>
      <c r="BF1011"/>
      <c r="BG1011"/>
      <c r="BH1011"/>
      <c r="BI1011"/>
      <c r="BJ1011"/>
      <c r="BK1011"/>
      <c r="BL1011"/>
      <c r="BM1011"/>
      <c r="BN1011" s="33" t="s">
        <v>2136</v>
      </c>
      <c r="BO1011">
        <v>2</v>
      </c>
      <c r="BP1011">
        <v>2</v>
      </c>
      <c r="BQ1011">
        <v>31</v>
      </c>
      <c r="BR1011" t="s">
        <v>186</v>
      </c>
      <c r="BS1011"/>
      <c r="BT1011" t="s">
        <v>73</v>
      </c>
      <c r="BU1011" s="23">
        <v>43748</v>
      </c>
      <c r="BV1011">
        <v>26397</v>
      </c>
      <c r="BW1011" s="2"/>
      <c r="BX1011" t="s">
        <v>64</v>
      </c>
      <c r="BY1011" t="s">
        <v>64</v>
      </c>
      <c r="BZ1011"/>
      <c r="CA1011"/>
      <c r="CB1011" t="s">
        <v>64</v>
      </c>
      <c r="CC1011" t="s">
        <v>64</v>
      </c>
      <c r="CD1011" t="s">
        <v>1902</v>
      </c>
      <c r="CE1011" t="s">
        <v>64</v>
      </c>
      <c r="CF1011"/>
      <c r="CG1011" t="s">
        <v>63</v>
      </c>
      <c r="CH1011" t="s">
        <v>1025</v>
      </c>
      <c r="CI1011" t="s">
        <v>64</v>
      </c>
      <c r="CJ1011"/>
      <c r="CK1011"/>
      <c r="CL1011"/>
      <c r="CM1011"/>
      <c r="CN1011"/>
      <c r="CO1011"/>
      <c r="CP1011"/>
      <c r="CQ1011"/>
      <c r="CR1011"/>
      <c r="CS1011"/>
      <c r="CT1011"/>
      <c r="CU1011"/>
      <c r="CV1011"/>
      <c r="CW1011"/>
      <c r="CX1011"/>
      <c r="CY1011"/>
      <c r="CZ1011"/>
      <c r="DA1011"/>
      <c r="DB1011"/>
      <c r="DC1011"/>
      <c r="DD1011"/>
      <c r="DE1011"/>
      <c r="DF1011"/>
      <c r="DG1011"/>
      <c r="DH1011"/>
      <c r="DI1011"/>
      <c r="DJ1011" t="s">
        <v>355</v>
      </c>
      <c r="DK1011" t="s">
        <v>356</v>
      </c>
      <c r="DL1011" t="s">
        <v>64</v>
      </c>
      <c r="DM1011"/>
      <c r="DN1011" t="s">
        <v>64</v>
      </c>
      <c r="DO1011" t="s">
        <v>1028</v>
      </c>
      <c r="DP1011" t="s">
        <v>64</v>
      </c>
      <c r="DQ1011" t="s">
        <v>139</v>
      </c>
      <c r="DR1011"/>
      <c r="DS1011"/>
      <c r="DT1011"/>
      <c r="DU1011"/>
      <c r="DV1011"/>
      <c r="DW1011"/>
      <c r="DX1011"/>
      <c r="DY1011"/>
      <c r="DZ1011"/>
      <c r="EA1011" s="22"/>
      <c r="EB1011">
        <v>6</v>
      </c>
      <c r="EC1011">
        <v>6</v>
      </c>
      <c r="ED1011"/>
      <c r="EE1011" t="s">
        <v>1885</v>
      </c>
      <c r="EF1011">
        <v>6</v>
      </c>
      <c r="EG1011"/>
      <c r="EH1011" t="s">
        <v>80</v>
      </c>
      <c r="EI1011"/>
      <c r="EJ1011"/>
      <c r="EK1011"/>
      <c r="EL1011" t="s">
        <v>80</v>
      </c>
      <c r="EM1011"/>
      <c r="EN1011"/>
      <c r="EO1011"/>
      <c r="EP1011" t="s">
        <v>80</v>
      </c>
      <c r="EQ1011"/>
      <c r="ER1011"/>
      <c r="ES1011"/>
      <c r="ET1011" t="s">
        <v>80</v>
      </c>
      <c r="EU1011">
        <v>250</v>
      </c>
      <c r="EV1011"/>
      <c r="EW1011">
        <v>354</v>
      </c>
      <c r="EX1011">
        <v>268</v>
      </c>
      <c r="EY1011">
        <v>315</v>
      </c>
      <c r="EZ1011"/>
      <c r="FA1011"/>
      <c r="FB1011"/>
      <c r="FC1011"/>
      <c r="FD1011"/>
      <c r="FE1011"/>
      <c r="FF1011"/>
      <c r="FG1011"/>
      <c r="FH1011"/>
      <c r="FI1011"/>
    </row>
    <row r="1012" spans="1:165" s="24" customFormat="1" x14ac:dyDescent="0.25">
      <c r="A1012">
        <v>2020</v>
      </c>
      <c r="B1012" t="s">
        <v>1021</v>
      </c>
      <c r="C1012" s="20" t="s">
        <v>1074</v>
      </c>
      <c r="D1012" t="s">
        <v>1110</v>
      </c>
      <c r="E1012" t="s">
        <v>1024</v>
      </c>
      <c r="F1012">
        <v>87</v>
      </c>
      <c r="G1012" s="1">
        <v>2.5</v>
      </c>
      <c r="H1012">
        <v>4</v>
      </c>
      <c r="I1012" t="s">
        <v>79</v>
      </c>
      <c r="J1012">
        <v>27</v>
      </c>
      <c r="K1012">
        <v>33</v>
      </c>
      <c r="L1012">
        <v>29</v>
      </c>
      <c r="M1012">
        <v>34.799999999999997</v>
      </c>
      <c r="N1012">
        <v>48</v>
      </c>
      <c r="O1012">
        <v>39.714700000000001</v>
      </c>
      <c r="P1012">
        <v>26.718499999999999</v>
      </c>
      <c r="Q1012">
        <v>33.156799999999997</v>
      </c>
      <c r="R1012">
        <v>29.276700000000002</v>
      </c>
      <c r="S1012"/>
      <c r="T1012" t="s">
        <v>142</v>
      </c>
      <c r="U1012" t="s">
        <v>143</v>
      </c>
      <c r="V1012" t="s">
        <v>61</v>
      </c>
      <c r="W1012" t="s">
        <v>62</v>
      </c>
      <c r="X1012"/>
      <c r="Y1012">
        <v>8</v>
      </c>
      <c r="Z1012" t="s">
        <v>63</v>
      </c>
      <c r="AA1012" t="s">
        <v>64</v>
      </c>
      <c r="AB1012" t="s">
        <v>86</v>
      </c>
      <c r="AC1012" t="s">
        <v>87</v>
      </c>
      <c r="AD1012">
        <v>15</v>
      </c>
      <c r="AE1012"/>
      <c r="AF1012"/>
      <c r="AG1012" t="s">
        <v>243</v>
      </c>
      <c r="AH1012" t="s">
        <v>244</v>
      </c>
      <c r="AI1012" t="s">
        <v>68</v>
      </c>
      <c r="AJ1012" t="s">
        <v>69</v>
      </c>
      <c r="AK1012" t="s">
        <v>184</v>
      </c>
      <c r="AL1012" t="s">
        <v>185</v>
      </c>
      <c r="AM1012"/>
      <c r="AN1012"/>
      <c r="AO1012"/>
      <c r="AP1012"/>
      <c r="AQ1012"/>
      <c r="AR1012"/>
      <c r="AS1012">
        <v>1400</v>
      </c>
      <c r="AT1012">
        <v>1400</v>
      </c>
      <c r="AU1012"/>
      <c r="AV1012"/>
      <c r="AW1012"/>
      <c r="AX1012"/>
      <c r="AY1012"/>
      <c r="AZ1012"/>
      <c r="BA1012"/>
      <c r="BB1012"/>
      <c r="BC1012"/>
      <c r="BD1012"/>
      <c r="BE1012"/>
      <c r="BF1012"/>
      <c r="BG1012"/>
      <c r="BH1012"/>
      <c r="BI1012"/>
      <c r="BJ1012"/>
      <c r="BK1012"/>
      <c r="BL1012"/>
      <c r="BM1012"/>
      <c r="BN1012" s="33" t="s">
        <v>2148</v>
      </c>
      <c r="BO1012">
        <v>2</v>
      </c>
      <c r="BP1012">
        <v>2</v>
      </c>
      <c r="BQ1012">
        <v>31</v>
      </c>
      <c r="BR1012" t="s">
        <v>186</v>
      </c>
      <c r="BS1012"/>
      <c r="BT1012" t="s">
        <v>73</v>
      </c>
      <c r="BU1012" s="23">
        <v>43748</v>
      </c>
      <c r="BV1012">
        <v>26398</v>
      </c>
      <c r="BW1012" s="2"/>
      <c r="BX1012" t="s">
        <v>64</v>
      </c>
      <c r="BY1012" t="s">
        <v>64</v>
      </c>
      <c r="BZ1012"/>
      <c r="CA1012"/>
      <c r="CB1012" t="s">
        <v>64</v>
      </c>
      <c r="CC1012" t="s">
        <v>64</v>
      </c>
      <c r="CD1012" t="s">
        <v>1902</v>
      </c>
      <c r="CE1012" t="s">
        <v>64</v>
      </c>
      <c r="CF1012"/>
      <c r="CG1012" t="s">
        <v>63</v>
      </c>
      <c r="CH1012" t="s">
        <v>1025</v>
      </c>
      <c r="CI1012" t="s">
        <v>64</v>
      </c>
      <c r="CJ1012"/>
      <c r="CK1012"/>
      <c r="CL1012"/>
      <c r="CM1012"/>
      <c r="CN1012"/>
      <c r="CO1012"/>
      <c r="CP1012"/>
      <c r="CQ1012"/>
      <c r="CR1012"/>
      <c r="CS1012"/>
      <c r="CT1012"/>
      <c r="CU1012"/>
      <c r="CV1012"/>
      <c r="CW1012"/>
      <c r="CX1012"/>
      <c r="CY1012"/>
      <c r="CZ1012"/>
      <c r="DA1012"/>
      <c r="DB1012"/>
      <c r="DC1012"/>
      <c r="DD1012"/>
      <c r="DE1012"/>
      <c r="DF1012"/>
      <c r="DG1012"/>
      <c r="DH1012"/>
      <c r="DI1012"/>
      <c r="DJ1012" t="s">
        <v>355</v>
      </c>
      <c r="DK1012" t="s">
        <v>356</v>
      </c>
      <c r="DL1012" t="s">
        <v>64</v>
      </c>
      <c r="DM1012"/>
      <c r="DN1012" t="s">
        <v>64</v>
      </c>
      <c r="DO1012" t="s">
        <v>1028</v>
      </c>
      <c r="DP1012" t="s">
        <v>63</v>
      </c>
      <c r="DQ1012" t="s">
        <v>78</v>
      </c>
      <c r="DR1012" t="s">
        <v>1098</v>
      </c>
      <c r="DS1012"/>
      <c r="DT1012"/>
      <c r="DU1012"/>
      <c r="DV1012"/>
      <c r="DW1012"/>
      <c r="DX1012"/>
      <c r="DY1012"/>
      <c r="DZ1012"/>
      <c r="EA1012" s="22"/>
      <c r="EB1012">
        <v>6</v>
      </c>
      <c r="EC1012">
        <v>6</v>
      </c>
      <c r="ED1012"/>
      <c r="EE1012" t="s">
        <v>1885</v>
      </c>
      <c r="EF1012">
        <v>6</v>
      </c>
      <c r="EG1012"/>
      <c r="EH1012" t="s">
        <v>80</v>
      </c>
      <c r="EI1012"/>
      <c r="EJ1012"/>
      <c r="EK1012"/>
      <c r="EL1012" t="s">
        <v>80</v>
      </c>
      <c r="EM1012"/>
      <c r="EN1012"/>
      <c r="EO1012"/>
      <c r="EP1012" t="s">
        <v>80</v>
      </c>
      <c r="EQ1012"/>
      <c r="ER1012"/>
      <c r="ES1012"/>
      <c r="ET1012" t="s">
        <v>80</v>
      </c>
      <c r="EU1012">
        <v>500</v>
      </c>
      <c r="EV1012"/>
      <c r="EW1012">
        <v>330</v>
      </c>
      <c r="EX1012">
        <v>267</v>
      </c>
      <c r="EY1012">
        <v>301</v>
      </c>
      <c r="EZ1012"/>
      <c r="FA1012"/>
      <c r="FB1012"/>
      <c r="FC1012"/>
      <c r="FD1012"/>
      <c r="FE1012"/>
      <c r="FF1012"/>
      <c r="FG1012"/>
      <c r="FH1012"/>
      <c r="FI1012"/>
    </row>
    <row r="1013" spans="1:165" s="24" customFormat="1" x14ac:dyDescent="0.25">
      <c r="A1013">
        <v>2020</v>
      </c>
      <c r="B1013" t="s">
        <v>1021</v>
      </c>
      <c r="C1013" s="20" t="s">
        <v>1074</v>
      </c>
      <c r="D1013" t="s">
        <v>1903</v>
      </c>
      <c r="E1013" t="s">
        <v>1024</v>
      </c>
      <c r="F1013">
        <v>102</v>
      </c>
      <c r="G1013" s="1">
        <v>2.5</v>
      </c>
      <c r="H1013">
        <v>4</v>
      </c>
      <c r="I1013" t="s">
        <v>79</v>
      </c>
      <c r="J1013">
        <v>27</v>
      </c>
      <c r="K1013">
        <v>34</v>
      </c>
      <c r="L1013">
        <v>30</v>
      </c>
      <c r="M1013">
        <v>35.394500000000001</v>
      </c>
      <c r="N1013">
        <v>49.2834</v>
      </c>
      <c r="O1013">
        <v>40.5351</v>
      </c>
      <c r="P1013">
        <v>27.124300000000002</v>
      </c>
      <c r="Q1013">
        <v>33.947299999999998</v>
      </c>
      <c r="R1013">
        <v>29.8215</v>
      </c>
      <c r="S1013"/>
      <c r="T1013" t="s">
        <v>142</v>
      </c>
      <c r="U1013" t="s">
        <v>143</v>
      </c>
      <c r="V1013" t="s">
        <v>61</v>
      </c>
      <c r="W1013" t="s">
        <v>62</v>
      </c>
      <c r="X1013"/>
      <c r="Y1013">
        <v>8</v>
      </c>
      <c r="Z1013" t="s">
        <v>63</v>
      </c>
      <c r="AA1013" t="s">
        <v>64</v>
      </c>
      <c r="AB1013" t="s">
        <v>86</v>
      </c>
      <c r="AC1013" t="s">
        <v>87</v>
      </c>
      <c r="AD1013">
        <v>15</v>
      </c>
      <c r="AE1013"/>
      <c r="AF1013"/>
      <c r="AG1013" t="s">
        <v>243</v>
      </c>
      <c r="AH1013" t="s">
        <v>244</v>
      </c>
      <c r="AI1013" t="s">
        <v>68</v>
      </c>
      <c r="AJ1013" t="s">
        <v>69</v>
      </c>
      <c r="AK1013" t="s">
        <v>184</v>
      </c>
      <c r="AL1013" t="s">
        <v>185</v>
      </c>
      <c r="AM1013"/>
      <c r="AN1013"/>
      <c r="AO1013"/>
      <c r="AP1013"/>
      <c r="AQ1013"/>
      <c r="AR1013"/>
      <c r="AS1013">
        <v>1350</v>
      </c>
      <c r="AT1013">
        <v>1350</v>
      </c>
      <c r="AU1013"/>
      <c r="AV1013"/>
      <c r="AW1013"/>
      <c r="AX1013"/>
      <c r="AY1013"/>
      <c r="AZ1013"/>
      <c r="BA1013"/>
      <c r="BB1013"/>
      <c r="BC1013"/>
      <c r="BD1013"/>
      <c r="BE1013"/>
      <c r="BF1013"/>
      <c r="BG1013"/>
      <c r="BH1013"/>
      <c r="BI1013"/>
      <c r="BJ1013"/>
      <c r="BK1013"/>
      <c r="BL1013"/>
      <c r="BM1013"/>
      <c r="BN1013" s="33" t="s">
        <v>2136</v>
      </c>
      <c r="BO1013">
        <v>2</v>
      </c>
      <c r="BP1013">
        <v>2</v>
      </c>
      <c r="BQ1013">
        <v>31</v>
      </c>
      <c r="BR1013" t="s">
        <v>186</v>
      </c>
      <c r="BS1013"/>
      <c r="BT1013" t="s">
        <v>73</v>
      </c>
      <c r="BU1013" s="23">
        <v>43748</v>
      </c>
      <c r="BV1013">
        <v>26416</v>
      </c>
      <c r="BW1013" s="2"/>
      <c r="BX1013" t="s">
        <v>63</v>
      </c>
      <c r="BY1013" t="s">
        <v>64</v>
      </c>
      <c r="BZ1013"/>
      <c r="CA1013"/>
      <c r="CB1013" t="s">
        <v>64</v>
      </c>
      <c r="CC1013" t="s">
        <v>64</v>
      </c>
      <c r="CD1013" t="s">
        <v>1902</v>
      </c>
      <c r="CE1013" t="s">
        <v>64</v>
      </c>
      <c r="CF1013"/>
      <c r="CG1013" t="s">
        <v>63</v>
      </c>
      <c r="CH1013" t="s">
        <v>1025</v>
      </c>
      <c r="CI1013" t="s">
        <v>64</v>
      </c>
      <c r="CJ1013"/>
      <c r="CK1013"/>
      <c r="CL1013"/>
      <c r="CM1013"/>
      <c r="CN1013"/>
      <c r="CO1013"/>
      <c r="CP1013"/>
      <c r="CQ1013"/>
      <c r="CR1013"/>
      <c r="CS1013"/>
      <c r="CT1013"/>
      <c r="CU1013"/>
      <c r="CV1013"/>
      <c r="CW1013"/>
      <c r="CX1013"/>
      <c r="CY1013"/>
      <c r="CZ1013"/>
      <c r="DA1013"/>
      <c r="DB1013"/>
      <c r="DC1013"/>
      <c r="DD1013"/>
      <c r="DE1013"/>
      <c r="DF1013"/>
      <c r="DG1013"/>
      <c r="DH1013"/>
      <c r="DI1013"/>
      <c r="DJ1013" t="s">
        <v>355</v>
      </c>
      <c r="DK1013" t="s">
        <v>356</v>
      </c>
      <c r="DL1013" t="s">
        <v>64</v>
      </c>
      <c r="DM1013"/>
      <c r="DN1013" t="s">
        <v>64</v>
      </c>
      <c r="DO1013" t="s">
        <v>1028</v>
      </c>
      <c r="DP1013" t="s">
        <v>63</v>
      </c>
      <c r="DQ1013" t="s">
        <v>78</v>
      </c>
      <c r="DR1013" t="s">
        <v>1098</v>
      </c>
      <c r="DS1013"/>
      <c r="DT1013"/>
      <c r="DU1013"/>
      <c r="DV1013"/>
      <c r="DW1013"/>
      <c r="DX1013"/>
      <c r="DY1013"/>
      <c r="DZ1013"/>
      <c r="EA1013" s="22"/>
      <c r="EB1013">
        <v>7</v>
      </c>
      <c r="EC1013">
        <v>7</v>
      </c>
      <c r="ED1013"/>
      <c r="EE1013" t="s">
        <v>1885</v>
      </c>
      <c r="EF1013">
        <v>6</v>
      </c>
      <c r="EG1013"/>
      <c r="EH1013" t="s">
        <v>80</v>
      </c>
      <c r="EI1013"/>
      <c r="EJ1013"/>
      <c r="EK1013"/>
      <c r="EL1013" t="s">
        <v>80</v>
      </c>
      <c r="EM1013"/>
      <c r="EN1013"/>
      <c r="EO1013"/>
      <c r="EP1013" t="s">
        <v>80</v>
      </c>
      <c r="EQ1013"/>
      <c r="ER1013"/>
      <c r="ES1013"/>
      <c r="ET1013" t="s">
        <v>80</v>
      </c>
      <c r="EU1013">
        <v>750</v>
      </c>
      <c r="EV1013"/>
      <c r="EW1013">
        <v>325</v>
      </c>
      <c r="EX1013">
        <v>260</v>
      </c>
      <c r="EY1013">
        <v>296</v>
      </c>
      <c r="EZ1013"/>
      <c r="FA1013"/>
      <c r="FB1013"/>
      <c r="FC1013"/>
      <c r="FD1013"/>
      <c r="FE1013"/>
      <c r="FF1013"/>
      <c r="FG1013"/>
      <c r="FH1013"/>
      <c r="FI1013"/>
    </row>
    <row r="1014" spans="1:165" x14ac:dyDescent="0.25">
      <c r="A1014">
        <v>2020</v>
      </c>
      <c r="B1014" t="s">
        <v>1021</v>
      </c>
      <c r="C1014" s="20" t="s">
        <v>1074</v>
      </c>
      <c r="D1014" t="s">
        <v>1904</v>
      </c>
      <c r="E1014" t="s">
        <v>1024</v>
      </c>
      <c r="F1014">
        <v>101</v>
      </c>
      <c r="G1014" s="1">
        <v>2.5</v>
      </c>
      <c r="H1014">
        <v>4</v>
      </c>
      <c r="I1014" t="s">
        <v>79</v>
      </c>
      <c r="J1014">
        <v>25</v>
      </c>
      <c r="K1014">
        <v>32</v>
      </c>
      <c r="L1014">
        <v>27</v>
      </c>
      <c r="M1014">
        <v>32</v>
      </c>
      <c r="N1014">
        <v>45.4</v>
      </c>
      <c r="O1014">
        <v>36.901200000000003</v>
      </c>
      <c r="P1014">
        <v>24.786799999999999</v>
      </c>
      <c r="Q1014">
        <v>31.541499999999999</v>
      </c>
      <c r="R1014">
        <v>27.430199999999999</v>
      </c>
      <c r="T1014" t="s">
        <v>142</v>
      </c>
      <c r="U1014" t="s">
        <v>143</v>
      </c>
      <c r="V1014" t="s">
        <v>61</v>
      </c>
      <c r="W1014" t="s">
        <v>62</v>
      </c>
      <c r="Y1014">
        <v>8</v>
      </c>
      <c r="Z1014" t="s">
        <v>63</v>
      </c>
      <c r="AA1014" t="s">
        <v>64</v>
      </c>
      <c r="AB1014" t="s">
        <v>86</v>
      </c>
      <c r="AC1014" t="s">
        <v>87</v>
      </c>
      <c r="AD1014">
        <v>15</v>
      </c>
      <c r="AG1014" t="s">
        <v>243</v>
      </c>
      <c r="AH1014" t="s">
        <v>244</v>
      </c>
      <c r="AI1014" t="s">
        <v>68</v>
      </c>
      <c r="AJ1014" t="s">
        <v>69</v>
      </c>
      <c r="AK1014" t="s">
        <v>184</v>
      </c>
      <c r="AL1014" t="s">
        <v>185</v>
      </c>
      <c r="AS1014">
        <v>1500</v>
      </c>
      <c r="AT1014">
        <v>1500</v>
      </c>
      <c r="BN1014" s="33" t="s">
        <v>2136</v>
      </c>
      <c r="BO1014">
        <v>2</v>
      </c>
      <c r="BP1014">
        <v>2</v>
      </c>
      <c r="BQ1014">
        <v>31</v>
      </c>
      <c r="BR1014" t="s">
        <v>186</v>
      </c>
      <c r="BT1014" t="s">
        <v>73</v>
      </c>
      <c r="BU1014" s="23">
        <v>43748</v>
      </c>
      <c r="BV1014">
        <v>26417</v>
      </c>
      <c r="BX1014" t="s">
        <v>63</v>
      </c>
      <c r="BY1014" t="s">
        <v>64</v>
      </c>
      <c r="CB1014" t="s">
        <v>64</v>
      </c>
      <c r="CC1014" t="s">
        <v>64</v>
      </c>
      <c r="CD1014" t="s">
        <v>1902</v>
      </c>
      <c r="CE1014" t="s">
        <v>64</v>
      </c>
      <c r="CG1014" t="s">
        <v>63</v>
      </c>
      <c r="CH1014" t="s">
        <v>1025</v>
      </c>
      <c r="CI1014" t="s">
        <v>64</v>
      </c>
      <c r="DJ1014" t="s">
        <v>355</v>
      </c>
      <c r="DK1014" t="s">
        <v>356</v>
      </c>
      <c r="DL1014" t="s">
        <v>64</v>
      </c>
      <c r="DN1014" t="s">
        <v>64</v>
      </c>
      <c r="DO1014" t="s">
        <v>1028</v>
      </c>
      <c r="DP1014" t="s">
        <v>64</v>
      </c>
      <c r="DQ1014" t="s">
        <v>139</v>
      </c>
      <c r="EB1014">
        <v>6</v>
      </c>
      <c r="EC1014">
        <v>6</v>
      </c>
      <c r="EE1014" t="s">
        <v>1885</v>
      </c>
      <c r="EF1014">
        <v>6</v>
      </c>
      <c r="EH1014" t="s">
        <v>80</v>
      </c>
      <c r="EL1014" t="s">
        <v>80</v>
      </c>
      <c r="EP1014" t="s">
        <v>80</v>
      </c>
      <c r="ET1014" t="s">
        <v>80</v>
      </c>
      <c r="EU1014">
        <v>0</v>
      </c>
      <c r="EW1014">
        <v>355</v>
      </c>
      <c r="EX1014">
        <v>279</v>
      </c>
      <c r="EY1014">
        <v>321</v>
      </c>
    </row>
    <row r="1015" spans="1:165" x14ac:dyDescent="0.25">
      <c r="A1015" s="24">
        <v>2020</v>
      </c>
      <c r="B1015" s="24" t="s">
        <v>1021</v>
      </c>
      <c r="C1015" s="25" t="s">
        <v>1074</v>
      </c>
      <c r="D1015" s="30" t="s">
        <v>1112</v>
      </c>
      <c r="E1015" s="24" t="s">
        <v>1024</v>
      </c>
      <c r="F1015" s="24">
        <v>88</v>
      </c>
      <c r="G1015" s="26">
        <v>2.5</v>
      </c>
      <c r="H1015" s="24">
        <v>4</v>
      </c>
      <c r="I1015" s="24" t="s">
        <v>870</v>
      </c>
      <c r="J1015" s="24">
        <v>41</v>
      </c>
      <c r="K1015" s="24">
        <v>38</v>
      </c>
      <c r="L1015" s="24">
        <v>40</v>
      </c>
      <c r="M1015" s="24">
        <v>57.576500000000003</v>
      </c>
      <c r="N1015" s="24">
        <v>53.684800000000003</v>
      </c>
      <c r="O1015" s="24">
        <v>55.757599999999996</v>
      </c>
      <c r="P1015" s="24">
        <v>41</v>
      </c>
      <c r="Q1015" s="24">
        <v>38.207000000000001</v>
      </c>
      <c r="R1015" s="24">
        <v>40.174999999999997</v>
      </c>
      <c r="S1015" s="24"/>
      <c r="T1015" s="24" t="s">
        <v>142</v>
      </c>
      <c r="U1015" s="24" t="s">
        <v>143</v>
      </c>
      <c r="V1015" s="24" t="s">
        <v>549</v>
      </c>
      <c r="W1015" s="24" t="s">
        <v>550</v>
      </c>
      <c r="X1015" s="24"/>
      <c r="Y1015" s="24">
        <v>6</v>
      </c>
      <c r="Z1015" s="24" t="s">
        <v>64</v>
      </c>
      <c r="AA1015" s="24" t="s">
        <v>64</v>
      </c>
      <c r="AB1015" s="24" t="s">
        <v>86</v>
      </c>
      <c r="AC1015" s="24" t="s">
        <v>87</v>
      </c>
      <c r="AD1015" s="24">
        <v>15</v>
      </c>
      <c r="AE1015" s="24"/>
      <c r="AF1015" s="24"/>
      <c r="AG1015" s="24" t="s">
        <v>243</v>
      </c>
      <c r="AH1015" s="24" t="s">
        <v>244</v>
      </c>
      <c r="AI1015" s="24" t="s">
        <v>68</v>
      </c>
      <c r="AJ1015" s="24" t="s">
        <v>69</v>
      </c>
      <c r="AK1015" s="24" t="s">
        <v>184</v>
      </c>
      <c r="AL1015" s="24" t="s">
        <v>185</v>
      </c>
      <c r="AM1015" s="24"/>
      <c r="AN1015" s="24"/>
      <c r="AO1015" s="24"/>
      <c r="AP1015" s="24"/>
      <c r="AQ1015" s="24"/>
      <c r="AR1015" s="24"/>
      <c r="AS1015" s="24">
        <v>1000</v>
      </c>
      <c r="AT1015" s="24">
        <v>1000</v>
      </c>
      <c r="AU1015" s="24"/>
      <c r="AV1015" s="24"/>
      <c r="AW1015" s="24"/>
      <c r="AX1015" s="24"/>
      <c r="AY1015" s="24"/>
      <c r="AZ1015" s="24"/>
      <c r="BA1015" s="24"/>
      <c r="BB1015" s="24"/>
      <c r="BC1015" s="24"/>
      <c r="BD1015" s="24"/>
      <c r="BE1015" s="24"/>
      <c r="BF1015" s="24"/>
      <c r="BG1015" s="24"/>
      <c r="BH1015" s="24"/>
      <c r="BI1015" s="24"/>
      <c r="BJ1015" s="24"/>
      <c r="BK1015" s="24"/>
      <c r="BL1015" s="24"/>
      <c r="BM1015" s="24"/>
      <c r="BN1015" s="34" t="s">
        <v>2138</v>
      </c>
      <c r="BO1015" s="24">
        <v>2</v>
      </c>
      <c r="BP1015" s="24">
        <v>2</v>
      </c>
      <c r="BQ1015" s="24">
        <v>31</v>
      </c>
      <c r="BR1015" s="24" t="s">
        <v>186</v>
      </c>
      <c r="BS1015" s="24"/>
      <c r="BT1015" s="24" t="s">
        <v>227</v>
      </c>
      <c r="BU1015" s="27">
        <v>43748</v>
      </c>
      <c r="BV1015" s="24">
        <v>26300</v>
      </c>
      <c r="BW1015" s="28"/>
      <c r="BX1015" s="24" t="s">
        <v>64</v>
      </c>
      <c r="BY1015" s="24" t="s">
        <v>64</v>
      </c>
      <c r="BZ1015" s="24"/>
      <c r="CA1015" s="24"/>
      <c r="CB1015" s="24" t="s">
        <v>64</v>
      </c>
      <c r="CC1015" s="24" t="s">
        <v>64</v>
      </c>
      <c r="CD1015" s="24"/>
      <c r="CE1015" s="24" t="s">
        <v>64</v>
      </c>
      <c r="CF1015" s="24"/>
      <c r="CG1015" s="24" t="s">
        <v>63</v>
      </c>
      <c r="CH1015" s="24" t="s">
        <v>1025</v>
      </c>
      <c r="CI1015" s="24" t="s">
        <v>64</v>
      </c>
      <c r="CJ1015" s="24"/>
      <c r="CK1015" s="24" t="s">
        <v>112</v>
      </c>
      <c r="CL1015" s="24"/>
      <c r="CM1015" s="24">
        <v>1</v>
      </c>
      <c r="CN1015" s="24" t="s">
        <v>1026</v>
      </c>
      <c r="CO1015" s="24"/>
      <c r="CP1015" s="24">
        <v>245</v>
      </c>
      <c r="CQ1015" s="24">
        <v>6.5</v>
      </c>
      <c r="CR1015" s="24">
        <v>46.4</v>
      </c>
      <c r="CS1015" s="24" t="s">
        <v>114</v>
      </c>
      <c r="CT1015" s="24"/>
      <c r="CU1015" s="24"/>
      <c r="CV1015" s="24" t="s">
        <v>115</v>
      </c>
      <c r="CW1015" s="24"/>
      <c r="CX1015" s="24" t="s">
        <v>116</v>
      </c>
      <c r="CY1015" s="24" t="s">
        <v>64</v>
      </c>
      <c r="CZ1015" s="24"/>
      <c r="DA1015" s="24"/>
      <c r="DB1015" s="24"/>
      <c r="DC1015" s="24"/>
      <c r="DD1015" s="24">
        <v>2</v>
      </c>
      <c r="DE1015" s="24" t="s">
        <v>476</v>
      </c>
      <c r="DF1015" s="24" t="s">
        <v>1027</v>
      </c>
      <c r="DG1015" s="24" t="s">
        <v>2159</v>
      </c>
      <c r="DH1015" s="24"/>
      <c r="DI1015" s="24"/>
      <c r="DJ1015" s="24" t="s">
        <v>355</v>
      </c>
      <c r="DK1015" s="24" t="s">
        <v>356</v>
      </c>
      <c r="DL1015" s="24" t="s">
        <v>64</v>
      </c>
      <c r="DM1015" s="24" t="s">
        <v>64</v>
      </c>
      <c r="DN1015" s="24" t="s">
        <v>64</v>
      </c>
      <c r="DO1015" s="24" t="s">
        <v>1028</v>
      </c>
      <c r="DP1015" s="24" t="s">
        <v>63</v>
      </c>
      <c r="DQ1015" s="24" t="s">
        <v>78</v>
      </c>
      <c r="DR1015" s="24" t="s">
        <v>1029</v>
      </c>
      <c r="DS1015" s="24"/>
      <c r="DT1015" s="24"/>
      <c r="DU1015" s="24"/>
      <c r="DV1015" s="24"/>
      <c r="DW1015" s="24"/>
      <c r="DX1015" s="24"/>
      <c r="DY1015" s="24"/>
      <c r="DZ1015" s="24"/>
      <c r="EA1015" s="29"/>
      <c r="EB1015" s="24">
        <v>9</v>
      </c>
      <c r="EC1015" s="24">
        <v>9</v>
      </c>
      <c r="ED1015" s="24"/>
      <c r="EE1015" s="24" t="s">
        <v>1905</v>
      </c>
      <c r="EF1015" s="24">
        <v>7</v>
      </c>
      <c r="EG1015" s="24"/>
      <c r="EH1015" s="24" t="s">
        <v>80</v>
      </c>
      <c r="EI1015" s="24"/>
      <c r="EJ1015" s="24"/>
      <c r="EK1015" s="24"/>
      <c r="EL1015" s="24" t="s">
        <v>80</v>
      </c>
      <c r="EM1015" s="24"/>
      <c r="EN1015" s="24"/>
      <c r="EO1015" s="24"/>
      <c r="EP1015" s="24" t="s">
        <v>80</v>
      </c>
      <c r="EQ1015" s="24"/>
      <c r="ER1015" s="24"/>
      <c r="ES1015" s="24"/>
      <c r="ET1015" s="24" t="s">
        <v>80</v>
      </c>
      <c r="EU1015" s="24">
        <v>2500</v>
      </c>
      <c r="EV1015" s="24"/>
      <c r="EW1015" s="24">
        <v>214</v>
      </c>
      <c r="EX1015" s="24">
        <v>233</v>
      </c>
      <c r="EY1015" s="24">
        <v>223</v>
      </c>
      <c r="EZ1015" s="24"/>
      <c r="FA1015" s="24"/>
      <c r="FB1015" s="24"/>
      <c r="FC1015" s="24"/>
      <c r="FD1015" s="24"/>
      <c r="FE1015" s="24"/>
      <c r="FF1015" s="24"/>
      <c r="FG1015" s="24"/>
      <c r="FH1015" s="24"/>
      <c r="FI1015" s="24"/>
    </row>
    <row r="1016" spans="1:165" x14ac:dyDescent="0.25">
      <c r="A1016">
        <v>2020</v>
      </c>
      <c r="B1016" t="s">
        <v>1123</v>
      </c>
      <c r="C1016" s="20" t="s">
        <v>1201</v>
      </c>
      <c r="D1016" t="s">
        <v>1995</v>
      </c>
      <c r="E1016" t="s">
        <v>1126</v>
      </c>
      <c r="F1016">
        <v>21</v>
      </c>
      <c r="G1016" s="1">
        <v>2</v>
      </c>
      <c r="H1016">
        <v>4</v>
      </c>
      <c r="I1016" t="s">
        <v>79</v>
      </c>
      <c r="J1016">
        <v>18</v>
      </c>
      <c r="K1016">
        <v>23</v>
      </c>
      <c r="L1016">
        <v>20</v>
      </c>
      <c r="M1016">
        <v>23.1</v>
      </c>
      <c r="N1016">
        <v>33.5</v>
      </c>
      <c r="O1016">
        <v>26.851099999999999</v>
      </c>
      <c r="P1016">
        <v>18.412199999999999</v>
      </c>
      <c r="Q1016">
        <v>22.605499999999999</v>
      </c>
      <c r="R1016">
        <v>20.089099999999998</v>
      </c>
      <c r="T1016" t="s">
        <v>60</v>
      </c>
      <c r="U1016" t="s">
        <v>71</v>
      </c>
      <c r="V1016" t="s">
        <v>61</v>
      </c>
      <c r="W1016" t="s">
        <v>62</v>
      </c>
      <c r="Y1016">
        <v>8</v>
      </c>
      <c r="Z1016" t="s">
        <v>63</v>
      </c>
      <c r="AA1016" t="s">
        <v>64</v>
      </c>
      <c r="AB1016" t="s">
        <v>86</v>
      </c>
      <c r="AC1016" t="s">
        <v>87</v>
      </c>
      <c r="AD1016">
        <v>15</v>
      </c>
      <c r="AG1016" t="s">
        <v>243</v>
      </c>
      <c r="AH1016" t="s">
        <v>244</v>
      </c>
      <c r="AI1016" t="s">
        <v>68</v>
      </c>
      <c r="AJ1016" t="s">
        <v>69</v>
      </c>
      <c r="AK1016" t="s">
        <v>184</v>
      </c>
      <c r="AL1016" t="s">
        <v>185</v>
      </c>
      <c r="AS1016">
        <v>2000</v>
      </c>
      <c r="AT1016">
        <v>2000</v>
      </c>
      <c r="BN1016" s="33" t="s">
        <v>2125</v>
      </c>
      <c r="BO1016">
        <v>2</v>
      </c>
      <c r="BP1016">
        <v>2</v>
      </c>
      <c r="BQ1016">
        <v>31</v>
      </c>
      <c r="BR1016" t="s">
        <v>186</v>
      </c>
      <c r="BT1016" t="s">
        <v>285</v>
      </c>
      <c r="BU1016" s="23">
        <v>43742</v>
      </c>
      <c r="BV1016">
        <v>26646</v>
      </c>
      <c r="BX1016" t="s">
        <v>64</v>
      </c>
      <c r="BY1016" t="s">
        <v>64</v>
      </c>
      <c r="CB1016" t="s">
        <v>64</v>
      </c>
      <c r="CC1016" t="s">
        <v>64</v>
      </c>
      <c r="CD1016" t="s">
        <v>1990</v>
      </c>
      <c r="CE1016" t="s">
        <v>64</v>
      </c>
      <c r="CG1016" t="s">
        <v>63</v>
      </c>
      <c r="CH1016" t="s">
        <v>1135</v>
      </c>
      <c r="CI1016" t="s">
        <v>63</v>
      </c>
      <c r="CJ1016" t="s">
        <v>1146</v>
      </c>
      <c r="DJ1016" t="s">
        <v>76</v>
      </c>
      <c r="DK1016" t="s">
        <v>2124</v>
      </c>
      <c r="DN1016" t="s">
        <v>64</v>
      </c>
      <c r="DO1016" t="s">
        <v>1991</v>
      </c>
      <c r="DP1016" t="s">
        <v>63</v>
      </c>
      <c r="DQ1016" t="s">
        <v>78</v>
      </c>
      <c r="EB1016">
        <v>4</v>
      </c>
      <c r="EC1016">
        <v>4</v>
      </c>
      <c r="EE1016" t="s">
        <v>1989</v>
      </c>
      <c r="EF1016">
        <v>3</v>
      </c>
      <c r="EH1016" t="s">
        <v>80</v>
      </c>
      <c r="EL1016" t="s">
        <v>80</v>
      </c>
      <c r="EP1016" t="s">
        <v>80</v>
      </c>
      <c r="ET1016" t="s">
        <v>80</v>
      </c>
      <c r="EV1016">
        <v>2500</v>
      </c>
      <c r="EW1016">
        <v>480</v>
      </c>
      <c r="EX1016">
        <v>389</v>
      </c>
      <c r="EY1016">
        <v>439</v>
      </c>
    </row>
    <row r="1017" spans="1:165" x14ac:dyDescent="0.25">
      <c r="A1017">
        <v>2020</v>
      </c>
      <c r="B1017" t="s">
        <v>1123</v>
      </c>
      <c r="C1017" s="20" t="s">
        <v>1201</v>
      </c>
      <c r="D1017" t="s">
        <v>1995</v>
      </c>
      <c r="E1017" t="s">
        <v>1126</v>
      </c>
      <c r="F1017">
        <v>59</v>
      </c>
      <c r="G1017" s="1">
        <v>3.6</v>
      </c>
      <c r="H1017">
        <v>6</v>
      </c>
      <c r="I1017" t="s">
        <v>79</v>
      </c>
      <c r="J1017">
        <v>16</v>
      </c>
      <c r="K1017">
        <v>22</v>
      </c>
      <c r="L1017">
        <v>19</v>
      </c>
      <c r="M1017">
        <v>20.474900000000002</v>
      </c>
      <c r="N1017">
        <v>30.712399999999999</v>
      </c>
      <c r="O1017">
        <v>24.088100000000001</v>
      </c>
      <c r="P1017">
        <v>16.460699999999999</v>
      </c>
      <c r="Q1017">
        <v>22.055499999999999</v>
      </c>
      <c r="R1017">
        <v>18.581800000000001</v>
      </c>
      <c r="T1017" t="s">
        <v>142</v>
      </c>
      <c r="U1017" t="s">
        <v>143</v>
      </c>
      <c r="V1017" t="s">
        <v>61</v>
      </c>
      <c r="W1017" t="s">
        <v>62</v>
      </c>
      <c r="Y1017">
        <v>8</v>
      </c>
      <c r="Z1017" t="s">
        <v>63</v>
      </c>
      <c r="AA1017" t="s">
        <v>64</v>
      </c>
      <c r="AB1017" t="s">
        <v>86</v>
      </c>
      <c r="AC1017" t="s">
        <v>87</v>
      </c>
      <c r="AD1017">
        <v>15</v>
      </c>
      <c r="AG1017" t="s">
        <v>243</v>
      </c>
      <c r="AH1017" t="s">
        <v>244</v>
      </c>
      <c r="AI1017" t="s">
        <v>68</v>
      </c>
      <c r="AJ1017" t="s">
        <v>69</v>
      </c>
      <c r="AK1017" t="s">
        <v>184</v>
      </c>
      <c r="AL1017" t="s">
        <v>185</v>
      </c>
      <c r="AS1017">
        <v>2150</v>
      </c>
      <c r="AT1017">
        <v>2150</v>
      </c>
      <c r="BN1017" s="33" t="s">
        <v>2125</v>
      </c>
      <c r="BO1017">
        <v>2</v>
      </c>
      <c r="BP1017">
        <v>2</v>
      </c>
      <c r="BQ1017">
        <v>31</v>
      </c>
      <c r="BR1017" t="s">
        <v>186</v>
      </c>
      <c r="BT1017" t="s">
        <v>73</v>
      </c>
      <c r="BU1017" s="23">
        <v>43847</v>
      </c>
      <c r="BV1017">
        <v>26973</v>
      </c>
      <c r="BX1017" t="s">
        <v>64</v>
      </c>
      <c r="BY1017" t="s">
        <v>64</v>
      </c>
      <c r="CB1017" t="s">
        <v>64</v>
      </c>
      <c r="CC1017" t="s">
        <v>64</v>
      </c>
      <c r="CD1017" t="s">
        <v>1993</v>
      </c>
      <c r="CE1017" t="s">
        <v>64</v>
      </c>
      <c r="CG1017" t="s">
        <v>63</v>
      </c>
      <c r="CH1017" t="s">
        <v>1145</v>
      </c>
      <c r="CI1017" t="s">
        <v>64</v>
      </c>
      <c r="DJ1017" t="s">
        <v>76</v>
      </c>
      <c r="DK1017" t="s">
        <v>2124</v>
      </c>
      <c r="DN1017" t="s">
        <v>64</v>
      </c>
      <c r="DO1017" t="s">
        <v>1153</v>
      </c>
      <c r="DP1017" t="s">
        <v>63</v>
      </c>
      <c r="DQ1017" t="s">
        <v>78</v>
      </c>
      <c r="EB1017">
        <v>3</v>
      </c>
      <c r="EC1017">
        <v>3</v>
      </c>
      <c r="EE1017" t="s">
        <v>1992</v>
      </c>
      <c r="EF1017">
        <v>5</v>
      </c>
      <c r="EH1017" t="s">
        <v>80</v>
      </c>
      <c r="EL1017" t="s">
        <v>80</v>
      </c>
      <c r="EP1017" t="s">
        <v>80</v>
      </c>
      <c r="ET1017" t="s">
        <v>80</v>
      </c>
      <c r="EV1017">
        <v>3250</v>
      </c>
      <c r="EW1017">
        <v>541</v>
      </c>
      <c r="EX1017">
        <v>405</v>
      </c>
      <c r="EY1017">
        <v>480</v>
      </c>
    </row>
    <row r="1018" spans="1:165" x14ac:dyDescent="0.25">
      <c r="A1018">
        <v>2020</v>
      </c>
      <c r="B1018" t="s">
        <v>1123</v>
      </c>
      <c r="C1018" s="20" t="s">
        <v>1201</v>
      </c>
      <c r="D1018" t="s">
        <v>1213</v>
      </c>
      <c r="E1018" t="s">
        <v>1126</v>
      </c>
      <c r="F1018">
        <v>23</v>
      </c>
      <c r="G1018" s="1">
        <v>2</v>
      </c>
      <c r="H1018">
        <v>4</v>
      </c>
      <c r="I1018" t="s">
        <v>79</v>
      </c>
      <c r="J1018">
        <v>20</v>
      </c>
      <c r="K1018">
        <v>27</v>
      </c>
      <c r="L1018">
        <v>23</v>
      </c>
      <c r="M1018">
        <v>25.9</v>
      </c>
      <c r="N1018">
        <v>38.200000000000003</v>
      </c>
      <c r="O1018">
        <v>30.288699999999999</v>
      </c>
      <c r="P1018">
        <v>20.4572</v>
      </c>
      <c r="Q1018">
        <v>26.969899999999999</v>
      </c>
      <c r="R1018">
        <v>22.9512</v>
      </c>
      <c r="T1018" t="s">
        <v>60</v>
      </c>
      <c r="U1018" t="s">
        <v>71</v>
      </c>
      <c r="V1018" t="s">
        <v>61</v>
      </c>
      <c r="W1018" t="s">
        <v>62</v>
      </c>
      <c r="Y1018">
        <v>8</v>
      </c>
      <c r="Z1018" t="s">
        <v>63</v>
      </c>
      <c r="AA1018" t="s">
        <v>64</v>
      </c>
      <c r="AB1018" t="s">
        <v>86</v>
      </c>
      <c r="AC1018" t="s">
        <v>87</v>
      </c>
      <c r="AD1018">
        <v>15</v>
      </c>
      <c r="AG1018" t="s">
        <v>243</v>
      </c>
      <c r="AH1018" t="s">
        <v>244</v>
      </c>
      <c r="AI1018" t="s">
        <v>68</v>
      </c>
      <c r="AJ1018" t="s">
        <v>69</v>
      </c>
      <c r="AK1018" t="s">
        <v>184</v>
      </c>
      <c r="AL1018" t="s">
        <v>185</v>
      </c>
      <c r="AS1018">
        <v>1750</v>
      </c>
      <c r="AT1018">
        <v>1750</v>
      </c>
      <c r="BN1018" s="33" t="s">
        <v>2125</v>
      </c>
      <c r="BO1018">
        <v>2</v>
      </c>
      <c r="BP1018">
        <v>2</v>
      </c>
      <c r="BQ1018">
        <v>31</v>
      </c>
      <c r="BR1018" t="s">
        <v>186</v>
      </c>
      <c r="BT1018" t="s">
        <v>73</v>
      </c>
      <c r="BU1018" s="23">
        <v>43728</v>
      </c>
      <c r="BV1018">
        <v>26570</v>
      </c>
      <c r="BX1018" t="s">
        <v>64</v>
      </c>
      <c r="BY1018" t="s">
        <v>64</v>
      </c>
      <c r="CB1018" t="s">
        <v>64</v>
      </c>
      <c r="CC1018" t="s">
        <v>64</v>
      </c>
      <c r="CD1018" t="s">
        <v>2006</v>
      </c>
      <c r="CE1018" t="s">
        <v>64</v>
      </c>
      <c r="CG1018" t="s">
        <v>63</v>
      </c>
      <c r="CH1018" t="s">
        <v>1127</v>
      </c>
      <c r="CI1018" t="s">
        <v>63</v>
      </c>
      <c r="CJ1018" t="s">
        <v>1206</v>
      </c>
      <c r="DJ1018" t="s">
        <v>76</v>
      </c>
      <c r="DK1018" t="s">
        <v>2124</v>
      </c>
      <c r="DL1018" t="s">
        <v>64</v>
      </c>
      <c r="DN1018" t="s">
        <v>64</v>
      </c>
      <c r="DO1018" t="s">
        <v>1129</v>
      </c>
      <c r="DP1018" t="s">
        <v>63</v>
      </c>
      <c r="DQ1018" t="s">
        <v>78</v>
      </c>
      <c r="EB1018">
        <v>5</v>
      </c>
      <c r="EC1018">
        <v>5</v>
      </c>
      <c r="EE1018" t="s">
        <v>2003</v>
      </c>
      <c r="EF1018">
        <v>7</v>
      </c>
      <c r="EH1018" t="s">
        <v>80</v>
      </c>
      <c r="EL1018" t="s">
        <v>80</v>
      </c>
      <c r="EP1018" t="s">
        <v>80</v>
      </c>
      <c r="ET1018" t="s">
        <v>80</v>
      </c>
      <c r="EV1018">
        <v>1250</v>
      </c>
      <c r="EW1018">
        <v>435</v>
      </c>
      <c r="EX1018">
        <v>330</v>
      </c>
      <c r="EY1018">
        <v>388</v>
      </c>
    </row>
    <row r="1019" spans="1:165" x14ac:dyDescent="0.25">
      <c r="A1019">
        <v>2020</v>
      </c>
      <c r="B1019" t="s">
        <v>1214</v>
      </c>
      <c r="C1019" s="20" t="s">
        <v>1215</v>
      </c>
      <c r="D1019" t="s">
        <v>1234</v>
      </c>
      <c r="E1019" t="s">
        <v>1217</v>
      </c>
      <c r="F1019">
        <v>125</v>
      </c>
      <c r="G1019" s="1">
        <v>2</v>
      </c>
      <c r="H1019">
        <v>4</v>
      </c>
      <c r="I1019" t="s">
        <v>79</v>
      </c>
      <c r="J1019">
        <v>22</v>
      </c>
      <c r="K1019">
        <v>30</v>
      </c>
      <c r="L1019">
        <v>25</v>
      </c>
      <c r="M1019">
        <v>27.9</v>
      </c>
      <c r="N1019">
        <v>43.7</v>
      </c>
      <c r="O1019">
        <v>33.321399999999997</v>
      </c>
      <c r="P1019">
        <v>21.895399999999999</v>
      </c>
      <c r="Q1019">
        <v>30.475300000000001</v>
      </c>
      <c r="R1019">
        <v>25.0718</v>
      </c>
      <c r="T1019" t="s">
        <v>60</v>
      </c>
      <c r="U1019" t="s">
        <v>71</v>
      </c>
      <c r="V1019" t="s">
        <v>61</v>
      </c>
      <c r="W1019" t="s">
        <v>62</v>
      </c>
      <c r="Y1019">
        <v>8</v>
      </c>
      <c r="Z1019" t="s">
        <v>63</v>
      </c>
      <c r="AA1019" t="s">
        <v>64</v>
      </c>
      <c r="AB1019" t="s">
        <v>86</v>
      </c>
      <c r="AC1019" t="s">
        <v>87</v>
      </c>
      <c r="AD1019">
        <v>10</v>
      </c>
      <c r="AG1019" t="s">
        <v>155</v>
      </c>
      <c r="AH1019" t="s">
        <v>156</v>
      </c>
      <c r="AI1019" t="s">
        <v>68</v>
      </c>
      <c r="AJ1019" t="s">
        <v>69</v>
      </c>
      <c r="AK1019" t="s">
        <v>184</v>
      </c>
      <c r="AL1019" t="s">
        <v>185</v>
      </c>
      <c r="AO1019">
        <v>98</v>
      </c>
      <c r="AP1019">
        <v>25</v>
      </c>
      <c r="AS1019">
        <v>1950</v>
      </c>
      <c r="AT1019">
        <v>1950</v>
      </c>
      <c r="BN1019" s="33" t="s">
        <v>2125</v>
      </c>
      <c r="BO1019">
        <v>2</v>
      </c>
      <c r="BP1019">
        <v>2</v>
      </c>
      <c r="BQ1019">
        <v>31</v>
      </c>
      <c r="BR1019" t="s">
        <v>186</v>
      </c>
      <c r="BT1019" t="s">
        <v>73</v>
      </c>
      <c r="BU1019" s="23">
        <v>43619</v>
      </c>
      <c r="BV1019">
        <v>25742</v>
      </c>
      <c r="BX1019" t="s">
        <v>64</v>
      </c>
      <c r="BY1019" t="s">
        <v>64</v>
      </c>
      <c r="CB1019" t="s">
        <v>64</v>
      </c>
      <c r="CC1019" t="s">
        <v>64</v>
      </c>
      <c r="CD1019" t="s">
        <v>2014</v>
      </c>
      <c r="CE1019" t="s">
        <v>64</v>
      </c>
      <c r="CG1019" t="s">
        <v>63</v>
      </c>
      <c r="CH1019" t="s">
        <v>1220</v>
      </c>
      <c r="CI1019" t="s">
        <v>64</v>
      </c>
      <c r="DJ1019" t="s">
        <v>76</v>
      </c>
      <c r="DK1019" t="s">
        <v>2124</v>
      </c>
      <c r="DN1019" t="s">
        <v>64</v>
      </c>
      <c r="DO1019" t="s">
        <v>1037</v>
      </c>
      <c r="DP1019" t="s">
        <v>63</v>
      </c>
      <c r="DQ1019" t="s">
        <v>78</v>
      </c>
      <c r="DR1019" t="s">
        <v>1221</v>
      </c>
      <c r="DY1019">
        <v>33.299999999999997</v>
      </c>
      <c r="EB1019">
        <v>5</v>
      </c>
      <c r="EC1019">
        <v>5</v>
      </c>
      <c r="EE1019" t="s">
        <v>2013</v>
      </c>
      <c r="EF1019">
        <v>5</v>
      </c>
      <c r="EH1019" t="s">
        <v>80</v>
      </c>
      <c r="EL1019" t="s">
        <v>80</v>
      </c>
      <c r="EP1019" t="s">
        <v>80</v>
      </c>
      <c r="ET1019" t="s">
        <v>80</v>
      </c>
      <c r="EV1019">
        <v>2250</v>
      </c>
      <c r="EW1019">
        <v>403</v>
      </c>
      <c r="EX1019">
        <v>290</v>
      </c>
      <c r="EY1019">
        <v>352</v>
      </c>
    </row>
    <row r="1020" spans="1:165" x14ac:dyDescent="0.25">
      <c r="A1020">
        <v>2020</v>
      </c>
      <c r="B1020" t="s">
        <v>1214</v>
      </c>
      <c r="C1020" s="20" t="s">
        <v>1215</v>
      </c>
      <c r="D1020" t="s">
        <v>1236</v>
      </c>
      <c r="E1020" t="s">
        <v>1217</v>
      </c>
      <c r="F1020">
        <v>121</v>
      </c>
      <c r="G1020" s="1">
        <v>2</v>
      </c>
      <c r="H1020">
        <v>4</v>
      </c>
      <c r="I1020" t="s">
        <v>79</v>
      </c>
      <c r="J1020">
        <v>20</v>
      </c>
      <c r="K1020">
        <v>27</v>
      </c>
      <c r="L1020">
        <v>23</v>
      </c>
      <c r="M1020">
        <v>25.9</v>
      </c>
      <c r="N1020">
        <v>38.4</v>
      </c>
      <c r="O1020">
        <v>30.345099999999999</v>
      </c>
      <c r="P1020">
        <v>20.4572</v>
      </c>
      <c r="Q1020">
        <v>27.098800000000001</v>
      </c>
      <c r="R1020">
        <v>22.993099999999998</v>
      </c>
      <c r="T1020" t="s">
        <v>60</v>
      </c>
      <c r="U1020" t="s">
        <v>71</v>
      </c>
      <c r="V1020" t="s">
        <v>61</v>
      </c>
      <c r="W1020" t="s">
        <v>62</v>
      </c>
      <c r="Y1020">
        <v>8</v>
      </c>
      <c r="Z1020" t="s">
        <v>63</v>
      </c>
      <c r="AA1020" t="s">
        <v>64</v>
      </c>
      <c r="AB1020" t="s">
        <v>86</v>
      </c>
      <c r="AC1020" t="s">
        <v>87</v>
      </c>
      <c r="AD1020">
        <v>10</v>
      </c>
      <c r="AG1020" t="s">
        <v>155</v>
      </c>
      <c r="AH1020" t="s">
        <v>156</v>
      </c>
      <c r="AI1020" t="s">
        <v>68</v>
      </c>
      <c r="AJ1020" t="s">
        <v>69</v>
      </c>
      <c r="AK1020" t="s">
        <v>184</v>
      </c>
      <c r="AL1020" t="s">
        <v>185</v>
      </c>
      <c r="AO1020">
        <v>103</v>
      </c>
      <c r="AP1020">
        <v>30</v>
      </c>
      <c r="AS1020">
        <v>2100</v>
      </c>
      <c r="AT1020">
        <v>2100</v>
      </c>
      <c r="BN1020" s="33" t="s">
        <v>2125</v>
      </c>
      <c r="BO1020">
        <v>2</v>
      </c>
      <c r="BP1020">
        <v>2</v>
      </c>
      <c r="BQ1020">
        <v>31</v>
      </c>
      <c r="BR1020" t="s">
        <v>186</v>
      </c>
      <c r="BT1020" t="s">
        <v>73</v>
      </c>
      <c r="BU1020" s="23">
        <v>43628</v>
      </c>
      <c r="BV1020">
        <v>25772</v>
      </c>
      <c r="BX1020" t="s">
        <v>64</v>
      </c>
      <c r="BY1020" t="s">
        <v>64</v>
      </c>
      <c r="CB1020" t="s">
        <v>64</v>
      </c>
      <c r="CC1020" t="s">
        <v>64</v>
      </c>
      <c r="CD1020" t="s">
        <v>2014</v>
      </c>
      <c r="CE1020" t="s">
        <v>64</v>
      </c>
      <c r="CG1020" t="s">
        <v>63</v>
      </c>
      <c r="CH1020" t="s">
        <v>1220</v>
      </c>
      <c r="CI1020" t="s">
        <v>64</v>
      </c>
      <c r="DJ1020" t="s">
        <v>76</v>
      </c>
      <c r="DK1020" t="s">
        <v>2124</v>
      </c>
      <c r="DN1020" t="s">
        <v>64</v>
      </c>
      <c r="DO1020" t="s">
        <v>1037</v>
      </c>
      <c r="DP1020" t="s">
        <v>63</v>
      </c>
      <c r="DQ1020" t="s">
        <v>78</v>
      </c>
      <c r="DR1020" t="s">
        <v>1221</v>
      </c>
      <c r="DY1020">
        <v>30.3</v>
      </c>
      <c r="EB1020">
        <v>5</v>
      </c>
      <c r="EC1020">
        <v>5</v>
      </c>
      <c r="EE1020" t="s">
        <v>2013</v>
      </c>
      <c r="EF1020">
        <v>5</v>
      </c>
      <c r="EH1020" t="s">
        <v>80</v>
      </c>
      <c r="EL1020" t="s">
        <v>80</v>
      </c>
      <c r="EP1020" t="s">
        <v>80</v>
      </c>
      <c r="ET1020" t="s">
        <v>80</v>
      </c>
      <c r="EV1020">
        <v>3000</v>
      </c>
      <c r="EW1020">
        <v>435</v>
      </c>
      <c r="EX1020">
        <v>329</v>
      </c>
      <c r="EY1020">
        <v>387</v>
      </c>
    </row>
    <row r="1021" spans="1:165" x14ac:dyDescent="0.25">
      <c r="A1021" s="24">
        <v>2020</v>
      </c>
      <c r="B1021" s="24" t="s">
        <v>1214</v>
      </c>
      <c r="C1021" s="25" t="s">
        <v>1215</v>
      </c>
      <c r="D1021" s="24" t="s">
        <v>1236</v>
      </c>
      <c r="E1021" s="24" t="s">
        <v>1217</v>
      </c>
      <c r="F1021" s="24">
        <v>122</v>
      </c>
      <c r="G1021" s="26">
        <v>2</v>
      </c>
      <c r="H1021" s="24">
        <v>4</v>
      </c>
      <c r="I1021" s="24" t="s">
        <v>79</v>
      </c>
      <c r="J1021" s="24">
        <v>20</v>
      </c>
      <c r="K1021" s="24">
        <v>27</v>
      </c>
      <c r="L1021" s="24">
        <v>23</v>
      </c>
      <c r="M1021" s="24">
        <v>25.4</v>
      </c>
      <c r="N1021" s="24">
        <v>38.9</v>
      </c>
      <c r="O1021" s="24">
        <v>30.1008</v>
      </c>
      <c r="P1021" s="24">
        <v>20.094799999999999</v>
      </c>
      <c r="Q1021" s="24">
        <v>27.4208</v>
      </c>
      <c r="R1021" s="24">
        <v>22.840900000000001</v>
      </c>
      <c r="S1021" s="24"/>
      <c r="T1021" s="24" t="s">
        <v>1218</v>
      </c>
      <c r="U1021" s="24" t="s">
        <v>1219</v>
      </c>
      <c r="V1021" s="24" t="s">
        <v>61</v>
      </c>
      <c r="W1021" s="24" t="s">
        <v>62</v>
      </c>
      <c r="X1021" s="24"/>
      <c r="Y1021" s="24">
        <v>8</v>
      </c>
      <c r="Z1021" s="24" t="s">
        <v>63</v>
      </c>
      <c r="AA1021" s="24" t="s">
        <v>64</v>
      </c>
      <c r="AB1021" s="24" t="s">
        <v>86</v>
      </c>
      <c r="AC1021" s="24" t="s">
        <v>87</v>
      </c>
      <c r="AD1021" s="24">
        <v>10</v>
      </c>
      <c r="AE1021" s="24"/>
      <c r="AF1021" s="24"/>
      <c r="AG1021" s="24" t="s">
        <v>155</v>
      </c>
      <c r="AH1021" s="24" t="s">
        <v>156</v>
      </c>
      <c r="AI1021" s="24" t="s">
        <v>68</v>
      </c>
      <c r="AJ1021" s="24" t="s">
        <v>69</v>
      </c>
      <c r="AK1021" s="24" t="s">
        <v>184</v>
      </c>
      <c r="AL1021" s="24" t="s">
        <v>185</v>
      </c>
      <c r="AM1021" s="24"/>
      <c r="AN1021" s="24"/>
      <c r="AO1021" s="24">
        <v>103</v>
      </c>
      <c r="AP1021" s="24">
        <v>30</v>
      </c>
      <c r="AQ1021" s="24"/>
      <c r="AR1021" s="24"/>
      <c r="AS1021" s="24">
        <v>2100</v>
      </c>
      <c r="AT1021" s="24">
        <v>2100</v>
      </c>
      <c r="AU1021" s="24"/>
      <c r="AV1021" s="24"/>
      <c r="AW1021" s="24"/>
      <c r="AX1021" s="24"/>
      <c r="AY1021" s="24"/>
      <c r="AZ1021" s="24"/>
      <c r="BA1021" s="24"/>
      <c r="BB1021" s="24"/>
      <c r="BC1021" s="24"/>
      <c r="BD1021" s="24"/>
      <c r="BE1021" s="24"/>
      <c r="BF1021" s="24"/>
      <c r="BG1021" s="24"/>
      <c r="BH1021" s="24"/>
      <c r="BI1021" s="24"/>
      <c r="BJ1021" s="24"/>
      <c r="BK1021" s="24"/>
      <c r="BL1021" s="24"/>
      <c r="BM1021" s="24"/>
      <c r="BN1021" s="34" t="s">
        <v>2125</v>
      </c>
      <c r="BO1021" s="24">
        <v>2</v>
      </c>
      <c r="BP1021" s="24">
        <v>2</v>
      </c>
      <c r="BQ1021" s="24">
        <v>31</v>
      </c>
      <c r="BR1021" s="24" t="s">
        <v>186</v>
      </c>
      <c r="BS1021" s="24"/>
      <c r="BT1021" s="24" t="s">
        <v>73</v>
      </c>
      <c r="BU1021" s="27">
        <v>43619</v>
      </c>
      <c r="BV1021" s="24">
        <v>25735</v>
      </c>
      <c r="BW1021" s="28"/>
      <c r="BX1021" s="24" t="s">
        <v>64</v>
      </c>
      <c r="BY1021" s="24" t="s">
        <v>64</v>
      </c>
      <c r="BZ1021" s="24"/>
      <c r="CA1021" s="24"/>
      <c r="CB1021" s="24" t="s">
        <v>64</v>
      </c>
      <c r="CC1021" s="24" t="s">
        <v>64</v>
      </c>
      <c r="CD1021" s="24" t="s">
        <v>2010</v>
      </c>
      <c r="CE1021" s="24" t="s">
        <v>64</v>
      </c>
      <c r="CF1021" s="24"/>
      <c r="CG1021" s="24" t="s">
        <v>63</v>
      </c>
      <c r="CH1021" s="24" t="s">
        <v>1220</v>
      </c>
      <c r="CI1021" s="24" t="s">
        <v>64</v>
      </c>
      <c r="CJ1021" s="24"/>
      <c r="CK1021" s="24"/>
      <c r="CL1021" s="24"/>
      <c r="CM1021" s="24"/>
      <c r="CN1021" s="24"/>
      <c r="CO1021" s="24"/>
      <c r="CP1021" s="24"/>
      <c r="CQ1021" s="24"/>
      <c r="CR1021" s="24"/>
      <c r="CS1021" s="24"/>
      <c r="CT1021" s="24"/>
      <c r="CU1021" s="24"/>
      <c r="CV1021" s="24"/>
      <c r="CW1021" s="24"/>
      <c r="CX1021" s="24"/>
      <c r="CY1021" s="24"/>
      <c r="CZ1021" s="24"/>
      <c r="DA1021" s="24"/>
      <c r="DB1021" s="24"/>
      <c r="DC1021" s="24"/>
      <c r="DD1021" s="24"/>
      <c r="DE1021" s="24"/>
      <c r="DF1021" s="24"/>
      <c r="DG1021" s="24"/>
      <c r="DH1021" s="24"/>
      <c r="DI1021" s="24"/>
      <c r="DJ1021" s="24" t="s">
        <v>76</v>
      </c>
      <c r="DK1021" s="24" t="s">
        <v>2124</v>
      </c>
      <c r="DL1021" s="24"/>
      <c r="DM1021" s="24"/>
      <c r="DN1021" s="24" t="s">
        <v>64</v>
      </c>
      <c r="DO1021" s="24" t="s">
        <v>1037</v>
      </c>
      <c r="DP1021" s="24" t="s">
        <v>63</v>
      </c>
      <c r="DQ1021" s="24" t="s">
        <v>78</v>
      </c>
      <c r="DR1021" s="24" t="s">
        <v>1221</v>
      </c>
      <c r="DS1021" s="24"/>
      <c r="DT1021" s="24"/>
      <c r="DU1021" s="24"/>
      <c r="DV1021" s="24"/>
      <c r="DW1021" s="24"/>
      <c r="DX1021" s="24"/>
      <c r="DY1021" s="24">
        <v>30.1</v>
      </c>
      <c r="DZ1021" s="24"/>
      <c r="EA1021" s="29"/>
      <c r="EB1021" s="24">
        <v>5</v>
      </c>
      <c r="EC1021" s="24">
        <v>5</v>
      </c>
      <c r="ED1021" s="24"/>
      <c r="EE1021" s="24" t="s">
        <v>2009</v>
      </c>
      <c r="EF1021" s="24">
        <v>7</v>
      </c>
      <c r="EG1021" s="24"/>
      <c r="EH1021" s="24" t="s">
        <v>80</v>
      </c>
      <c r="EI1021" s="24"/>
      <c r="EJ1021" s="24"/>
      <c r="EK1021" s="24"/>
      <c r="EL1021" s="24" t="s">
        <v>80</v>
      </c>
      <c r="EM1021" s="24"/>
      <c r="EN1021" s="24"/>
      <c r="EO1021" s="24"/>
      <c r="EP1021" s="24" t="s">
        <v>80</v>
      </c>
      <c r="EQ1021" s="24"/>
      <c r="ER1021" s="24"/>
      <c r="ES1021" s="24"/>
      <c r="ET1021" s="24" t="s">
        <v>80</v>
      </c>
      <c r="EU1021" s="24"/>
      <c r="EV1021" s="24">
        <v>3000</v>
      </c>
      <c r="EW1021" s="24">
        <v>439</v>
      </c>
      <c r="EX1021" s="24">
        <v>322</v>
      </c>
      <c r="EY1021" s="24">
        <v>386</v>
      </c>
      <c r="EZ1021" s="24"/>
      <c r="FA1021" s="24"/>
      <c r="FB1021" s="24"/>
      <c r="FC1021" s="24"/>
      <c r="FD1021" s="24"/>
      <c r="FE1021" s="24"/>
      <c r="FF1021" s="24"/>
      <c r="FG1021" s="24"/>
      <c r="FH1021" s="24"/>
      <c r="FI1021" s="24"/>
    </row>
    <row r="1022" spans="1:165" x14ac:dyDescent="0.25">
      <c r="A1022">
        <v>2020</v>
      </c>
      <c r="B1022" t="s">
        <v>56</v>
      </c>
      <c r="C1022" s="20" t="s">
        <v>56</v>
      </c>
      <c r="D1022" t="s">
        <v>1295</v>
      </c>
      <c r="E1022" t="s">
        <v>58</v>
      </c>
      <c r="F1022">
        <v>571</v>
      </c>
      <c r="G1022" s="1">
        <v>3</v>
      </c>
      <c r="H1022">
        <v>6</v>
      </c>
      <c r="I1022" t="s">
        <v>79</v>
      </c>
      <c r="J1022">
        <v>21</v>
      </c>
      <c r="K1022">
        <v>26</v>
      </c>
      <c r="L1022">
        <v>23</v>
      </c>
      <c r="M1022">
        <v>26.077500000000001</v>
      </c>
      <c r="N1022">
        <v>36.140099999999997</v>
      </c>
      <c r="O1022">
        <v>29.812899999999999</v>
      </c>
      <c r="P1022">
        <v>20.585599999999999</v>
      </c>
      <c r="Q1022">
        <v>25.634499999999999</v>
      </c>
      <c r="R1022">
        <v>22.587599999999998</v>
      </c>
      <c r="T1022" t="s">
        <v>60</v>
      </c>
      <c r="U1022" t="s">
        <v>71</v>
      </c>
      <c r="V1022" t="s">
        <v>61</v>
      </c>
      <c r="W1022" t="s">
        <v>62</v>
      </c>
      <c r="Y1022">
        <v>8</v>
      </c>
      <c r="Z1022" t="s">
        <v>63</v>
      </c>
      <c r="AA1022" t="s">
        <v>64</v>
      </c>
      <c r="AB1022" t="s">
        <v>65</v>
      </c>
      <c r="AC1022" t="s">
        <v>66</v>
      </c>
      <c r="AD1022">
        <v>10</v>
      </c>
      <c r="AG1022" t="s">
        <v>59</v>
      </c>
      <c r="AH1022" t="s">
        <v>67</v>
      </c>
      <c r="AI1022" t="s">
        <v>68</v>
      </c>
      <c r="AJ1022" t="s">
        <v>69</v>
      </c>
      <c r="AK1022" t="s">
        <v>184</v>
      </c>
      <c r="AL1022" t="s">
        <v>185</v>
      </c>
      <c r="AS1022">
        <v>2100</v>
      </c>
      <c r="AT1022">
        <v>2100</v>
      </c>
      <c r="BN1022" s="33" t="s">
        <v>2125</v>
      </c>
      <c r="BO1022">
        <v>2</v>
      </c>
      <c r="BP1022">
        <v>2</v>
      </c>
      <c r="BQ1022">
        <v>32</v>
      </c>
      <c r="BR1022" t="s">
        <v>196</v>
      </c>
      <c r="BT1022" t="s">
        <v>73</v>
      </c>
      <c r="BU1022" s="23">
        <v>43709</v>
      </c>
      <c r="BV1022">
        <v>26251</v>
      </c>
      <c r="BX1022" t="s">
        <v>64</v>
      </c>
      <c r="BY1022" t="s">
        <v>64</v>
      </c>
      <c r="CB1022" t="s">
        <v>64</v>
      </c>
      <c r="CC1022" t="s">
        <v>64</v>
      </c>
      <c r="CE1022" t="s">
        <v>64</v>
      </c>
      <c r="CG1022" t="s">
        <v>63</v>
      </c>
      <c r="CH1022" t="s">
        <v>130</v>
      </c>
      <c r="CI1022" t="s">
        <v>63</v>
      </c>
      <c r="CJ1022" t="s">
        <v>131</v>
      </c>
      <c r="DJ1022" t="s">
        <v>76</v>
      </c>
      <c r="DK1022" t="s">
        <v>2124</v>
      </c>
      <c r="DN1022" t="s">
        <v>64</v>
      </c>
      <c r="DO1022" t="s">
        <v>193</v>
      </c>
      <c r="DP1022" t="s">
        <v>63</v>
      </c>
      <c r="DQ1022" t="s">
        <v>78</v>
      </c>
      <c r="EB1022">
        <v>5</v>
      </c>
      <c r="EC1022">
        <v>5</v>
      </c>
      <c r="EE1022" t="s">
        <v>1257</v>
      </c>
      <c r="EF1022">
        <v>3</v>
      </c>
      <c r="EH1022" t="s">
        <v>80</v>
      </c>
      <c r="EL1022" t="s">
        <v>80</v>
      </c>
      <c r="EP1022" t="s">
        <v>80</v>
      </c>
      <c r="ET1022" t="s">
        <v>80</v>
      </c>
      <c r="EV1022">
        <v>3000</v>
      </c>
      <c r="EW1022">
        <v>429</v>
      </c>
      <c r="EX1022">
        <v>343</v>
      </c>
      <c r="EY1022">
        <v>390</v>
      </c>
    </row>
    <row r="1023" spans="1:165" x14ac:dyDescent="0.25">
      <c r="A1023">
        <v>2020</v>
      </c>
      <c r="B1023" t="s">
        <v>56</v>
      </c>
      <c r="C1023" s="20" t="s">
        <v>56</v>
      </c>
      <c r="D1023" t="s">
        <v>1298</v>
      </c>
      <c r="E1023" t="s">
        <v>58</v>
      </c>
      <c r="F1023">
        <v>671</v>
      </c>
      <c r="G1023" s="1">
        <v>3</v>
      </c>
      <c r="H1023">
        <v>6</v>
      </c>
      <c r="I1023" t="s">
        <v>79</v>
      </c>
      <c r="J1023">
        <v>21</v>
      </c>
      <c r="K1023">
        <v>26</v>
      </c>
      <c r="L1023">
        <v>23</v>
      </c>
      <c r="M1023">
        <v>26.077500000000001</v>
      </c>
      <c r="N1023">
        <v>36.140099999999997</v>
      </c>
      <c r="O1023">
        <v>29.812899999999999</v>
      </c>
      <c r="P1023">
        <v>20.585599999999999</v>
      </c>
      <c r="Q1023">
        <v>25.634499999999999</v>
      </c>
      <c r="R1023">
        <v>22.587599999999998</v>
      </c>
      <c r="T1023" t="s">
        <v>60</v>
      </c>
      <c r="U1023" t="s">
        <v>71</v>
      </c>
      <c r="V1023" t="s">
        <v>61</v>
      </c>
      <c r="W1023" t="s">
        <v>62</v>
      </c>
      <c r="Y1023">
        <v>8</v>
      </c>
      <c r="Z1023" t="s">
        <v>63</v>
      </c>
      <c r="AA1023" t="s">
        <v>64</v>
      </c>
      <c r="AB1023" t="s">
        <v>65</v>
      </c>
      <c r="AC1023" t="s">
        <v>66</v>
      </c>
      <c r="AD1023">
        <v>10</v>
      </c>
      <c r="AG1023" t="s">
        <v>59</v>
      </c>
      <c r="AH1023" t="s">
        <v>67</v>
      </c>
      <c r="AI1023" t="s">
        <v>68</v>
      </c>
      <c r="AJ1023" t="s">
        <v>69</v>
      </c>
      <c r="AK1023" t="s">
        <v>184</v>
      </c>
      <c r="AL1023" t="s">
        <v>185</v>
      </c>
      <c r="AS1023">
        <v>2100</v>
      </c>
      <c r="AT1023">
        <v>2100</v>
      </c>
      <c r="BN1023" s="33" t="s">
        <v>2125</v>
      </c>
      <c r="BO1023">
        <v>2</v>
      </c>
      <c r="BP1023">
        <v>2</v>
      </c>
      <c r="BQ1023">
        <v>32</v>
      </c>
      <c r="BR1023" t="s">
        <v>196</v>
      </c>
      <c r="BT1023" t="s">
        <v>73</v>
      </c>
      <c r="BU1023" s="23">
        <v>43709</v>
      </c>
      <c r="BV1023">
        <v>26252</v>
      </c>
      <c r="BX1023" t="s">
        <v>64</v>
      </c>
      <c r="BY1023" t="s">
        <v>64</v>
      </c>
      <c r="CB1023" t="s">
        <v>64</v>
      </c>
      <c r="CC1023" t="s">
        <v>64</v>
      </c>
      <c r="CE1023" t="s">
        <v>64</v>
      </c>
      <c r="CG1023" t="s">
        <v>63</v>
      </c>
      <c r="CH1023" t="s">
        <v>130</v>
      </c>
      <c r="CI1023" t="s">
        <v>63</v>
      </c>
      <c r="CJ1023" t="s">
        <v>131</v>
      </c>
      <c r="DJ1023" t="s">
        <v>76</v>
      </c>
      <c r="DK1023" t="s">
        <v>2124</v>
      </c>
      <c r="DN1023" t="s">
        <v>64</v>
      </c>
      <c r="DO1023" t="s">
        <v>193</v>
      </c>
      <c r="DP1023" t="s">
        <v>63</v>
      </c>
      <c r="DQ1023" t="s">
        <v>78</v>
      </c>
      <c r="EB1023">
        <v>5</v>
      </c>
      <c r="EC1023">
        <v>5</v>
      </c>
      <c r="EE1023" t="s">
        <v>1257</v>
      </c>
      <c r="EF1023">
        <v>3</v>
      </c>
      <c r="EH1023" t="s">
        <v>80</v>
      </c>
      <c r="EL1023" t="s">
        <v>80</v>
      </c>
      <c r="EP1023" t="s">
        <v>80</v>
      </c>
      <c r="ET1023" t="s">
        <v>80</v>
      </c>
      <c r="EV1023">
        <v>3000</v>
      </c>
      <c r="EW1023">
        <v>429</v>
      </c>
      <c r="EX1023">
        <v>343</v>
      </c>
      <c r="EY1023">
        <v>390</v>
      </c>
    </row>
    <row r="1024" spans="1:165" x14ac:dyDescent="0.25">
      <c r="A1024">
        <v>2020</v>
      </c>
      <c r="B1024" t="s">
        <v>2140</v>
      </c>
      <c r="C1024" s="20" t="s">
        <v>446</v>
      </c>
      <c r="D1024" t="s">
        <v>448</v>
      </c>
      <c r="E1024" t="s">
        <v>447</v>
      </c>
      <c r="F1024">
        <v>709</v>
      </c>
      <c r="G1024" s="1">
        <v>3.6</v>
      </c>
      <c r="H1024">
        <v>6</v>
      </c>
      <c r="I1024" t="s">
        <v>256</v>
      </c>
      <c r="J1024">
        <v>18</v>
      </c>
      <c r="K1024">
        <v>26</v>
      </c>
      <c r="L1024">
        <v>21</v>
      </c>
      <c r="M1024">
        <v>22.6</v>
      </c>
      <c r="N1024">
        <v>38</v>
      </c>
      <c r="O1024">
        <v>27.640799999999999</v>
      </c>
      <c r="P1024">
        <v>18.043099999999999</v>
      </c>
      <c r="Q1024">
        <v>26</v>
      </c>
      <c r="R1024">
        <v>21.1648</v>
      </c>
      <c r="T1024" t="s">
        <v>142</v>
      </c>
      <c r="U1024" t="s">
        <v>143</v>
      </c>
      <c r="V1024" t="s">
        <v>86</v>
      </c>
      <c r="W1024" t="s">
        <v>136</v>
      </c>
      <c r="Y1024">
        <v>9</v>
      </c>
      <c r="Z1024" t="s">
        <v>63</v>
      </c>
      <c r="AA1024" t="s">
        <v>64</v>
      </c>
      <c r="AB1024" t="s">
        <v>150</v>
      </c>
      <c r="AC1024" t="s">
        <v>178</v>
      </c>
      <c r="AD1024">
        <v>10</v>
      </c>
      <c r="AG1024" t="s">
        <v>243</v>
      </c>
      <c r="AH1024" t="s">
        <v>244</v>
      </c>
      <c r="AI1024" t="s">
        <v>68</v>
      </c>
      <c r="AJ1024" t="s">
        <v>69</v>
      </c>
      <c r="AK1024" t="s">
        <v>184</v>
      </c>
      <c r="AL1024" t="s">
        <v>185</v>
      </c>
      <c r="AS1024">
        <v>1950</v>
      </c>
      <c r="AT1024">
        <v>1950</v>
      </c>
      <c r="BN1024" s="33" t="s">
        <v>2125</v>
      </c>
      <c r="BO1024">
        <v>2</v>
      </c>
      <c r="BP1024">
        <v>2</v>
      </c>
      <c r="BQ1024">
        <v>32</v>
      </c>
      <c r="BR1024" t="s">
        <v>196</v>
      </c>
      <c r="BT1024" t="s">
        <v>73</v>
      </c>
      <c r="BU1024" s="23">
        <v>43682</v>
      </c>
      <c r="BV1024">
        <v>26280</v>
      </c>
      <c r="BX1024" t="s">
        <v>64</v>
      </c>
      <c r="BY1024" t="s">
        <v>64</v>
      </c>
      <c r="CB1024" t="s">
        <v>64</v>
      </c>
      <c r="CC1024" t="s">
        <v>64</v>
      </c>
      <c r="CE1024" t="s">
        <v>64</v>
      </c>
      <c r="CG1024" t="s">
        <v>63</v>
      </c>
      <c r="CH1024" t="s">
        <v>449</v>
      </c>
      <c r="CI1024" t="s">
        <v>64</v>
      </c>
      <c r="DJ1024" t="s">
        <v>76</v>
      </c>
      <c r="DK1024" t="s">
        <v>2124</v>
      </c>
      <c r="DN1024" t="s">
        <v>64</v>
      </c>
      <c r="DO1024" t="s">
        <v>132</v>
      </c>
      <c r="DP1024" t="s">
        <v>63</v>
      </c>
      <c r="DQ1024" t="s">
        <v>78</v>
      </c>
      <c r="EB1024">
        <v>4</v>
      </c>
      <c r="EC1024">
        <v>4</v>
      </c>
      <c r="EE1024" t="s">
        <v>1438</v>
      </c>
      <c r="EF1024">
        <v>6</v>
      </c>
      <c r="EH1024" t="s">
        <v>80</v>
      </c>
      <c r="EL1024" t="s">
        <v>80</v>
      </c>
      <c r="EP1024" t="s">
        <v>80</v>
      </c>
      <c r="ET1024" t="s">
        <v>80</v>
      </c>
      <c r="EV1024">
        <v>2250</v>
      </c>
      <c r="EW1024">
        <v>492</v>
      </c>
      <c r="EX1024">
        <v>342</v>
      </c>
      <c r="EY1024">
        <v>420</v>
      </c>
    </row>
    <row r="1025" spans="1:165" x14ac:dyDescent="0.25">
      <c r="A1025">
        <v>2020</v>
      </c>
      <c r="B1025" t="s">
        <v>2140</v>
      </c>
      <c r="C1025" s="20" t="s">
        <v>463</v>
      </c>
      <c r="D1025" t="s">
        <v>466</v>
      </c>
      <c r="E1025" t="s">
        <v>447</v>
      </c>
      <c r="F1025">
        <v>769</v>
      </c>
      <c r="G1025" s="1">
        <v>6.2</v>
      </c>
      <c r="H1025">
        <v>8</v>
      </c>
      <c r="I1025" t="s">
        <v>467</v>
      </c>
      <c r="J1025">
        <v>14</v>
      </c>
      <c r="K1025">
        <v>23</v>
      </c>
      <c r="L1025">
        <v>17</v>
      </c>
      <c r="M1025">
        <v>17.7</v>
      </c>
      <c r="N1025">
        <v>31.5</v>
      </c>
      <c r="O1025">
        <v>22.046299999999999</v>
      </c>
      <c r="P1025">
        <v>14.360900000000001</v>
      </c>
      <c r="Q1025">
        <v>22.580400000000001</v>
      </c>
      <c r="R1025">
        <v>17.174099999999999</v>
      </c>
      <c r="T1025" t="s">
        <v>142</v>
      </c>
      <c r="U1025" t="s">
        <v>143</v>
      </c>
      <c r="V1025" t="s">
        <v>86</v>
      </c>
      <c r="W1025" t="s">
        <v>136</v>
      </c>
      <c r="Y1025">
        <v>10</v>
      </c>
      <c r="Z1025" t="s">
        <v>63</v>
      </c>
      <c r="AA1025" t="s">
        <v>64</v>
      </c>
      <c r="AB1025" t="s">
        <v>65</v>
      </c>
      <c r="AC1025" t="s">
        <v>66</v>
      </c>
      <c r="AD1025">
        <v>10</v>
      </c>
      <c r="AG1025" t="s">
        <v>155</v>
      </c>
      <c r="AH1025" t="s">
        <v>156</v>
      </c>
      <c r="AI1025" t="s">
        <v>68</v>
      </c>
      <c r="AJ1025" t="s">
        <v>69</v>
      </c>
      <c r="AK1025" t="s">
        <v>184</v>
      </c>
      <c r="AL1025" t="s">
        <v>185</v>
      </c>
      <c r="AS1025">
        <v>2850</v>
      </c>
      <c r="AT1025">
        <v>2850</v>
      </c>
      <c r="BN1025" s="33" t="s">
        <v>2125</v>
      </c>
      <c r="BO1025">
        <v>1</v>
      </c>
      <c r="BP1025">
        <v>1</v>
      </c>
      <c r="BQ1025">
        <v>32</v>
      </c>
      <c r="BR1025" t="s">
        <v>196</v>
      </c>
      <c r="BT1025" t="s">
        <v>73</v>
      </c>
      <c r="BU1025" s="23">
        <v>43643</v>
      </c>
      <c r="BV1025">
        <v>25813</v>
      </c>
      <c r="BX1025" t="s">
        <v>64</v>
      </c>
      <c r="BY1025" t="s">
        <v>64</v>
      </c>
      <c r="CB1025" t="s">
        <v>64</v>
      </c>
      <c r="CC1025" t="s">
        <v>64</v>
      </c>
      <c r="CD1025" t="s">
        <v>478</v>
      </c>
      <c r="CE1025" t="s">
        <v>63</v>
      </c>
      <c r="CF1025" t="s">
        <v>458</v>
      </c>
      <c r="CG1025" t="s">
        <v>63</v>
      </c>
      <c r="CH1025" t="s">
        <v>456</v>
      </c>
      <c r="CI1025" t="s">
        <v>64</v>
      </c>
      <c r="DJ1025" t="s">
        <v>76</v>
      </c>
      <c r="DK1025" t="s">
        <v>2124</v>
      </c>
      <c r="DN1025" t="s">
        <v>64</v>
      </c>
      <c r="DO1025" t="s">
        <v>77</v>
      </c>
      <c r="DP1025" t="s">
        <v>64</v>
      </c>
      <c r="DQ1025" t="s">
        <v>139</v>
      </c>
      <c r="EB1025">
        <v>3</v>
      </c>
      <c r="EC1025">
        <v>3</v>
      </c>
      <c r="EE1025" t="s">
        <v>1462</v>
      </c>
      <c r="EF1025">
        <v>3</v>
      </c>
      <c r="EH1025" t="s">
        <v>80</v>
      </c>
      <c r="EL1025" t="s">
        <v>80</v>
      </c>
      <c r="EP1025" t="s">
        <v>80</v>
      </c>
      <c r="ET1025" t="s">
        <v>80</v>
      </c>
      <c r="EV1025">
        <v>6750</v>
      </c>
      <c r="EW1025">
        <v>618</v>
      </c>
      <c r="EX1025">
        <v>393</v>
      </c>
      <c r="EY1025">
        <v>517</v>
      </c>
    </row>
    <row r="1026" spans="1:165" x14ac:dyDescent="0.25">
      <c r="A1026">
        <v>2020</v>
      </c>
      <c r="B1026" t="s">
        <v>2140</v>
      </c>
      <c r="C1026" s="20" t="s">
        <v>472</v>
      </c>
      <c r="D1026" t="s">
        <v>482</v>
      </c>
      <c r="E1026" t="s">
        <v>447</v>
      </c>
      <c r="F1026">
        <v>687</v>
      </c>
      <c r="G1026" s="1">
        <v>5.3</v>
      </c>
      <c r="H1026">
        <v>8</v>
      </c>
      <c r="I1026" t="s">
        <v>152</v>
      </c>
      <c r="J1026">
        <v>15</v>
      </c>
      <c r="K1026">
        <v>22</v>
      </c>
      <c r="L1026">
        <v>18</v>
      </c>
      <c r="M1026">
        <v>18.5</v>
      </c>
      <c r="N1026">
        <v>31.2</v>
      </c>
      <c r="O1026">
        <v>22.648599999999998</v>
      </c>
      <c r="P1026">
        <v>14.9703</v>
      </c>
      <c r="Q1026">
        <v>22.380700000000001</v>
      </c>
      <c r="R1026">
        <v>17.5914</v>
      </c>
      <c r="T1026" t="s">
        <v>142</v>
      </c>
      <c r="U1026" t="s">
        <v>143</v>
      </c>
      <c r="V1026" t="s">
        <v>86</v>
      </c>
      <c r="W1026" t="s">
        <v>136</v>
      </c>
      <c r="Y1026">
        <v>6</v>
      </c>
      <c r="Z1026" t="s">
        <v>63</v>
      </c>
      <c r="AA1026" t="s">
        <v>64</v>
      </c>
      <c r="AB1026" t="s">
        <v>65</v>
      </c>
      <c r="AC1026" t="s">
        <v>66</v>
      </c>
      <c r="AD1026">
        <v>85</v>
      </c>
      <c r="AF1026">
        <v>572</v>
      </c>
      <c r="AG1026" t="s">
        <v>243</v>
      </c>
      <c r="AH1026" t="s">
        <v>244</v>
      </c>
      <c r="AI1026" t="s">
        <v>68</v>
      </c>
      <c r="AJ1026" t="s">
        <v>69</v>
      </c>
      <c r="AK1026" t="s">
        <v>184</v>
      </c>
      <c r="AL1026" t="s">
        <v>185</v>
      </c>
      <c r="AS1026">
        <v>2250</v>
      </c>
      <c r="AT1026">
        <v>2250</v>
      </c>
      <c r="AU1026">
        <v>11</v>
      </c>
      <c r="AV1026">
        <v>17</v>
      </c>
      <c r="AW1026">
        <v>13</v>
      </c>
      <c r="AX1026">
        <v>13.7</v>
      </c>
      <c r="AY1026">
        <v>23.6</v>
      </c>
      <c r="AZ1026">
        <v>16.888000000000002</v>
      </c>
      <c r="BA1026">
        <v>11.0861</v>
      </c>
      <c r="BB1026">
        <v>16.928999999999998</v>
      </c>
      <c r="BC1026">
        <v>13.124499999999999</v>
      </c>
      <c r="BD1026">
        <v>413</v>
      </c>
      <c r="BE1026" t="s">
        <v>247</v>
      </c>
      <c r="BF1026" t="s">
        <v>248</v>
      </c>
      <c r="BG1026" t="s">
        <v>68</v>
      </c>
      <c r="BH1026" t="s">
        <v>69</v>
      </c>
      <c r="BI1026">
        <v>2650</v>
      </c>
      <c r="BJ1026">
        <v>567</v>
      </c>
      <c r="BK1026">
        <v>372</v>
      </c>
      <c r="BL1026">
        <v>479</v>
      </c>
      <c r="BM1026">
        <v>2650</v>
      </c>
      <c r="BN1026" s="33" t="s">
        <v>2139</v>
      </c>
      <c r="BO1026">
        <v>1</v>
      </c>
      <c r="BP1026">
        <v>1</v>
      </c>
      <c r="BQ1026">
        <v>32</v>
      </c>
      <c r="BR1026" t="s">
        <v>196</v>
      </c>
      <c r="BT1026" t="s">
        <v>73</v>
      </c>
      <c r="BU1026" s="23">
        <v>43643</v>
      </c>
      <c r="BV1026">
        <v>25823</v>
      </c>
      <c r="BX1026" t="s">
        <v>64</v>
      </c>
      <c r="BY1026" t="s">
        <v>64</v>
      </c>
      <c r="CB1026" t="s">
        <v>64</v>
      </c>
      <c r="CC1026" t="s">
        <v>64</v>
      </c>
      <c r="CD1026" t="s">
        <v>478</v>
      </c>
      <c r="CE1026" t="s">
        <v>63</v>
      </c>
      <c r="CF1026" t="s">
        <v>458</v>
      </c>
      <c r="CG1026" t="s">
        <v>63</v>
      </c>
      <c r="CH1026" t="s">
        <v>456</v>
      </c>
      <c r="CI1026" t="s">
        <v>64</v>
      </c>
      <c r="DJ1026" t="s">
        <v>76</v>
      </c>
      <c r="DK1026" t="s">
        <v>2124</v>
      </c>
      <c r="DN1026" t="s">
        <v>64</v>
      </c>
      <c r="DO1026" t="s">
        <v>77</v>
      </c>
      <c r="DP1026" t="s">
        <v>64</v>
      </c>
      <c r="DQ1026" t="s">
        <v>139</v>
      </c>
      <c r="EB1026">
        <v>3</v>
      </c>
      <c r="EC1026">
        <v>3</v>
      </c>
      <c r="ED1026">
        <v>3</v>
      </c>
      <c r="EE1026" t="s">
        <v>1469</v>
      </c>
      <c r="EF1026">
        <v>3</v>
      </c>
      <c r="EH1026" t="s">
        <v>80</v>
      </c>
      <c r="EL1026" t="s">
        <v>80</v>
      </c>
      <c r="EP1026" t="s">
        <v>80</v>
      </c>
      <c r="ET1026" t="s">
        <v>80</v>
      </c>
      <c r="EV1026">
        <v>3750</v>
      </c>
      <c r="EW1026">
        <v>593</v>
      </c>
      <c r="EX1026">
        <v>397</v>
      </c>
      <c r="EY1026">
        <v>505</v>
      </c>
    </row>
    <row r="1027" spans="1:165" x14ac:dyDescent="0.25">
      <c r="A1027">
        <v>2020</v>
      </c>
      <c r="B1027" t="s">
        <v>2140</v>
      </c>
      <c r="C1027" s="20" t="s">
        <v>472</v>
      </c>
      <c r="D1027" t="s">
        <v>482</v>
      </c>
      <c r="E1027" t="s">
        <v>447</v>
      </c>
      <c r="F1027">
        <v>752</v>
      </c>
      <c r="G1027" s="1">
        <v>5.3</v>
      </c>
      <c r="H1027">
        <v>8</v>
      </c>
      <c r="I1027" t="s">
        <v>152</v>
      </c>
      <c r="J1027">
        <v>15</v>
      </c>
      <c r="K1027">
        <v>22</v>
      </c>
      <c r="L1027">
        <v>18</v>
      </c>
      <c r="M1027">
        <v>18.5</v>
      </c>
      <c r="N1027">
        <v>31.2</v>
      </c>
      <c r="O1027">
        <v>22.648599999999998</v>
      </c>
      <c r="P1027">
        <v>14.9703</v>
      </c>
      <c r="Q1027">
        <v>22.380700000000001</v>
      </c>
      <c r="R1027">
        <v>17.5914</v>
      </c>
      <c r="T1027" t="s">
        <v>142</v>
      </c>
      <c r="U1027" t="s">
        <v>143</v>
      </c>
      <c r="V1027" t="s">
        <v>86</v>
      </c>
      <c r="W1027" t="s">
        <v>136</v>
      </c>
      <c r="Y1027">
        <v>6</v>
      </c>
      <c r="Z1027" t="s">
        <v>63</v>
      </c>
      <c r="AA1027" t="s">
        <v>64</v>
      </c>
      <c r="AB1027" t="s">
        <v>65</v>
      </c>
      <c r="AC1027" t="s">
        <v>66</v>
      </c>
      <c r="AD1027">
        <v>10</v>
      </c>
      <c r="AG1027" t="s">
        <v>243</v>
      </c>
      <c r="AH1027" t="s">
        <v>244</v>
      </c>
      <c r="AI1027" t="s">
        <v>68</v>
      </c>
      <c r="AJ1027" t="s">
        <v>69</v>
      </c>
      <c r="AK1027" t="s">
        <v>184</v>
      </c>
      <c r="AL1027" t="s">
        <v>185</v>
      </c>
      <c r="AS1027">
        <v>2250</v>
      </c>
      <c r="AT1027">
        <v>2250</v>
      </c>
      <c r="BN1027" s="33" t="s">
        <v>2125</v>
      </c>
      <c r="BO1027">
        <v>1</v>
      </c>
      <c r="BP1027">
        <v>1</v>
      </c>
      <c r="BQ1027">
        <v>32</v>
      </c>
      <c r="BR1027" t="s">
        <v>196</v>
      </c>
      <c r="BT1027" t="s">
        <v>73</v>
      </c>
      <c r="BU1027" s="23">
        <v>43643</v>
      </c>
      <c r="BV1027">
        <v>25819</v>
      </c>
      <c r="BX1027" t="s">
        <v>64</v>
      </c>
      <c r="BY1027" t="s">
        <v>64</v>
      </c>
      <c r="CB1027" t="s">
        <v>64</v>
      </c>
      <c r="CC1027" t="s">
        <v>64</v>
      </c>
      <c r="CD1027" t="s">
        <v>478</v>
      </c>
      <c r="CE1027" t="s">
        <v>63</v>
      </c>
      <c r="CF1027" t="s">
        <v>458</v>
      </c>
      <c r="CG1027" t="s">
        <v>63</v>
      </c>
      <c r="CH1027" t="s">
        <v>456</v>
      </c>
      <c r="CI1027" t="s">
        <v>64</v>
      </c>
      <c r="DJ1027" t="s">
        <v>76</v>
      </c>
      <c r="DK1027" t="s">
        <v>2124</v>
      </c>
      <c r="DN1027" t="s">
        <v>64</v>
      </c>
      <c r="DO1027" t="s">
        <v>77</v>
      </c>
      <c r="DP1027" t="s">
        <v>64</v>
      </c>
      <c r="DQ1027" t="s">
        <v>139</v>
      </c>
      <c r="EB1027">
        <v>3</v>
      </c>
      <c r="EC1027">
        <v>3</v>
      </c>
      <c r="EE1027" t="s">
        <v>1470</v>
      </c>
      <c r="EF1027">
        <v>3</v>
      </c>
      <c r="EH1027" t="s">
        <v>80</v>
      </c>
      <c r="EL1027" t="s">
        <v>80</v>
      </c>
      <c r="EP1027" t="s">
        <v>80</v>
      </c>
      <c r="ET1027" t="s">
        <v>80</v>
      </c>
      <c r="EV1027">
        <v>3750</v>
      </c>
      <c r="EW1027">
        <v>593</v>
      </c>
      <c r="EX1027">
        <v>397</v>
      </c>
      <c r="EY1027">
        <v>505</v>
      </c>
    </row>
    <row r="1028" spans="1:165" x14ac:dyDescent="0.25">
      <c r="A1028">
        <v>2020</v>
      </c>
      <c r="B1028" t="s">
        <v>2140</v>
      </c>
      <c r="C1028" s="20" t="s">
        <v>472</v>
      </c>
      <c r="D1028" t="s">
        <v>482</v>
      </c>
      <c r="E1028" t="s">
        <v>447</v>
      </c>
      <c r="F1028">
        <v>771</v>
      </c>
      <c r="G1028" s="1">
        <v>6.2</v>
      </c>
      <c r="H1028">
        <v>8</v>
      </c>
      <c r="I1028" t="s">
        <v>467</v>
      </c>
      <c r="J1028">
        <v>14</v>
      </c>
      <c r="K1028">
        <v>23</v>
      </c>
      <c r="L1028">
        <v>17</v>
      </c>
      <c r="M1028">
        <v>17.7</v>
      </c>
      <c r="N1028">
        <v>31.5</v>
      </c>
      <c r="O1028">
        <v>22.046299999999999</v>
      </c>
      <c r="P1028">
        <v>14.360900000000001</v>
      </c>
      <c r="Q1028">
        <v>22.580400000000001</v>
      </c>
      <c r="R1028">
        <v>17.174099999999999</v>
      </c>
      <c r="T1028" t="s">
        <v>142</v>
      </c>
      <c r="U1028" t="s">
        <v>143</v>
      </c>
      <c r="V1028" t="s">
        <v>86</v>
      </c>
      <c r="W1028" t="s">
        <v>136</v>
      </c>
      <c r="Y1028">
        <v>10</v>
      </c>
      <c r="Z1028" t="s">
        <v>63</v>
      </c>
      <c r="AA1028" t="s">
        <v>64</v>
      </c>
      <c r="AB1028" t="s">
        <v>65</v>
      </c>
      <c r="AC1028" t="s">
        <v>66</v>
      </c>
      <c r="AD1028">
        <v>10</v>
      </c>
      <c r="AG1028" t="s">
        <v>155</v>
      </c>
      <c r="AH1028" t="s">
        <v>156</v>
      </c>
      <c r="AI1028" t="s">
        <v>68</v>
      </c>
      <c r="AJ1028" t="s">
        <v>69</v>
      </c>
      <c r="AK1028" t="s">
        <v>184</v>
      </c>
      <c r="AL1028" t="s">
        <v>185</v>
      </c>
      <c r="AS1028">
        <v>2850</v>
      </c>
      <c r="AT1028">
        <v>2850</v>
      </c>
      <c r="BN1028" s="33" t="s">
        <v>2125</v>
      </c>
      <c r="BO1028">
        <v>1</v>
      </c>
      <c r="BP1028">
        <v>1</v>
      </c>
      <c r="BQ1028">
        <v>32</v>
      </c>
      <c r="BR1028" t="s">
        <v>196</v>
      </c>
      <c r="BT1028" t="s">
        <v>73</v>
      </c>
      <c r="BU1028" s="23">
        <v>43682</v>
      </c>
      <c r="BV1028">
        <v>26264</v>
      </c>
      <c r="BX1028" t="s">
        <v>64</v>
      </c>
      <c r="BY1028" t="s">
        <v>64</v>
      </c>
      <c r="CB1028" t="s">
        <v>64</v>
      </c>
      <c r="CC1028" t="s">
        <v>64</v>
      </c>
      <c r="CD1028" t="s">
        <v>478</v>
      </c>
      <c r="CE1028" t="s">
        <v>63</v>
      </c>
      <c r="CF1028" t="s">
        <v>458</v>
      </c>
      <c r="CG1028" t="s">
        <v>63</v>
      </c>
      <c r="CH1028" t="s">
        <v>456</v>
      </c>
      <c r="CI1028" t="s">
        <v>64</v>
      </c>
      <c r="DJ1028" t="s">
        <v>76</v>
      </c>
      <c r="DK1028" t="s">
        <v>2124</v>
      </c>
      <c r="DN1028" t="s">
        <v>64</v>
      </c>
      <c r="DO1028" t="s">
        <v>77</v>
      </c>
      <c r="DP1028" t="s">
        <v>64</v>
      </c>
      <c r="DQ1028" t="s">
        <v>139</v>
      </c>
      <c r="EB1028">
        <v>3</v>
      </c>
      <c r="EC1028">
        <v>3</v>
      </c>
      <c r="EE1028" t="s">
        <v>1462</v>
      </c>
      <c r="EF1028">
        <v>3</v>
      </c>
      <c r="EH1028" t="s">
        <v>80</v>
      </c>
      <c r="EL1028" t="s">
        <v>80</v>
      </c>
      <c r="EP1028" t="s">
        <v>80</v>
      </c>
      <c r="ET1028" t="s">
        <v>80</v>
      </c>
      <c r="EV1028">
        <v>6750</v>
      </c>
      <c r="EW1028">
        <v>618</v>
      </c>
      <c r="EX1028">
        <v>393</v>
      </c>
      <c r="EY1028">
        <v>517</v>
      </c>
    </row>
    <row r="1029" spans="1:165" s="24" customFormat="1" x14ac:dyDescent="0.25">
      <c r="A1029">
        <v>2020</v>
      </c>
      <c r="B1029" t="s">
        <v>2140</v>
      </c>
      <c r="C1029" s="20" t="s">
        <v>472</v>
      </c>
      <c r="D1029" t="s">
        <v>483</v>
      </c>
      <c r="E1029" t="s">
        <v>447</v>
      </c>
      <c r="F1029">
        <v>686</v>
      </c>
      <c r="G1029" s="1">
        <v>5.3</v>
      </c>
      <c r="H1029">
        <v>8</v>
      </c>
      <c r="I1029" t="s">
        <v>152</v>
      </c>
      <c r="J1029">
        <v>15</v>
      </c>
      <c r="K1029">
        <v>22</v>
      </c>
      <c r="L1029">
        <v>18</v>
      </c>
      <c r="M1029">
        <v>18.5</v>
      </c>
      <c r="N1029">
        <v>31.2</v>
      </c>
      <c r="O1029">
        <v>22.648599999999998</v>
      </c>
      <c r="P1029">
        <v>14.9703</v>
      </c>
      <c r="Q1029">
        <v>22.380700000000001</v>
      </c>
      <c r="R1029">
        <v>17.5914</v>
      </c>
      <c r="S1029"/>
      <c r="T1029" t="s">
        <v>142</v>
      </c>
      <c r="U1029" t="s">
        <v>143</v>
      </c>
      <c r="V1029" t="s">
        <v>86</v>
      </c>
      <c r="W1029" t="s">
        <v>136</v>
      </c>
      <c r="X1029"/>
      <c r="Y1029">
        <v>6</v>
      </c>
      <c r="Z1029" t="s">
        <v>63</v>
      </c>
      <c r="AA1029" t="s">
        <v>64</v>
      </c>
      <c r="AB1029" t="s">
        <v>65</v>
      </c>
      <c r="AC1029" t="s">
        <v>66</v>
      </c>
      <c r="AD1029">
        <v>85</v>
      </c>
      <c r="AE1029"/>
      <c r="AF1029">
        <v>459</v>
      </c>
      <c r="AG1029" t="s">
        <v>243</v>
      </c>
      <c r="AH1029" t="s">
        <v>244</v>
      </c>
      <c r="AI1029" t="s">
        <v>68</v>
      </c>
      <c r="AJ1029" t="s">
        <v>69</v>
      </c>
      <c r="AK1029" t="s">
        <v>184</v>
      </c>
      <c r="AL1029" t="s">
        <v>185</v>
      </c>
      <c r="AM1029"/>
      <c r="AN1029"/>
      <c r="AO1029"/>
      <c r="AP1029"/>
      <c r="AQ1029"/>
      <c r="AR1029"/>
      <c r="AS1029">
        <v>2250</v>
      </c>
      <c r="AT1029">
        <v>2250</v>
      </c>
      <c r="AU1029">
        <v>11</v>
      </c>
      <c r="AV1029">
        <v>17</v>
      </c>
      <c r="AW1029">
        <v>13</v>
      </c>
      <c r="AX1029">
        <v>13.7</v>
      </c>
      <c r="AY1029">
        <v>23.6</v>
      </c>
      <c r="AZ1029">
        <v>16.888000000000002</v>
      </c>
      <c r="BA1029">
        <v>11.0861</v>
      </c>
      <c r="BB1029">
        <v>16.928999999999998</v>
      </c>
      <c r="BC1029">
        <v>13.124499999999999</v>
      </c>
      <c r="BD1029">
        <v>332</v>
      </c>
      <c r="BE1029" t="s">
        <v>247</v>
      </c>
      <c r="BF1029" t="s">
        <v>248</v>
      </c>
      <c r="BG1029" t="s">
        <v>68</v>
      </c>
      <c r="BH1029" t="s">
        <v>69</v>
      </c>
      <c r="BI1029">
        <v>2650</v>
      </c>
      <c r="BJ1029">
        <v>567</v>
      </c>
      <c r="BK1029">
        <v>372</v>
      </c>
      <c r="BL1029">
        <v>479</v>
      </c>
      <c r="BM1029">
        <v>2650</v>
      </c>
      <c r="BN1029" s="33" t="s">
        <v>2139</v>
      </c>
      <c r="BO1029">
        <v>1</v>
      </c>
      <c r="BP1029">
        <v>1</v>
      </c>
      <c r="BQ1029">
        <v>32</v>
      </c>
      <c r="BR1029" t="s">
        <v>196</v>
      </c>
      <c r="BS1029"/>
      <c r="BT1029" t="s">
        <v>73</v>
      </c>
      <c r="BU1029" s="23">
        <v>43643</v>
      </c>
      <c r="BV1029">
        <v>25822</v>
      </c>
      <c r="BW1029" s="2"/>
      <c r="BX1029" t="s">
        <v>64</v>
      </c>
      <c r="BY1029" t="s">
        <v>64</v>
      </c>
      <c r="BZ1029"/>
      <c r="CA1029"/>
      <c r="CB1029" t="s">
        <v>64</v>
      </c>
      <c r="CC1029" t="s">
        <v>64</v>
      </c>
      <c r="CD1029" t="s">
        <v>478</v>
      </c>
      <c r="CE1029" t="s">
        <v>63</v>
      </c>
      <c r="CF1029" t="s">
        <v>458</v>
      </c>
      <c r="CG1029" t="s">
        <v>63</v>
      </c>
      <c r="CH1029" t="s">
        <v>456</v>
      </c>
      <c r="CI1029" t="s">
        <v>64</v>
      </c>
      <c r="CJ1029"/>
      <c r="CK1029"/>
      <c r="CL1029"/>
      <c r="CM1029"/>
      <c r="CN1029"/>
      <c r="CO1029"/>
      <c r="CP1029"/>
      <c r="CQ1029"/>
      <c r="CR1029"/>
      <c r="CS1029"/>
      <c r="CT1029"/>
      <c r="CU1029"/>
      <c r="CV1029"/>
      <c r="CW1029"/>
      <c r="CX1029"/>
      <c r="CY1029"/>
      <c r="CZ1029"/>
      <c r="DA1029"/>
      <c r="DB1029"/>
      <c r="DC1029"/>
      <c r="DD1029"/>
      <c r="DE1029"/>
      <c r="DF1029"/>
      <c r="DG1029"/>
      <c r="DH1029"/>
      <c r="DI1029"/>
      <c r="DJ1029" t="s">
        <v>76</v>
      </c>
      <c r="DK1029" t="s">
        <v>2124</v>
      </c>
      <c r="DL1029"/>
      <c r="DM1029"/>
      <c r="DN1029" t="s">
        <v>64</v>
      </c>
      <c r="DO1029" t="s">
        <v>77</v>
      </c>
      <c r="DP1029" t="s">
        <v>64</v>
      </c>
      <c r="DQ1029" t="s">
        <v>139</v>
      </c>
      <c r="DR1029"/>
      <c r="DS1029"/>
      <c r="DT1029"/>
      <c r="DU1029"/>
      <c r="DV1029"/>
      <c r="DW1029"/>
      <c r="DX1029"/>
      <c r="DY1029"/>
      <c r="DZ1029"/>
      <c r="EA1029" s="22"/>
      <c r="EB1029">
        <v>3</v>
      </c>
      <c r="EC1029">
        <v>3</v>
      </c>
      <c r="ED1029">
        <v>3</v>
      </c>
      <c r="EE1029" t="s">
        <v>1469</v>
      </c>
      <c r="EF1029">
        <v>3</v>
      </c>
      <c r="EG1029"/>
      <c r="EH1029" t="s">
        <v>80</v>
      </c>
      <c r="EI1029"/>
      <c r="EJ1029"/>
      <c r="EK1029"/>
      <c r="EL1029" t="s">
        <v>80</v>
      </c>
      <c r="EM1029"/>
      <c r="EN1029"/>
      <c r="EO1029"/>
      <c r="EP1029" t="s">
        <v>80</v>
      </c>
      <c r="EQ1029"/>
      <c r="ER1029"/>
      <c r="ES1029"/>
      <c r="ET1029" t="s">
        <v>80</v>
      </c>
      <c r="EU1029"/>
      <c r="EV1029">
        <v>3750</v>
      </c>
      <c r="EW1029">
        <v>593</v>
      </c>
      <c r="EX1029">
        <v>397</v>
      </c>
      <c r="EY1029">
        <v>505</v>
      </c>
      <c r="EZ1029"/>
      <c r="FA1029"/>
      <c r="FB1029"/>
      <c r="FC1029"/>
      <c r="FD1029"/>
      <c r="FE1029"/>
      <c r="FF1029"/>
      <c r="FG1029"/>
      <c r="FH1029"/>
      <c r="FI1029"/>
    </row>
    <row r="1030" spans="1:165" x14ac:dyDescent="0.25">
      <c r="A1030">
        <v>2020</v>
      </c>
      <c r="B1030" t="s">
        <v>2140</v>
      </c>
      <c r="C1030" s="20" t="s">
        <v>472</v>
      </c>
      <c r="D1030" t="s">
        <v>483</v>
      </c>
      <c r="E1030" t="s">
        <v>447</v>
      </c>
      <c r="F1030">
        <v>751</v>
      </c>
      <c r="G1030" s="1">
        <v>5.3</v>
      </c>
      <c r="H1030">
        <v>8</v>
      </c>
      <c r="I1030" t="s">
        <v>152</v>
      </c>
      <c r="J1030">
        <v>15</v>
      </c>
      <c r="K1030">
        <v>22</v>
      </c>
      <c r="L1030">
        <v>18</v>
      </c>
      <c r="M1030">
        <v>18.5</v>
      </c>
      <c r="N1030">
        <v>31.2</v>
      </c>
      <c r="O1030">
        <v>22.648599999999998</v>
      </c>
      <c r="P1030">
        <v>14.9703</v>
      </c>
      <c r="Q1030">
        <v>22.380700000000001</v>
      </c>
      <c r="R1030">
        <v>17.5914</v>
      </c>
      <c r="T1030" t="s">
        <v>142</v>
      </c>
      <c r="U1030" t="s">
        <v>143</v>
      </c>
      <c r="V1030" t="s">
        <v>86</v>
      </c>
      <c r="W1030" t="s">
        <v>136</v>
      </c>
      <c r="Y1030">
        <v>6</v>
      </c>
      <c r="Z1030" t="s">
        <v>63</v>
      </c>
      <c r="AA1030" t="s">
        <v>64</v>
      </c>
      <c r="AB1030" t="s">
        <v>65</v>
      </c>
      <c r="AC1030" t="s">
        <v>66</v>
      </c>
      <c r="AD1030">
        <v>10</v>
      </c>
      <c r="AG1030" t="s">
        <v>243</v>
      </c>
      <c r="AH1030" t="s">
        <v>244</v>
      </c>
      <c r="AI1030" t="s">
        <v>68</v>
      </c>
      <c r="AJ1030" t="s">
        <v>69</v>
      </c>
      <c r="AK1030" t="s">
        <v>184</v>
      </c>
      <c r="AL1030" t="s">
        <v>185</v>
      </c>
      <c r="AS1030">
        <v>2250</v>
      </c>
      <c r="AT1030">
        <v>2250</v>
      </c>
      <c r="BN1030" s="33" t="s">
        <v>2125</v>
      </c>
      <c r="BO1030">
        <v>1</v>
      </c>
      <c r="BP1030">
        <v>1</v>
      </c>
      <c r="BQ1030">
        <v>32</v>
      </c>
      <c r="BR1030" t="s">
        <v>196</v>
      </c>
      <c r="BT1030" t="s">
        <v>73</v>
      </c>
      <c r="BU1030" s="23">
        <v>43643</v>
      </c>
      <c r="BV1030">
        <v>25818</v>
      </c>
      <c r="BX1030" t="s">
        <v>64</v>
      </c>
      <c r="BY1030" t="s">
        <v>64</v>
      </c>
      <c r="CB1030" t="s">
        <v>64</v>
      </c>
      <c r="CC1030" t="s">
        <v>64</v>
      </c>
      <c r="CD1030" t="s">
        <v>478</v>
      </c>
      <c r="CE1030" t="s">
        <v>63</v>
      </c>
      <c r="CF1030" t="s">
        <v>458</v>
      </c>
      <c r="CG1030" t="s">
        <v>63</v>
      </c>
      <c r="CH1030" t="s">
        <v>456</v>
      </c>
      <c r="CI1030" t="s">
        <v>64</v>
      </c>
      <c r="DJ1030" t="s">
        <v>76</v>
      </c>
      <c r="DK1030" t="s">
        <v>2124</v>
      </c>
      <c r="DN1030" t="s">
        <v>64</v>
      </c>
      <c r="DO1030" t="s">
        <v>77</v>
      </c>
      <c r="DP1030" t="s">
        <v>64</v>
      </c>
      <c r="DQ1030" t="s">
        <v>139</v>
      </c>
      <c r="EB1030">
        <v>3</v>
      </c>
      <c r="EC1030">
        <v>3</v>
      </c>
      <c r="EE1030" t="s">
        <v>1470</v>
      </c>
      <c r="EF1030">
        <v>3</v>
      </c>
      <c r="EH1030" t="s">
        <v>80</v>
      </c>
      <c r="EL1030" t="s">
        <v>80</v>
      </c>
      <c r="EP1030" t="s">
        <v>80</v>
      </c>
      <c r="ET1030" t="s">
        <v>80</v>
      </c>
      <c r="EV1030">
        <v>3750</v>
      </c>
      <c r="EW1030">
        <v>593</v>
      </c>
      <c r="EX1030">
        <v>397</v>
      </c>
      <c r="EY1030">
        <v>505</v>
      </c>
    </row>
    <row r="1031" spans="1:165" s="24" customFormat="1" x14ac:dyDescent="0.25">
      <c r="A1031">
        <v>2020</v>
      </c>
      <c r="B1031" t="s">
        <v>2140</v>
      </c>
      <c r="C1031" s="20" t="s">
        <v>472</v>
      </c>
      <c r="D1031" t="s">
        <v>483</v>
      </c>
      <c r="E1031" t="s">
        <v>447</v>
      </c>
      <c r="F1031">
        <v>770</v>
      </c>
      <c r="G1031" s="1">
        <v>6.2</v>
      </c>
      <c r="H1031">
        <v>8</v>
      </c>
      <c r="I1031" t="s">
        <v>467</v>
      </c>
      <c r="J1031">
        <v>14</v>
      </c>
      <c r="K1031">
        <v>23</v>
      </c>
      <c r="L1031">
        <v>17</v>
      </c>
      <c r="M1031">
        <v>17.7</v>
      </c>
      <c r="N1031">
        <v>31.5</v>
      </c>
      <c r="O1031">
        <v>22.046299999999999</v>
      </c>
      <c r="P1031">
        <v>14.360900000000001</v>
      </c>
      <c r="Q1031">
        <v>22.580400000000001</v>
      </c>
      <c r="R1031">
        <v>17.174099999999999</v>
      </c>
      <c r="S1031"/>
      <c r="T1031" t="s">
        <v>142</v>
      </c>
      <c r="U1031" t="s">
        <v>143</v>
      </c>
      <c r="V1031" t="s">
        <v>86</v>
      </c>
      <c r="W1031" t="s">
        <v>136</v>
      </c>
      <c r="X1031"/>
      <c r="Y1031">
        <v>10</v>
      </c>
      <c r="Z1031" t="s">
        <v>63</v>
      </c>
      <c r="AA1031" t="s">
        <v>64</v>
      </c>
      <c r="AB1031" t="s">
        <v>65</v>
      </c>
      <c r="AC1031" t="s">
        <v>66</v>
      </c>
      <c r="AD1031">
        <v>10</v>
      </c>
      <c r="AE1031"/>
      <c r="AF1031"/>
      <c r="AG1031" t="s">
        <v>155</v>
      </c>
      <c r="AH1031" t="s">
        <v>156</v>
      </c>
      <c r="AI1031" t="s">
        <v>68</v>
      </c>
      <c r="AJ1031" t="s">
        <v>69</v>
      </c>
      <c r="AK1031" t="s">
        <v>184</v>
      </c>
      <c r="AL1031" t="s">
        <v>185</v>
      </c>
      <c r="AM1031"/>
      <c r="AN1031"/>
      <c r="AO1031"/>
      <c r="AP1031"/>
      <c r="AQ1031"/>
      <c r="AR1031"/>
      <c r="AS1031">
        <v>2850</v>
      </c>
      <c r="AT1031">
        <v>2850</v>
      </c>
      <c r="AU1031"/>
      <c r="AV1031"/>
      <c r="AW1031"/>
      <c r="AX1031"/>
      <c r="AY1031"/>
      <c r="AZ1031"/>
      <c r="BA1031"/>
      <c r="BB1031"/>
      <c r="BC1031"/>
      <c r="BD1031"/>
      <c r="BE1031"/>
      <c r="BF1031"/>
      <c r="BG1031"/>
      <c r="BH1031"/>
      <c r="BI1031"/>
      <c r="BJ1031"/>
      <c r="BK1031"/>
      <c r="BL1031"/>
      <c r="BM1031"/>
      <c r="BN1031" s="33" t="s">
        <v>2125</v>
      </c>
      <c r="BO1031">
        <v>1</v>
      </c>
      <c r="BP1031">
        <v>1</v>
      </c>
      <c r="BQ1031">
        <v>32</v>
      </c>
      <c r="BR1031" t="s">
        <v>196</v>
      </c>
      <c r="BS1031"/>
      <c r="BT1031" t="s">
        <v>73</v>
      </c>
      <c r="BU1031" s="23">
        <v>43643</v>
      </c>
      <c r="BV1031">
        <v>25814</v>
      </c>
      <c r="BW1031" s="2"/>
      <c r="BX1031" t="s">
        <v>64</v>
      </c>
      <c r="BY1031" t="s">
        <v>64</v>
      </c>
      <c r="BZ1031"/>
      <c r="CA1031"/>
      <c r="CB1031" t="s">
        <v>64</v>
      </c>
      <c r="CC1031" t="s">
        <v>64</v>
      </c>
      <c r="CD1031" t="s">
        <v>478</v>
      </c>
      <c r="CE1031" t="s">
        <v>63</v>
      </c>
      <c r="CF1031" t="s">
        <v>458</v>
      </c>
      <c r="CG1031" t="s">
        <v>63</v>
      </c>
      <c r="CH1031" t="s">
        <v>456</v>
      </c>
      <c r="CI1031" t="s">
        <v>64</v>
      </c>
      <c r="CJ1031"/>
      <c r="CK1031"/>
      <c r="CL1031"/>
      <c r="CM1031"/>
      <c r="CN1031"/>
      <c r="CO1031"/>
      <c r="CP1031"/>
      <c r="CQ1031"/>
      <c r="CR1031"/>
      <c r="CS1031"/>
      <c r="CT1031"/>
      <c r="CU1031"/>
      <c r="CV1031"/>
      <c r="CW1031"/>
      <c r="CX1031"/>
      <c r="CY1031"/>
      <c r="CZ1031"/>
      <c r="DA1031"/>
      <c r="DB1031"/>
      <c r="DC1031"/>
      <c r="DD1031"/>
      <c r="DE1031"/>
      <c r="DF1031"/>
      <c r="DG1031"/>
      <c r="DH1031"/>
      <c r="DI1031"/>
      <c r="DJ1031" t="s">
        <v>76</v>
      </c>
      <c r="DK1031" t="s">
        <v>2124</v>
      </c>
      <c r="DL1031"/>
      <c r="DM1031"/>
      <c r="DN1031" t="s">
        <v>64</v>
      </c>
      <c r="DO1031" t="s">
        <v>77</v>
      </c>
      <c r="DP1031" t="s">
        <v>64</v>
      </c>
      <c r="DQ1031" t="s">
        <v>139</v>
      </c>
      <c r="DR1031"/>
      <c r="DS1031"/>
      <c r="DT1031"/>
      <c r="DU1031"/>
      <c r="DV1031"/>
      <c r="DW1031"/>
      <c r="DX1031"/>
      <c r="DY1031"/>
      <c r="DZ1031"/>
      <c r="EA1031" s="22"/>
      <c r="EB1031">
        <v>3</v>
      </c>
      <c r="EC1031">
        <v>3</v>
      </c>
      <c r="ED1031"/>
      <c r="EE1031" t="s">
        <v>1462</v>
      </c>
      <c r="EF1031">
        <v>3</v>
      </c>
      <c r="EG1031"/>
      <c r="EH1031" t="s">
        <v>80</v>
      </c>
      <c r="EI1031"/>
      <c r="EJ1031"/>
      <c r="EK1031"/>
      <c r="EL1031" t="s">
        <v>80</v>
      </c>
      <c r="EM1031"/>
      <c r="EN1031"/>
      <c r="EO1031"/>
      <c r="EP1031" t="s">
        <v>80</v>
      </c>
      <c r="EQ1031"/>
      <c r="ER1031"/>
      <c r="ES1031"/>
      <c r="ET1031" t="s">
        <v>80</v>
      </c>
      <c r="EU1031"/>
      <c r="EV1031">
        <v>6750</v>
      </c>
      <c r="EW1031">
        <v>618</v>
      </c>
      <c r="EX1031">
        <v>393</v>
      </c>
      <c r="EY1031">
        <v>517</v>
      </c>
      <c r="EZ1031"/>
      <c r="FA1031"/>
      <c r="FB1031"/>
      <c r="FC1031"/>
      <c r="FD1031"/>
      <c r="FE1031"/>
      <c r="FF1031"/>
      <c r="FG1031"/>
      <c r="FH1031"/>
      <c r="FI1031"/>
    </row>
    <row r="1032" spans="1:165" x14ac:dyDescent="0.25">
      <c r="A1032">
        <v>2020</v>
      </c>
      <c r="B1032" t="s">
        <v>2140</v>
      </c>
      <c r="C1032" s="20" t="s">
        <v>472</v>
      </c>
      <c r="D1032" t="s">
        <v>507</v>
      </c>
      <c r="E1032" t="s">
        <v>447</v>
      </c>
      <c r="F1032">
        <v>710</v>
      </c>
      <c r="G1032" s="1">
        <v>3.6</v>
      </c>
      <c r="H1032">
        <v>6</v>
      </c>
      <c r="I1032" t="s">
        <v>256</v>
      </c>
      <c r="J1032">
        <v>18</v>
      </c>
      <c r="K1032">
        <v>27</v>
      </c>
      <c r="L1032">
        <v>21</v>
      </c>
      <c r="M1032">
        <v>22.6</v>
      </c>
      <c r="N1032">
        <v>38</v>
      </c>
      <c r="O1032">
        <v>27.640799999999999</v>
      </c>
      <c r="P1032">
        <v>18.043099999999999</v>
      </c>
      <c r="Q1032">
        <v>26.840699999999998</v>
      </c>
      <c r="R1032">
        <v>21.1648</v>
      </c>
      <c r="T1032" t="s">
        <v>142</v>
      </c>
      <c r="U1032" t="s">
        <v>143</v>
      </c>
      <c r="V1032" t="s">
        <v>86</v>
      </c>
      <c r="W1032" t="s">
        <v>136</v>
      </c>
      <c r="Y1032">
        <v>9</v>
      </c>
      <c r="Z1032" t="s">
        <v>63</v>
      </c>
      <c r="AA1032" t="s">
        <v>64</v>
      </c>
      <c r="AB1032" t="s">
        <v>150</v>
      </c>
      <c r="AC1032" t="s">
        <v>178</v>
      </c>
      <c r="AD1032">
        <v>10</v>
      </c>
      <c r="AG1032" t="s">
        <v>243</v>
      </c>
      <c r="AH1032" t="s">
        <v>244</v>
      </c>
      <c r="AI1032" t="s">
        <v>68</v>
      </c>
      <c r="AJ1032" t="s">
        <v>69</v>
      </c>
      <c r="AK1032" t="s">
        <v>184</v>
      </c>
      <c r="AL1032" t="s">
        <v>185</v>
      </c>
      <c r="AS1032">
        <v>1950</v>
      </c>
      <c r="AT1032">
        <v>1950</v>
      </c>
      <c r="BN1032" s="33" t="s">
        <v>2125</v>
      </c>
      <c r="BO1032">
        <v>2</v>
      </c>
      <c r="BP1032">
        <v>2</v>
      </c>
      <c r="BQ1032">
        <v>32</v>
      </c>
      <c r="BR1032" t="s">
        <v>196</v>
      </c>
      <c r="BT1032" t="s">
        <v>73</v>
      </c>
      <c r="BU1032" s="23">
        <v>43633</v>
      </c>
      <c r="BV1032">
        <v>25765</v>
      </c>
      <c r="BX1032" t="s">
        <v>64</v>
      </c>
      <c r="BY1032" t="s">
        <v>64</v>
      </c>
      <c r="CB1032" t="s">
        <v>64</v>
      </c>
      <c r="CC1032" t="s">
        <v>64</v>
      </c>
      <c r="CE1032" t="s">
        <v>64</v>
      </c>
      <c r="CG1032" t="s">
        <v>63</v>
      </c>
      <c r="CH1032" t="s">
        <v>449</v>
      </c>
      <c r="CI1032" t="s">
        <v>64</v>
      </c>
      <c r="DJ1032" t="s">
        <v>76</v>
      </c>
      <c r="DK1032" t="s">
        <v>2124</v>
      </c>
      <c r="DN1032" t="s">
        <v>64</v>
      </c>
      <c r="DO1032" t="s">
        <v>132</v>
      </c>
      <c r="DP1032" t="s">
        <v>63</v>
      </c>
      <c r="DQ1032" t="s">
        <v>78</v>
      </c>
      <c r="EB1032">
        <v>4</v>
      </c>
      <c r="EC1032">
        <v>4</v>
      </c>
      <c r="EE1032" t="s">
        <v>1438</v>
      </c>
      <c r="EF1032">
        <v>6</v>
      </c>
      <c r="EH1032" t="s">
        <v>80</v>
      </c>
      <c r="EL1032" t="s">
        <v>80</v>
      </c>
      <c r="EP1032" t="s">
        <v>80</v>
      </c>
      <c r="ET1032" t="s">
        <v>80</v>
      </c>
      <c r="EV1032">
        <v>2250</v>
      </c>
      <c r="EW1032">
        <v>492</v>
      </c>
      <c r="EX1032">
        <v>331</v>
      </c>
      <c r="EY1032">
        <v>420</v>
      </c>
    </row>
    <row r="1033" spans="1:165" x14ac:dyDescent="0.25">
      <c r="A1033">
        <v>2020</v>
      </c>
      <c r="B1033" t="s">
        <v>221</v>
      </c>
      <c r="C1033" s="20" t="s">
        <v>261</v>
      </c>
      <c r="D1033" t="s">
        <v>274</v>
      </c>
      <c r="E1033" t="s">
        <v>224</v>
      </c>
      <c r="F1033">
        <v>523</v>
      </c>
      <c r="G1033" s="1">
        <v>3.6</v>
      </c>
      <c r="H1033">
        <v>6</v>
      </c>
      <c r="I1033" t="s">
        <v>235</v>
      </c>
      <c r="J1033">
        <v>19</v>
      </c>
      <c r="K1033">
        <v>26</v>
      </c>
      <c r="L1033">
        <v>21</v>
      </c>
      <c r="M1033">
        <v>23.6996</v>
      </c>
      <c r="N1033">
        <v>36.399700000000003</v>
      </c>
      <c r="O1033">
        <v>28.113700000000001</v>
      </c>
      <c r="P1033">
        <v>18.853300000000001</v>
      </c>
      <c r="Q1033">
        <v>25.8035</v>
      </c>
      <c r="R1033">
        <v>21.453700000000001</v>
      </c>
      <c r="T1033" t="s">
        <v>142</v>
      </c>
      <c r="U1033" t="s">
        <v>143</v>
      </c>
      <c r="V1033" t="s">
        <v>86</v>
      </c>
      <c r="W1033" t="s">
        <v>136</v>
      </c>
      <c r="Y1033">
        <v>8</v>
      </c>
      <c r="Z1033" t="s">
        <v>63</v>
      </c>
      <c r="AA1033" t="s">
        <v>64</v>
      </c>
      <c r="AB1033" t="s">
        <v>65</v>
      </c>
      <c r="AC1033" t="s">
        <v>66</v>
      </c>
      <c r="AD1033">
        <v>10</v>
      </c>
      <c r="AG1033" t="s">
        <v>243</v>
      </c>
      <c r="AH1033" t="s">
        <v>244</v>
      </c>
      <c r="AI1033" t="s">
        <v>68</v>
      </c>
      <c r="AJ1033" t="s">
        <v>69</v>
      </c>
      <c r="AK1033" t="s">
        <v>184</v>
      </c>
      <c r="AL1033" t="s">
        <v>185</v>
      </c>
      <c r="AS1033">
        <v>1950</v>
      </c>
      <c r="AT1033">
        <v>1950</v>
      </c>
      <c r="BO1033">
        <v>2</v>
      </c>
      <c r="BP1033">
        <v>2</v>
      </c>
      <c r="BQ1033">
        <v>32</v>
      </c>
      <c r="BR1033" t="s">
        <v>196</v>
      </c>
      <c r="BT1033" t="s">
        <v>73</v>
      </c>
      <c r="BU1033" s="23">
        <v>43675</v>
      </c>
      <c r="BV1033">
        <v>26048</v>
      </c>
      <c r="BX1033" t="s">
        <v>64</v>
      </c>
      <c r="BY1033" t="s">
        <v>64</v>
      </c>
      <c r="CB1033" t="s">
        <v>64</v>
      </c>
      <c r="CC1033" t="s">
        <v>64</v>
      </c>
      <c r="CD1033" t="s">
        <v>1312</v>
      </c>
      <c r="CE1033" t="s">
        <v>64</v>
      </c>
      <c r="CG1033" t="s">
        <v>63</v>
      </c>
      <c r="CH1033" t="s">
        <v>245</v>
      </c>
      <c r="CI1033" t="s">
        <v>64</v>
      </c>
      <c r="DJ1033" t="s">
        <v>146</v>
      </c>
      <c r="DK1033" t="s">
        <v>147</v>
      </c>
      <c r="DN1033" t="s">
        <v>64</v>
      </c>
      <c r="DO1033" t="s">
        <v>1315</v>
      </c>
      <c r="DP1033" t="s">
        <v>63</v>
      </c>
      <c r="DQ1033" t="s">
        <v>78</v>
      </c>
      <c r="EB1033">
        <v>4</v>
      </c>
      <c r="EC1033">
        <v>4</v>
      </c>
      <c r="EE1033" t="s">
        <v>1314</v>
      </c>
      <c r="EF1033">
        <v>7</v>
      </c>
      <c r="EH1033" t="s">
        <v>80</v>
      </c>
      <c r="EL1033" t="s">
        <v>80</v>
      </c>
      <c r="EP1033" t="s">
        <v>80</v>
      </c>
      <c r="ET1033" t="s">
        <v>80</v>
      </c>
      <c r="EV1033">
        <v>2250</v>
      </c>
      <c r="EW1033">
        <v>470</v>
      </c>
      <c r="EX1033">
        <v>344</v>
      </c>
      <c r="EY1033">
        <v>414</v>
      </c>
    </row>
    <row r="1034" spans="1:165" x14ac:dyDescent="0.25">
      <c r="A1034">
        <v>2020</v>
      </c>
      <c r="B1034" t="s">
        <v>221</v>
      </c>
      <c r="C1034" s="20" t="s">
        <v>261</v>
      </c>
      <c r="D1034" t="s">
        <v>274</v>
      </c>
      <c r="E1034" t="s">
        <v>224</v>
      </c>
      <c r="F1034">
        <v>524</v>
      </c>
      <c r="G1034" s="1">
        <v>5.7</v>
      </c>
      <c r="H1034">
        <v>8</v>
      </c>
      <c r="I1034" t="s">
        <v>235</v>
      </c>
      <c r="J1034">
        <v>14</v>
      </c>
      <c r="K1034">
        <v>22</v>
      </c>
      <c r="L1034">
        <v>17</v>
      </c>
      <c r="M1034">
        <v>17.399999999999999</v>
      </c>
      <c r="N1034">
        <v>31.1</v>
      </c>
      <c r="O1034">
        <v>21.702000000000002</v>
      </c>
      <c r="P1034">
        <v>14.131600000000001</v>
      </c>
      <c r="Q1034">
        <v>22.3141</v>
      </c>
      <c r="R1034">
        <v>16.924299999999999</v>
      </c>
      <c r="T1034" t="s">
        <v>142</v>
      </c>
      <c r="U1034" t="s">
        <v>143</v>
      </c>
      <c r="V1034" t="s">
        <v>86</v>
      </c>
      <c r="W1034" t="s">
        <v>136</v>
      </c>
      <c r="Y1034">
        <v>8</v>
      </c>
      <c r="Z1034" t="s">
        <v>63</v>
      </c>
      <c r="AA1034" t="s">
        <v>64</v>
      </c>
      <c r="AB1034" t="s">
        <v>65</v>
      </c>
      <c r="AC1034" t="s">
        <v>66</v>
      </c>
      <c r="AD1034">
        <v>10</v>
      </c>
      <c r="AG1034" t="s">
        <v>249</v>
      </c>
      <c r="AH1034" t="s">
        <v>250</v>
      </c>
      <c r="AI1034" t="s">
        <v>68</v>
      </c>
      <c r="AJ1034" t="s">
        <v>69</v>
      </c>
      <c r="AK1034" t="s">
        <v>184</v>
      </c>
      <c r="AL1034" t="s">
        <v>185</v>
      </c>
      <c r="AS1034">
        <v>2650</v>
      </c>
      <c r="AT1034">
        <v>2650</v>
      </c>
      <c r="BO1034">
        <v>1</v>
      </c>
      <c r="BP1034">
        <v>1</v>
      </c>
      <c r="BQ1034">
        <v>32</v>
      </c>
      <c r="BR1034" t="s">
        <v>196</v>
      </c>
      <c r="BT1034" t="s">
        <v>73</v>
      </c>
      <c r="BU1034" s="23">
        <v>43675</v>
      </c>
      <c r="BV1034">
        <v>26081</v>
      </c>
      <c r="BX1034" t="s">
        <v>64</v>
      </c>
      <c r="BY1034" t="s">
        <v>64</v>
      </c>
      <c r="CB1034" t="s">
        <v>64</v>
      </c>
      <c r="CC1034" t="s">
        <v>64</v>
      </c>
      <c r="CE1034" t="s">
        <v>63</v>
      </c>
      <c r="CF1034" t="s">
        <v>251</v>
      </c>
      <c r="CG1034" t="s">
        <v>63</v>
      </c>
      <c r="CH1034" t="s">
        <v>237</v>
      </c>
      <c r="CI1034" t="s">
        <v>64</v>
      </c>
      <c r="DJ1034" t="s">
        <v>146</v>
      </c>
      <c r="DK1034" t="s">
        <v>147</v>
      </c>
      <c r="DN1034" t="s">
        <v>64</v>
      </c>
      <c r="DO1034" t="s">
        <v>273</v>
      </c>
      <c r="DP1034" t="s">
        <v>64</v>
      </c>
      <c r="DQ1034" t="s">
        <v>139</v>
      </c>
      <c r="EB1034">
        <v>3</v>
      </c>
      <c r="EC1034">
        <v>3</v>
      </c>
      <c r="EE1034" t="s">
        <v>1326</v>
      </c>
      <c r="EF1034">
        <v>3</v>
      </c>
      <c r="EH1034" t="s">
        <v>80</v>
      </c>
      <c r="EL1034" t="s">
        <v>80</v>
      </c>
      <c r="EP1034" t="s">
        <v>80</v>
      </c>
      <c r="ET1034" t="s">
        <v>80</v>
      </c>
      <c r="EV1034">
        <v>5750</v>
      </c>
      <c r="EW1034">
        <v>628</v>
      </c>
      <c r="EX1034">
        <v>399</v>
      </c>
      <c r="EY1034">
        <v>525</v>
      </c>
    </row>
    <row r="1035" spans="1:165" x14ac:dyDescent="0.25">
      <c r="A1035">
        <v>2020</v>
      </c>
      <c r="B1035" t="s">
        <v>2134</v>
      </c>
      <c r="C1035" s="20" t="s">
        <v>322</v>
      </c>
      <c r="D1035" t="s">
        <v>344</v>
      </c>
      <c r="E1035" t="s">
        <v>324</v>
      </c>
      <c r="F1035">
        <v>115</v>
      </c>
      <c r="G1035" s="1">
        <v>3.5</v>
      </c>
      <c r="H1035">
        <v>6</v>
      </c>
      <c r="I1035" t="s">
        <v>348</v>
      </c>
      <c r="J1035">
        <v>17</v>
      </c>
      <c r="K1035">
        <v>23</v>
      </c>
      <c r="L1035">
        <v>19</v>
      </c>
      <c r="M1035">
        <v>21.2</v>
      </c>
      <c r="N1035">
        <v>33.5</v>
      </c>
      <c r="O1035">
        <v>25.396000000000001</v>
      </c>
      <c r="P1035">
        <v>17.0031</v>
      </c>
      <c r="Q1035">
        <v>23</v>
      </c>
      <c r="R1035">
        <v>19</v>
      </c>
      <c r="T1035" t="s">
        <v>60</v>
      </c>
      <c r="U1035" t="s">
        <v>71</v>
      </c>
      <c r="V1035" t="s">
        <v>61</v>
      </c>
      <c r="W1035" t="s">
        <v>62</v>
      </c>
      <c r="Y1035">
        <v>10</v>
      </c>
      <c r="Z1035" t="s">
        <v>63</v>
      </c>
      <c r="AA1035" t="s">
        <v>64</v>
      </c>
      <c r="AB1035" t="s">
        <v>65</v>
      </c>
      <c r="AC1035" t="s">
        <v>66</v>
      </c>
      <c r="AD1035">
        <v>15</v>
      </c>
      <c r="AG1035" t="s">
        <v>243</v>
      </c>
      <c r="AH1035" t="s">
        <v>244</v>
      </c>
      <c r="AI1035" t="s">
        <v>68</v>
      </c>
      <c r="AJ1035" t="s">
        <v>69</v>
      </c>
      <c r="AK1035" t="s">
        <v>184</v>
      </c>
      <c r="AL1035" t="s">
        <v>185</v>
      </c>
      <c r="AS1035">
        <v>2150</v>
      </c>
      <c r="AT1035">
        <v>2150</v>
      </c>
      <c r="BN1035" s="33" t="s">
        <v>2125</v>
      </c>
      <c r="BO1035">
        <v>2</v>
      </c>
      <c r="BP1035">
        <v>2</v>
      </c>
      <c r="BQ1035">
        <v>32</v>
      </c>
      <c r="BR1035" t="s">
        <v>196</v>
      </c>
      <c r="BT1035" t="s">
        <v>73</v>
      </c>
      <c r="BU1035" s="23">
        <v>43762</v>
      </c>
      <c r="BV1035">
        <v>26680</v>
      </c>
      <c r="BX1035" t="s">
        <v>64</v>
      </c>
      <c r="BY1035" t="s">
        <v>64</v>
      </c>
      <c r="CB1035" t="s">
        <v>64</v>
      </c>
      <c r="CC1035" t="s">
        <v>64</v>
      </c>
      <c r="CD1035" t="s">
        <v>345</v>
      </c>
      <c r="CE1035" t="s">
        <v>64</v>
      </c>
      <c r="CG1035" t="s">
        <v>63</v>
      </c>
      <c r="CH1035" t="s">
        <v>346</v>
      </c>
      <c r="CI1035" t="s">
        <v>64</v>
      </c>
      <c r="DJ1035" t="s">
        <v>76</v>
      </c>
      <c r="DK1035" t="s">
        <v>2124</v>
      </c>
      <c r="DN1035" t="s">
        <v>64</v>
      </c>
      <c r="DO1035" t="s">
        <v>347</v>
      </c>
      <c r="DP1035" t="s">
        <v>63</v>
      </c>
      <c r="DQ1035" t="s">
        <v>78</v>
      </c>
      <c r="EB1035">
        <v>3</v>
      </c>
      <c r="EC1035">
        <v>3</v>
      </c>
      <c r="EE1035" t="s">
        <v>1377</v>
      </c>
      <c r="EF1035">
        <v>5</v>
      </c>
      <c r="EH1035" t="s">
        <v>80</v>
      </c>
      <c r="EL1035" t="s">
        <v>80</v>
      </c>
      <c r="EP1035" t="s">
        <v>80</v>
      </c>
      <c r="ET1035" t="s">
        <v>80</v>
      </c>
      <c r="EV1035">
        <v>3250</v>
      </c>
      <c r="EW1035">
        <v>522</v>
      </c>
      <c r="EX1035">
        <v>386</v>
      </c>
      <c r="EY1035">
        <v>467</v>
      </c>
    </row>
    <row r="1036" spans="1:165" x14ac:dyDescent="0.25">
      <c r="A1036">
        <v>2020</v>
      </c>
      <c r="B1036" t="s">
        <v>2134</v>
      </c>
      <c r="C1036" s="20" t="s">
        <v>322</v>
      </c>
      <c r="D1036" t="s">
        <v>352</v>
      </c>
      <c r="E1036" t="s">
        <v>324</v>
      </c>
      <c r="F1036">
        <v>117</v>
      </c>
      <c r="G1036" s="1">
        <v>3.5</v>
      </c>
      <c r="H1036">
        <v>6</v>
      </c>
      <c r="I1036" t="s">
        <v>348</v>
      </c>
      <c r="J1036">
        <v>17</v>
      </c>
      <c r="K1036">
        <v>23</v>
      </c>
      <c r="L1036">
        <v>19</v>
      </c>
      <c r="M1036">
        <v>21.2</v>
      </c>
      <c r="N1036">
        <v>33.5</v>
      </c>
      <c r="O1036">
        <v>25.396000000000001</v>
      </c>
      <c r="P1036">
        <v>17.0031</v>
      </c>
      <c r="Q1036">
        <v>23</v>
      </c>
      <c r="R1036">
        <v>19</v>
      </c>
      <c r="T1036" t="s">
        <v>60</v>
      </c>
      <c r="U1036" t="s">
        <v>71</v>
      </c>
      <c r="V1036" t="s">
        <v>61</v>
      </c>
      <c r="W1036" t="s">
        <v>62</v>
      </c>
      <c r="Y1036">
        <v>10</v>
      </c>
      <c r="Z1036" t="s">
        <v>63</v>
      </c>
      <c r="AA1036" t="s">
        <v>64</v>
      </c>
      <c r="AB1036" t="s">
        <v>65</v>
      </c>
      <c r="AC1036" t="s">
        <v>66</v>
      </c>
      <c r="AD1036">
        <v>15</v>
      </c>
      <c r="AG1036" t="s">
        <v>243</v>
      </c>
      <c r="AH1036" t="s">
        <v>244</v>
      </c>
      <c r="AI1036" t="s">
        <v>68</v>
      </c>
      <c r="AJ1036" t="s">
        <v>69</v>
      </c>
      <c r="AK1036" t="s">
        <v>184</v>
      </c>
      <c r="AL1036" t="s">
        <v>185</v>
      </c>
      <c r="AS1036">
        <v>2150</v>
      </c>
      <c r="AT1036">
        <v>2150</v>
      </c>
      <c r="BN1036" s="33" t="s">
        <v>2125</v>
      </c>
      <c r="BO1036">
        <v>2</v>
      </c>
      <c r="BP1036">
        <v>2</v>
      </c>
      <c r="BQ1036">
        <v>32</v>
      </c>
      <c r="BR1036" t="s">
        <v>196</v>
      </c>
      <c r="BT1036" t="s">
        <v>73</v>
      </c>
      <c r="BU1036" s="23">
        <v>43762</v>
      </c>
      <c r="BV1036">
        <v>26679</v>
      </c>
      <c r="BX1036" t="s">
        <v>64</v>
      </c>
      <c r="BY1036" t="s">
        <v>64</v>
      </c>
      <c r="CB1036" t="s">
        <v>64</v>
      </c>
      <c r="CC1036" t="s">
        <v>64</v>
      </c>
      <c r="CD1036" t="s">
        <v>345</v>
      </c>
      <c r="CE1036" t="s">
        <v>64</v>
      </c>
      <c r="CG1036" t="s">
        <v>63</v>
      </c>
      <c r="CH1036" t="s">
        <v>346</v>
      </c>
      <c r="CI1036" t="s">
        <v>64</v>
      </c>
      <c r="DJ1036" t="s">
        <v>76</v>
      </c>
      <c r="DK1036" t="s">
        <v>2124</v>
      </c>
      <c r="DN1036" t="s">
        <v>64</v>
      </c>
      <c r="DO1036" t="s">
        <v>347</v>
      </c>
      <c r="DP1036" t="s">
        <v>63</v>
      </c>
      <c r="DQ1036" t="s">
        <v>78</v>
      </c>
      <c r="EB1036">
        <v>3</v>
      </c>
      <c r="EC1036">
        <v>3</v>
      </c>
      <c r="EE1036" t="s">
        <v>1377</v>
      </c>
      <c r="EF1036">
        <v>5</v>
      </c>
      <c r="EH1036" t="s">
        <v>80</v>
      </c>
      <c r="EL1036" t="s">
        <v>80</v>
      </c>
      <c r="EP1036" t="s">
        <v>80</v>
      </c>
      <c r="ET1036" t="s">
        <v>80</v>
      </c>
      <c r="EV1036">
        <v>3250</v>
      </c>
      <c r="EW1036">
        <v>522</v>
      </c>
      <c r="EX1036">
        <v>386</v>
      </c>
      <c r="EY1036">
        <v>467</v>
      </c>
    </row>
    <row r="1037" spans="1:165" x14ac:dyDescent="0.25">
      <c r="A1037">
        <v>2020</v>
      </c>
      <c r="B1037" t="s">
        <v>2134</v>
      </c>
      <c r="C1037" s="20" t="s">
        <v>322</v>
      </c>
      <c r="D1037" t="s">
        <v>1375</v>
      </c>
      <c r="E1037" t="s">
        <v>324</v>
      </c>
      <c r="F1037">
        <v>291</v>
      </c>
      <c r="G1037" s="1">
        <v>3.3</v>
      </c>
      <c r="H1037">
        <v>6</v>
      </c>
      <c r="I1037" t="s">
        <v>348</v>
      </c>
      <c r="J1037">
        <v>27</v>
      </c>
      <c r="K1037">
        <v>29</v>
      </c>
      <c r="L1037">
        <v>28</v>
      </c>
      <c r="M1037">
        <v>34.6</v>
      </c>
      <c r="N1037">
        <v>41.5</v>
      </c>
      <c r="O1037">
        <v>37.398099999999999</v>
      </c>
      <c r="P1037">
        <v>26.581700000000001</v>
      </c>
      <c r="Q1037">
        <v>29.083500000000001</v>
      </c>
      <c r="R1037">
        <v>27.652100000000001</v>
      </c>
      <c r="T1037" t="s">
        <v>142</v>
      </c>
      <c r="U1037" t="s">
        <v>143</v>
      </c>
      <c r="V1037" t="s">
        <v>61</v>
      </c>
      <c r="W1037" t="s">
        <v>62</v>
      </c>
      <c r="Y1037">
        <v>10</v>
      </c>
      <c r="Z1037" t="s">
        <v>63</v>
      </c>
      <c r="AA1037" t="s">
        <v>64</v>
      </c>
      <c r="AB1037" t="s">
        <v>65</v>
      </c>
      <c r="AC1037" t="s">
        <v>66</v>
      </c>
      <c r="AD1037">
        <v>15</v>
      </c>
      <c r="AG1037" t="s">
        <v>243</v>
      </c>
      <c r="AH1037" t="s">
        <v>244</v>
      </c>
      <c r="AI1037" t="s">
        <v>68</v>
      </c>
      <c r="AJ1037" t="s">
        <v>69</v>
      </c>
      <c r="AK1037" t="s">
        <v>184</v>
      </c>
      <c r="AL1037" t="s">
        <v>185</v>
      </c>
      <c r="AS1037">
        <v>1450</v>
      </c>
      <c r="AT1037">
        <v>1450</v>
      </c>
      <c r="BN1037" s="33" t="s">
        <v>2138</v>
      </c>
      <c r="BO1037">
        <v>2</v>
      </c>
      <c r="BP1037">
        <v>2</v>
      </c>
      <c r="BQ1037">
        <v>32</v>
      </c>
      <c r="BR1037" t="s">
        <v>196</v>
      </c>
      <c r="BT1037" t="s">
        <v>73</v>
      </c>
      <c r="BU1037" s="23">
        <v>43668</v>
      </c>
      <c r="BV1037">
        <v>26428</v>
      </c>
      <c r="BX1037" t="s">
        <v>64</v>
      </c>
      <c r="BY1037" t="s">
        <v>64</v>
      </c>
      <c r="CB1037" t="s">
        <v>64</v>
      </c>
      <c r="CC1037" t="s">
        <v>64</v>
      </c>
      <c r="CD1037" t="s">
        <v>1374</v>
      </c>
      <c r="CE1037" t="s">
        <v>64</v>
      </c>
      <c r="CF1037" t="s">
        <v>388</v>
      </c>
      <c r="CG1037" t="s">
        <v>63</v>
      </c>
      <c r="CH1037" t="s">
        <v>389</v>
      </c>
      <c r="CI1037" t="s">
        <v>64</v>
      </c>
      <c r="CJ1037" t="s">
        <v>388</v>
      </c>
      <c r="CK1037" t="s">
        <v>112</v>
      </c>
      <c r="CM1037">
        <v>1</v>
      </c>
      <c r="CN1037" t="s">
        <v>113</v>
      </c>
      <c r="CP1037">
        <v>280</v>
      </c>
      <c r="CQ1037">
        <v>5.3</v>
      </c>
      <c r="CR1037">
        <v>38.5</v>
      </c>
      <c r="CS1037" t="s">
        <v>114</v>
      </c>
      <c r="CV1037" t="s">
        <v>115</v>
      </c>
      <c r="CX1037" t="s">
        <v>151</v>
      </c>
      <c r="CY1037" t="s">
        <v>64</v>
      </c>
      <c r="DD1037">
        <v>1</v>
      </c>
      <c r="DE1037" t="s">
        <v>117</v>
      </c>
      <c r="DG1037">
        <v>41</v>
      </c>
      <c r="DJ1037" t="s">
        <v>355</v>
      </c>
      <c r="DK1037" t="s">
        <v>356</v>
      </c>
      <c r="DL1037" t="s">
        <v>64</v>
      </c>
      <c r="DM1037" t="s">
        <v>64</v>
      </c>
      <c r="DN1037" t="s">
        <v>64</v>
      </c>
      <c r="DO1037" t="s">
        <v>327</v>
      </c>
      <c r="DP1037" t="s">
        <v>63</v>
      </c>
      <c r="DQ1037" t="s">
        <v>78</v>
      </c>
      <c r="EB1037">
        <v>6</v>
      </c>
      <c r="EC1037">
        <v>6</v>
      </c>
      <c r="EE1037" t="s">
        <v>1373</v>
      </c>
      <c r="EF1037">
        <v>5</v>
      </c>
      <c r="EH1037" t="s">
        <v>80</v>
      </c>
      <c r="EL1037" t="s">
        <v>80</v>
      </c>
      <c r="EP1037" t="s">
        <v>80</v>
      </c>
      <c r="ET1037" t="s">
        <v>80</v>
      </c>
      <c r="EU1037">
        <v>250</v>
      </c>
      <c r="EW1037">
        <v>335</v>
      </c>
      <c r="EX1037">
        <v>307</v>
      </c>
      <c r="EY1037">
        <v>322</v>
      </c>
    </row>
    <row r="1038" spans="1:165" x14ac:dyDescent="0.25">
      <c r="A1038">
        <v>2020</v>
      </c>
      <c r="B1038" t="s">
        <v>2134</v>
      </c>
      <c r="C1038" s="20" t="s">
        <v>322</v>
      </c>
      <c r="D1038" t="s">
        <v>1376</v>
      </c>
      <c r="E1038" t="s">
        <v>324</v>
      </c>
      <c r="F1038">
        <v>20</v>
      </c>
      <c r="G1038" s="1">
        <v>2.2999999999999998</v>
      </c>
      <c r="H1038">
        <v>4</v>
      </c>
      <c r="I1038" t="s">
        <v>348</v>
      </c>
      <c r="J1038">
        <v>21</v>
      </c>
      <c r="K1038">
        <v>28</v>
      </c>
      <c r="L1038">
        <v>24</v>
      </c>
      <c r="M1038">
        <v>27</v>
      </c>
      <c r="N1038">
        <v>41.7</v>
      </c>
      <c r="O1038">
        <v>32.090600000000002</v>
      </c>
      <c r="P1038">
        <v>21.250499999999999</v>
      </c>
      <c r="Q1038">
        <v>28</v>
      </c>
      <c r="R1038">
        <v>24.220600000000001</v>
      </c>
      <c r="T1038" t="s">
        <v>60</v>
      </c>
      <c r="U1038" t="s">
        <v>71</v>
      </c>
      <c r="V1038" t="s">
        <v>61</v>
      </c>
      <c r="W1038" t="s">
        <v>62</v>
      </c>
      <c r="Y1038">
        <v>10</v>
      </c>
      <c r="Z1038" t="s">
        <v>63</v>
      </c>
      <c r="AA1038" t="s">
        <v>64</v>
      </c>
      <c r="AB1038" t="s">
        <v>65</v>
      </c>
      <c r="AC1038" t="s">
        <v>66</v>
      </c>
      <c r="AD1038">
        <v>15</v>
      </c>
      <c r="AG1038" t="s">
        <v>243</v>
      </c>
      <c r="AH1038" t="s">
        <v>244</v>
      </c>
      <c r="AI1038" t="s">
        <v>68</v>
      </c>
      <c r="AJ1038" t="s">
        <v>69</v>
      </c>
      <c r="AK1038" t="s">
        <v>184</v>
      </c>
      <c r="AL1038" t="s">
        <v>185</v>
      </c>
      <c r="AS1038">
        <v>1700</v>
      </c>
      <c r="AT1038">
        <v>1700</v>
      </c>
      <c r="BN1038" s="33" t="s">
        <v>2125</v>
      </c>
      <c r="BO1038">
        <v>2</v>
      </c>
      <c r="BP1038">
        <v>2</v>
      </c>
      <c r="BQ1038">
        <v>32</v>
      </c>
      <c r="BR1038" t="s">
        <v>196</v>
      </c>
      <c r="BT1038" t="s">
        <v>73</v>
      </c>
      <c r="BU1038" s="23">
        <v>43613</v>
      </c>
      <c r="BV1038">
        <v>25624</v>
      </c>
      <c r="BX1038" t="s">
        <v>64</v>
      </c>
      <c r="BY1038" t="s">
        <v>64</v>
      </c>
      <c r="CB1038" t="s">
        <v>64</v>
      </c>
      <c r="CC1038" t="s">
        <v>64</v>
      </c>
      <c r="CE1038" t="s">
        <v>64</v>
      </c>
      <c r="CG1038" t="s">
        <v>63</v>
      </c>
      <c r="CH1038" t="s">
        <v>405</v>
      </c>
      <c r="CI1038" t="s">
        <v>64</v>
      </c>
      <c r="DJ1038" t="s">
        <v>76</v>
      </c>
      <c r="DK1038" t="s">
        <v>2124</v>
      </c>
      <c r="DN1038" t="s">
        <v>64</v>
      </c>
      <c r="DO1038" t="s">
        <v>357</v>
      </c>
      <c r="DP1038" t="s">
        <v>63</v>
      </c>
      <c r="DQ1038" t="s">
        <v>78</v>
      </c>
      <c r="EB1038">
        <v>5</v>
      </c>
      <c r="EC1038">
        <v>5</v>
      </c>
      <c r="EE1038" t="s">
        <v>1368</v>
      </c>
      <c r="EF1038">
        <v>5</v>
      </c>
      <c r="EH1038" t="s">
        <v>80</v>
      </c>
      <c r="EL1038" t="s">
        <v>80</v>
      </c>
      <c r="EP1038" t="s">
        <v>80</v>
      </c>
      <c r="ET1038" t="s">
        <v>80</v>
      </c>
      <c r="EV1038">
        <v>1000</v>
      </c>
      <c r="EW1038">
        <v>418</v>
      </c>
      <c r="EX1038">
        <v>317</v>
      </c>
      <c r="EY1038">
        <v>370</v>
      </c>
    </row>
    <row r="1039" spans="1:165" s="24" customFormat="1" x14ac:dyDescent="0.25">
      <c r="A1039">
        <v>2020</v>
      </c>
      <c r="B1039" t="s">
        <v>2140</v>
      </c>
      <c r="C1039" s="20" t="s">
        <v>510</v>
      </c>
      <c r="D1039" t="s">
        <v>512</v>
      </c>
      <c r="E1039" t="s">
        <v>447</v>
      </c>
      <c r="F1039">
        <v>664</v>
      </c>
      <c r="G1039" s="1">
        <v>2</v>
      </c>
      <c r="H1039">
        <v>4</v>
      </c>
      <c r="I1039" t="s">
        <v>256</v>
      </c>
      <c r="J1039">
        <v>21</v>
      </c>
      <c r="K1039">
        <v>28</v>
      </c>
      <c r="L1039">
        <v>24</v>
      </c>
      <c r="M1039">
        <v>29.299299999999999</v>
      </c>
      <c r="N1039">
        <v>42.198700000000002</v>
      </c>
      <c r="O1039">
        <v>33.972499999999997</v>
      </c>
      <c r="P1039">
        <v>21.368099999999998</v>
      </c>
      <c r="Q1039">
        <v>28.4621</v>
      </c>
      <c r="R1039">
        <v>24.067499999999999</v>
      </c>
      <c r="S1039"/>
      <c r="T1039" t="s">
        <v>60</v>
      </c>
      <c r="U1039" t="s">
        <v>71</v>
      </c>
      <c r="V1039" t="s">
        <v>86</v>
      </c>
      <c r="W1039" t="s">
        <v>136</v>
      </c>
      <c r="X1039"/>
      <c r="Y1039">
        <v>9</v>
      </c>
      <c r="Z1039" t="s">
        <v>63</v>
      </c>
      <c r="AA1039" t="s">
        <v>64</v>
      </c>
      <c r="AB1039" t="s">
        <v>150</v>
      </c>
      <c r="AC1039" t="s">
        <v>178</v>
      </c>
      <c r="AD1039">
        <v>10</v>
      </c>
      <c r="AE1039"/>
      <c r="AF1039"/>
      <c r="AG1039" t="s">
        <v>243</v>
      </c>
      <c r="AH1039" t="s">
        <v>244</v>
      </c>
      <c r="AI1039" t="s">
        <v>68</v>
      </c>
      <c r="AJ1039" t="s">
        <v>69</v>
      </c>
      <c r="AK1039" t="s">
        <v>184</v>
      </c>
      <c r="AL1039" t="s">
        <v>185</v>
      </c>
      <c r="AM1039"/>
      <c r="AN1039"/>
      <c r="AO1039"/>
      <c r="AP1039"/>
      <c r="AQ1039"/>
      <c r="AR1039"/>
      <c r="AS1039">
        <v>1700</v>
      </c>
      <c r="AT1039">
        <v>1700</v>
      </c>
      <c r="AU1039"/>
      <c r="AV1039"/>
      <c r="AW1039"/>
      <c r="AX1039"/>
      <c r="AY1039"/>
      <c r="AZ1039"/>
      <c r="BA1039"/>
      <c r="BB1039"/>
      <c r="BC1039"/>
      <c r="BD1039"/>
      <c r="BE1039"/>
      <c r="BF1039"/>
      <c r="BG1039"/>
      <c r="BH1039"/>
      <c r="BI1039"/>
      <c r="BJ1039"/>
      <c r="BK1039"/>
      <c r="BL1039"/>
      <c r="BM1039"/>
      <c r="BN1039" s="33" t="s">
        <v>2125</v>
      </c>
      <c r="BO1039">
        <v>2</v>
      </c>
      <c r="BP1039">
        <v>2</v>
      </c>
      <c r="BQ1039">
        <v>32</v>
      </c>
      <c r="BR1039" t="s">
        <v>196</v>
      </c>
      <c r="BS1039"/>
      <c r="BT1039" t="s">
        <v>227</v>
      </c>
      <c r="BU1039" s="23">
        <v>43781</v>
      </c>
      <c r="BV1039">
        <v>26820</v>
      </c>
      <c r="BW1039" s="2"/>
      <c r="BX1039" t="s">
        <v>64</v>
      </c>
      <c r="BY1039" t="s">
        <v>64</v>
      </c>
      <c r="BZ1039"/>
      <c r="CA1039"/>
      <c r="CB1039" t="s">
        <v>64</v>
      </c>
      <c r="CC1039" t="s">
        <v>64</v>
      </c>
      <c r="CD1039"/>
      <c r="CE1039" t="s">
        <v>63</v>
      </c>
      <c r="CF1039" t="s">
        <v>458</v>
      </c>
      <c r="CG1039" t="s">
        <v>63</v>
      </c>
      <c r="CH1039" t="s">
        <v>245</v>
      </c>
      <c r="CI1039" t="s">
        <v>63</v>
      </c>
      <c r="CJ1039" t="s">
        <v>1450</v>
      </c>
      <c r="CK1039"/>
      <c r="CL1039"/>
      <c r="CM1039"/>
      <c r="CN1039"/>
      <c r="CO1039"/>
      <c r="CP1039"/>
      <c r="CQ1039"/>
      <c r="CR1039"/>
      <c r="CS1039"/>
      <c r="CT1039"/>
      <c r="CU1039"/>
      <c r="CV1039"/>
      <c r="CW1039"/>
      <c r="CX1039"/>
      <c r="CY1039"/>
      <c r="CZ1039"/>
      <c r="DA1039"/>
      <c r="DB1039"/>
      <c r="DC1039"/>
      <c r="DD1039"/>
      <c r="DE1039"/>
      <c r="DF1039"/>
      <c r="DG1039"/>
      <c r="DH1039"/>
      <c r="DI1039"/>
      <c r="DJ1039" t="s">
        <v>76</v>
      </c>
      <c r="DK1039" t="s">
        <v>2124</v>
      </c>
      <c r="DL1039"/>
      <c r="DM1039"/>
      <c r="DN1039" t="s">
        <v>64</v>
      </c>
      <c r="DO1039" t="s">
        <v>77</v>
      </c>
      <c r="DP1039" t="s">
        <v>63</v>
      </c>
      <c r="DQ1039" t="s">
        <v>78</v>
      </c>
      <c r="DR1039"/>
      <c r="DS1039"/>
      <c r="DT1039"/>
      <c r="DU1039"/>
      <c r="DV1039"/>
      <c r="DW1039"/>
      <c r="DX1039"/>
      <c r="DY1039"/>
      <c r="DZ1039"/>
      <c r="EA1039" s="22"/>
      <c r="EB1039">
        <v>5</v>
      </c>
      <c r="EC1039">
        <v>5</v>
      </c>
      <c r="ED1039"/>
      <c r="EE1039" t="s">
        <v>1464</v>
      </c>
      <c r="EF1039">
        <v>6</v>
      </c>
      <c r="EG1039"/>
      <c r="EH1039" t="s">
        <v>80</v>
      </c>
      <c r="EI1039"/>
      <c r="EJ1039"/>
      <c r="EK1039"/>
      <c r="EL1039" t="s">
        <v>80</v>
      </c>
      <c r="EM1039"/>
      <c r="EN1039"/>
      <c r="EO1039"/>
      <c r="EP1039" t="s">
        <v>80</v>
      </c>
      <c r="EQ1039"/>
      <c r="ER1039"/>
      <c r="ES1039"/>
      <c r="ET1039" t="s">
        <v>80</v>
      </c>
      <c r="EU1039"/>
      <c r="EV1039">
        <v>1000</v>
      </c>
      <c r="EW1039">
        <v>408</v>
      </c>
      <c r="EX1039">
        <v>306</v>
      </c>
      <c r="EY1039">
        <v>362</v>
      </c>
      <c r="EZ1039"/>
      <c r="FA1039"/>
      <c r="FB1039"/>
      <c r="FC1039"/>
      <c r="FD1039"/>
      <c r="FE1039"/>
      <c r="FF1039"/>
      <c r="FG1039"/>
      <c r="FH1039"/>
      <c r="FI1039"/>
    </row>
    <row r="1040" spans="1:165" x14ac:dyDescent="0.25">
      <c r="A1040">
        <v>2020</v>
      </c>
      <c r="B1040" t="s">
        <v>2140</v>
      </c>
      <c r="C1040" s="20" t="s">
        <v>510</v>
      </c>
      <c r="D1040" t="s">
        <v>512</v>
      </c>
      <c r="E1040" t="s">
        <v>447</v>
      </c>
      <c r="F1040">
        <v>566</v>
      </c>
      <c r="G1040" s="1">
        <v>2.5</v>
      </c>
      <c r="H1040">
        <v>4</v>
      </c>
      <c r="I1040" t="s">
        <v>256</v>
      </c>
      <c r="J1040">
        <v>21</v>
      </c>
      <c r="K1040">
        <v>27</v>
      </c>
      <c r="L1040">
        <v>23</v>
      </c>
      <c r="M1040">
        <v>27.590199999999999</v>
      </c>
      <c r="N1040">
        <v>39.710999999999999</v>
      </c>
      <c r="O1040">
        <v>31.9831</v>
      </c>
      <c r="P1040">
        <v>20.852399999999999</v>
      </c>
      <c r="Q1040">
        <v>26.556799999999999</v>
      </c>
      <c r="R1040">
        <v>23.0837</v>
      </c>
      <c r="T1040" t="s">
        <v>142</v>
      </c>
      <c r="U1040" t="s">
        <v>143</v>
      </c>
      <c r="V1040" t="s">
        <v>86</v>
      </c>
      <c r="W1040" t="s">
        <v>136</v>
      </c>
      <c r="Y1040">
        <v>9</v>
      </c>
      <c r="Z1040" t="s">
        <v>63</v>
      </c>
      <c r="AA1040" t="s">
        <v>64</v>
      </c>
      <c r="AB1040" t="s">
        <v>150</v>
      </c>
      <c r="AC1040" t="s">
        <v>178</v>
      </c>
      <c r="AD1040">
        <v>10</v>
      </c>
      <c r="AG1040" t="s">
        <v>243</v>
      </c>
      <c r="AH1040" t="s">
        <v>244</v>
      </c>
      <c r="AI1040" t="s">
        <v>68</v>
      </c>
      <c r="AJ1040" t="s">
        <v>69</v>
      </c>
      <c r="AK1040" t="s">
        <v>184</v>
      </c>
      <c r="AL1040" t="s">
        <v>185</v>
      </c>
      <c r="AS1040">
        <v>1750</v>
      </c>
      <c r="AT1040">
        <v>1750</v>
      </c>
      <c r="BN1040" s="33" t="s">
        <v>2125</v>
      </c>
      <c r="BO1040">
        <v>2</v>
      </c>
      <c r="BP1040">
        <v>2</v>
      </c>
      <c r="BQ1040">
        <v>32</v>
      </c>
      <c r="BR1040" t="s">
        <v>196</v>
      </c>
      <c r="BT1040" t="s">
        <v>227</v>
      </c>
      <c r="BU1040" s="23">
        <v>43682</v>
      </c>
      <c r="BV1040">
        <v>26234</v>
      </c>
      <c r="BX1040" t="s">
        <v>64</v>
      </c>
      <c r="BY1040" t="s">
        <v>64</v>
      </c>
      <c r="CB1040" t="s">
        <v>64</v>
      </c>
      <c r="CC1040" t="s">
        <v>64</v>
      </c>
      <c r="CE1040" t="s">
        <v>64</v>
      </c>
      <c r="CG1040" t="s">
        <v>63</v>
      </c>
      <c r="CH1040" t="s">
        <v>456</v>
      </c>
      <c r="CI1040" t="s">
        <v>64</v>
      </c>
      <c r="DJ1040" t="s">
        <v>76</v>
      </c>
      <c r="DK1040" t="s">
        <v>2124</v>
      </c>
      <c r="DN1040" t="s">
        <v>64</v>
      </c>
      <c r="DO1040" t="s">
        <v>132</v>
      </c>
      <c r="DP1040" t="s">
        <v>63</v>
      </c>
      <c r="DQ1040" t="s">
        <v>78</v>
      </c>
      <c r="EB1040">
        <v>5</v>
      </c>
      <c r="EC1040">
        <v>5</v>
      </c>
      <c r="EE1040" t="s">
        <v>1468</v>
      </c>
      <c r="EF1040">
        <v>5</v>
      </c>
      <c r="EH1040" t="s">
        <v>80</v>
      </c>
      <c r="EL1040" t="s">
        <v>80</v>
      </c>
      <c r="EP1040" t="s">
        <v>80</v>
      </c>
      <c r="ET1040" t="s">
        <v>80</v>
      </c>
      <c r="EV1040">
        <v>1250</v>
      </c>
      <c r="EW1040">
        <v>422</v>
      </c>
      <c r="EX1040">
        <v>333</v>
      </c>
      <c r="EY1040">
        <v>382</v>
      </c>
    </row>
    <row r="1041" spans="1:165" x14ac:dyDescent="0.25">
      <c r="A1041">
        <v>2020</v>
      </c>
      <c r="B1041" t="s">
        <v>2140</v>
      </c>
      <c r="C1041" s="20" t="s">
        <v>510</v>
      </c>
      <c r="D1041" t="s">
        <v>512</v>
      </c>
      <c r="E1041" t="s">
        <v>447</v>
      </c>
      <c r="F1041">
        <v>817</v>
      </c>
      <c r="G1041" s="1">
        <v>3.6</v>
      </c>
      <c r="H1041">
        <v>6</v>
      </c>
      <c r="I1041" t="s">
        <v>256</v>
      </c>
      <c r="J1041">
        <v>19</v>
      </c>
      <c r="K1041">
        <v>27</v>
      </c>
      <c r="L1041">
        <v>22</v>
      </c>
      <c r="M1041">
        <v>23.4</v>
      </c>
      <c r="N1041">
        <v>37.6</v>
      </c>
      <c r="O1041">
        <v>28.190999999999999</v>
      </c>
      <c r="P1041">
        <v>18.633099999999999</v>
      </c>
      <c r="Q1041">
        <v>26.5822</v>
      </c>
      <c r="R1041">
        <v>21.5304</v>
      </c>
      <c r="T1041" t="s">
        <v>142</v>
      </c>
      <c r="U1041" t="s">
        <v>143</v>
      </c>
      <c r="V1041" t="s">
        <v>86</v>
      </c>
      <c r="W1041" t="s">
        <v>136</v>
      </c>
      <c r="Y1041">
        <v>9</v>
      </c>
      <c r="Z1041" t="s">
        <v>63</v>
      </c>
      <c r="AA1041" t="s">
        <v>64</v>
      </c>
      <c r="AB1041" t="s">
        <v>150</v>
      </c>
      <c r="AC1041" t="s">
        <v>178</v>
      </c>
      <c r="AD1041">
        <v>10</v>
      </c>
      <c r="AG1041" t="s">
        <v>243</v>
      </c>
      <c r="AH1041" t="s">
        <v>244</v>
      </c>
      <c r="AI1041" t="s">
        <v>68</v>
      </c>
      <c r="AJ1041" t="s">
        <v>69</v>
      </c>
      <c r="AK1041" t="s">
        <v>184</v>
      </c>
      <c r="AL1041" t="s">
        <v>185</v>
      </c>
      <c r="AS1041">
        <v>1850</v>
      </c>
      <c r="AT1041">
        <v>1850</v>
      </c>
      <c r="BN1041" s="33" t="s">
        <v>2125</v>
      </c>
      <c r="BO1041">
        <v>2</v>
      </c>
      <c r="BP1041">
        <v>2</v>
      </c>
      <c r="BQ1041">
        <v>32</v>
      </c>
      <c r="BR1041" t="s">
        <v>196</v>
      </c>
      <c r="BT1041" t="s">
        <v>73</v>
      </c>
      <c r="BU1041" s="23">
        <v>43682</v>
      </c>
      <c r="BV1041">
        <v>26193</v>
      </c>
      <c r="BX1041" t="s">
        <v>64</v>
      </c>
      <c r="BY1041" t="s">
        <v>64</v>
      </c>
      <c r="CB1041" t="s">
        <v>64</v>
      </c>
      <c r="CC1041" t="s">
        <v>64</v>
      </c>
      <c r="CE1041" t="s">
        <v>63</v>
      </c>
      <c r="CF1041" t="s">
        <v>458</v>
      </c>
      <c r="CG1041" t="s">
        <v>63</v>
      </c>
      <c r="CH1041" t="s">
        <v>449</v>
      </c>
      <c r="CI1041" t="s">
        <v>64</v>
      </c>
      <c r="DJ1041" t="s">
        <v>76</v>
      </c>
      <c r="DK1041" t="s">
        <v>2124</v>
      </c>
      <c r="DN1041" t="s">
        <v>64</v>
      </c>
      <c r="DO1041" t="s">
        <v>132</v>
      </c>
      <c r="DP1041" t="s">
        <v>63</v>
      </c>
      <c r="DQ1041" t="s">
        <v>78</v>
      </c>
      <c r="EB1041">
        <v>4</v>
      </c>
      <c r="EC1041">
        <v>4</v>
      </c>
      <c r="EE1041" t="s">
        <v>1438</v>
      </c>
      <c r="EF1041">
        <v>6</v>
      </c>
      <c r="EH1041" t="s">
        <v>80</v>
      </c>
      <c r="EL1041" t="s">
        <v>80</v>
      </c>
      <c r="EP1041" t="s">
        <v>80</v>
      </c>
      <c r="ET1041" t="s">
        <v>80</v>
      </c>
      <c r="EV1041">
        <v>1750</v>
      </c>
      <c r="EW1041">
        <v>476</v>
      </c>
      <c r="EX1041">
        <v>335</v>
      </c>
      <c r="EY1041">
        <v>413</v>
      </c>
    </row>
    <row r="1042" spans="1:165" x14ac:dyDescent="0.25">
      <c r="A1042">
        <v>2020</v>
      </c>
      <c r="B1042" t="s">
        <v>2140</v>
      </c>
      <c r="C1042" s="20" t="s">
        <v>510</v>
      </c>
      <c r="D1042" t="s">
        <v>513</v>
      </c>
      <c r="E1042" t="s">
        <v>447</v>
      </c>
      <c r="F1042">
        <v>689</v>
      </c>
      <c r="G1042" s="1">
        <v>5.3</v>
      </c>
      <c r="H1042">
        <v>8</v>
      </c>
      <c r="I1042" t="s">
        <v>152</v>
      </c>
      <c r="J1042">
        <v>15</v>
      </c>
      <c r="K1042">
        <v>22</v>
      </c>
      <c r="L1042">
        <v>18</v>
      </c>
      <c r="M1042">
        <v>18.5</v>
      </c>
      <c r="N1042">
        <v>31.2</v>
      </c>
      <c r="O1042">
        <v>22.648599999999998</v>
      </c>
      <c r="P1042">
        <v>14.9703</v>
      </c>
      <c r="Q1042">
        <v>22.380700000000001</v>
      </c>
      <c r="R1042">
        <v>17.5914</v>
      </c>
      <c r="T1042" t="s">
        <v>142</v>
      </c>
      <c r="U1042" t="s">
        <v>143</v>
      </c>
      <c r="V1042" t="s">
        <v>86</v>
      </c>
      <c r="W1042" t="s">
        <v>136</v>
      </c>
      <c r="Y1042">
        <v>6</v>
      </c>
      <c r="Z1042" t="s">
        <v>63</v>
      </c>
      <c r="AA1042" t="s">
        <v>64</v>
      </c>
      <c r="AB1042" t="s">
        <v>65</v>
      </c>
      <c r="AC1042" t="s">
        <v>66</v>
      </c>
      <c r="AD1042">
        <v>85</v>
      </c>
      <c r="AF1042">
        <v>459</v>
      </c>
      <c r="AG1042" t="s">
        <v>243</v>
      </c>
      <c r="AH1042" t="s">
        <v>244</v>
      </c>
      <c r="AI1042" t="s">
        <v>68</v>
      </c>
      <c r="AJ1042" t="s">
        <v>69</v>
      </c>
      <c r="AK1042" t="s">
        <v>184</v>
      </c>
      <c r="AL1042" t="s">
        <v>185</v>
      </c>
      <c r="AS1042">
        <v>2250</v>
      </c>
      <c r="AT1042">
        <v>2250</v>
      </c>
      <c r="AU1042">
        <v>11</v>
      </c>
      <c r="AV1042">
        <v>17</v>
      </c>
      <c r="AW1042">
        <v>13</v>
      </c>
      <c r="AX1042">
        <v>13.7</v>
      </c>
      <c r="AY1042">
        <v>23.6</v>
      </c>
      <c r="AZ1042">
        <v>16.888000000000002</v>
      </c>
      <c r="BA1042">
        <v>11.0861</v>
      </c>
      <c r="BB1042">
        <v>16.928999999999998</v>
      </c>
      <c r="BC1042">
        <v>13.124499999999999</v>
      </c>
      <c r="BD1042">
        <v>332</v>
      </c>
      <c r="BE1042" t="s">
        <v>247</v>
      </c>
      <c r="BF1042" t="s">
        <v>248</v>
      </c>
      <c r="BG1042" t="s">
        <v>68</v>
      </c>
      <c r="BH1042" t="s">
        <v>69</v>
      </c>
      <c r="BI1042">
        <v>2650</v>
      </c>
      <c r="BJ1042">
        <v>567</v>
      </c>
      <c r="BK1042">
        <v>372</v>
      </c>
      <c r="BL1042">
        <v>479</v>
      </c>
      <c r="BM1042">
        <v>2650</v>
      </c>
      <c r="BN1042" s="33" t="s">
        <v>2139</v>
      </c>
      <c r="BO1042">
        <v>1</v>
      </c>
      <c r="BP1042">
        <v>1</v>
      </c>
      <c r="BQ1042">
        <v>32</v>
      </c>
      <c r="BR1042" t="s">
        <v>196</v>
      </c>
      <c r="BT1042" t="s">
        <v>73</v>
      </c>
      <c r="BU1042" s="23">
        <v>43643</v>
      </c>
      <c r="BV1042">
        <v>25824</v>
      </c>
      <c r="BX1042" t="s">
        <v>64</v>
      </c>
      <c r="BY1042" t="s">
        <v>64</v>
      </c>
      <c r="CB1042" t="s">
        <v>64</v>
      </c>
      <c r="CC1042" t="s">
        <v>64</v>
      </c>
      <c r="CD1042" t="s">
        <v>478</v>
      </c>
      <c r="CE1042" t="s">
        <v>63</v>
      </c>
      <c r="CF1042" t="s">
        <v>458</v>
      </c>
      <c r="CG1042" t="s">
        <v>63</v>
      </c>
      <c r="CH1042" t="s">
        <v>456</v>
      </c>
      <c r="CI1042" t="s">
        <v>64</v>
      </c>
      <c r="DJ1042" t="s">
        <v>76</v>
      </c>
      <c r="DK1042" t="s">
        <v>2124</v>
      </c>
      <c r="DN1042" t="s">
        <v>64</v>
      </c>
      <c r="DO1042" t="s">
        <v>77</v>
      </c>
      <c r="DP1042" t="s">
        <v>64</v>
      </c>
      <c r="DQ1042" t="s">
        <v>139</v>
      </c>
      <c r="EB1042">
        <v>3</v>
      </c>
      <c r="EC1042">
        <v>3</v>
      </c>
      <c r="ED1042">
        <v>3</v>
      </c>
      <c r="EE1042" t="s">
        <v>1469</v>
      </c>
      <c r="EF1042">
        <v>3</v>
      </c>
      <c r="EH1042" t="s">
        <v>80</v>
      </c>
      <c r="EL1042" t="s">
        <v>80</v>
      </c>
      <c r="EP1042" t="s">
        <v>80</v>
      </c>
      <c r="ET1042" t="s">
        <v>80</v>
      </c>
      <c r="EV1042">
        <v>3750</v>
      </c>
      <c r="EW1042">
        <v>593</v>
      </c>
      <c r="EX1042">
        <v>397</v>
      </c>
      <c r="EY1042">
        <v>505</v>
      </c>
    </row>
    <row r="1043" spans="1:165" x14ac:dyDescent="0.25">
      <c r="A1043">
        <v>2020</v>
      </c>
      <c r="B1043" t="s">
        <v>2140</v>
      </c>
      <c r="C1043" s="20" t="s">
        <v>510</v>
      </c>
      <c r="D1043" t="s">
        <v>513</v>
      </c>
      <c r="E1043" t="s">
        <v>447</v>
      </c>
      <c r="F1043">
        <v>753</v>
      </c>
      <c r="G1043" s="1">
        <v>5.3</v>
      </c>
      <c r="H1043">
        <v>8</v>
      </c>
      <c r="I1043" t="s">
        <v>152</v>
      </c>
      <c r="J1043">
        <v>15</v>
      </c>
      <c r="K1043">
        <v>22</v>
      </c>
      <c r="L1043">
        <v>18</v>
      </c>
      <c r="M1043">
        <v>18.5</v>
      </c>
      <c r="N1043">
        <v>31.2</v>
      </c>
      <c r="O1043">
        <v>22.648599999999998</v>
      </c>
      <c r="P1043">
        <v>14.9703</v>
      </c>
      <c r="Q1043">
        <v>22.380700000000001</v>
      </c>
      <c r="R1043">
        <v>17.5914</v>
      </c>
      <c r="T1043" t="s">
        <v>142</v>
      </c>
      <c r="U1043" t="s">
        <v>143</v>
      </c>
      <c r="V1043" t="s">
        <v>86</v>
      </c>
      <c r="W1043" t="s">
        <v>136</v>
      </c>
      <c r="Y1043">
        <v>6</v>
      </c>
      <c r="Z1043" t="s">
        <v>63</v>
      </c>
      <c r="AA1043" t="s">
        <v>64</v>
      </c>
      <c r="AB1043" t="s">
        <v>65</v>
      </c>
      <c r="AC1043" t="s">
        <v>66</v>
      </c>
      <c r="AD1043">
        <v>10</v>
      </c>
      <c r="AG1043" t="s">
        <v>243</v>
      </c>
      <c r="AH1043" t="s">
        <v>244</v>
      </c>
      <c r="AI1043" t="s">
        <v>68</v>
      </c>
      <c r="AJ1043" t="s">
        <v>69</v>
      </c>
      <c r="AK1043" t="s">
        <v>184</v>
      </c>
      <c r="AL1043" t="s">
        <v>185</v>
      </c>
      <c r="AS1043">
        <v>2250</v>
      </c>
      <c r="AT1043">
        <v>2250</v>
      </c>
      <c r="BN1043" s="33" t="s">
        <v>2125</v>
      </c>
      <c r="BO1043">
        <v>1</v>
      </c>
      <c r="BP1043">
        <v>1</v>
      </c>
      <c r="BQ1043">
        <v>32</v>
      </c>
      <c r="BR1043" t="s">
        <v>196</v>
      </c>
      <c r="BT1043" t="s">
        <v>73</v>
      </c>
      <c r="BU1043" s="23">
        <v>43643</v>
      </c>
      <c r="BV1043">
        <v>25820</v>
      </c>
      <c r="BX1043" t="s">
        <v>64</v>
      </c>
      <c r="BY1043" t="s">
        <v>64</v>
      </c>
      <c r="CB1043" t="s">
        <v>64</v>
      </c>
      <c r="CC1043" t="s">
        <v>64</v>
      </c>
      <c r="CD1043" t="s">
        <v>478</v>
      </c>
      <c r="CE1043" t="s">
        <v>63</v>
      </c>
      <c r="CF1043" t="s">
        <v>458</v>
      </c>
      <c r="CG1043" t="s">
        <v>63</v>
      </c>
      <c r="CH1043" t="s">
        <v>456</v>
      </c>
      <c r="CI1043" t="s">
        <v>64</v>
      </c>
      <c r="DJ1043" t="s">
        <v>76</v>
      </c>
      <c r="DK1043" t="s">
        <v>2124</v>
      </c>
      <c r="DN1043" t="s">
        <v>64</v>
      </c>
      <c r="DO1043" t="s">
        <v>77</v>
      </c>
      <c r="DP1043" t="s">
        <v>64</v>
      </c>
      <c r="DQ1043" t="s">
        <v>139</v>
      </c>
      <c r="EB1043">
        <v>3</v>
      </c>
      <c r="EC1043">
        <v>3</v>
      </c>
      <c r="EE1043" t="s">
        <v>1470</v>
      </c>
      <c r="EF1043">
        <v>3</v>
      </c>
      <c r="EH1043" t="s">
        <v>80</v>
      </c>
      <c r="EL1043" t="s">
        <v>80</v>
      </c>
      <c r="EP1043" t="s">
        <v>80</v>
      </c>
      <c r="ET1043" t="s">
        <v>80</v>
      </c>
      <c r="EV1043">
        <v>3750</v>
      </c>
      <c r="EW1043">
        <v>593</v>
      </c>
      <c r="EX1043">
        <v>397</v>
      </c>
      <c r="EY1043">
        <v>505</v>
      </c>
    </row>
    <row r="1044" spans="1:165" x14ac:dyDescent="0.25">
      <c r="A1044">
        <v>2020</v>
      </c>
      <c r="B1044" t="s">
        <v>2140</v>
      </c>
      <c r="C1044" s="20" t="s">
        <v>510</v>
      </c>
      <c r="D1044" t="s">
        <v>513</v>
      </c>
      <c r="E1044" t="s">
        <v>447</v>
      </c>
      <c r="F1044">
        <v>772</v>
      </c>
      <c r="G1044" s="1">
        <v>6.2</v>
      </c>
      <c r="H1044">
        <v>8</v>
      </c>
      <c r="I1044" t="s">
        <v>467</v>
      </c>
      <c r="J1044">
        <v>14</v>
      </c>
      <c r="K1044">
        <v>23</v>
      </c>
      <c r="L1044">
        <v>17</v>
      </c>
      <c r="M1044">
        <v>17.7</v>
      </c>
      <c r="N1044">
        <v>31.5</v>
      </c>
      <c r="O1044">
        <v>22.046299999999999</v>
      </c>
      <c r="P1044">
        <v>14.360900000000001</v>
      </c>
      <c r="Q1044">
        <v>22.580400000000001</v>
      </c>
      <c r="R1044">
        <v>17.174099999999999</v>
      </c>
      <c r="T1044" t="s">
        <v>142</v>
      </c>
      <c r="U1044" t="s">
        <v>143</v>
      </c>
      <c r="V1044" t="s">
        <v>86</v>
      </c>
      <c r="W1044" t="s">
        <v>136</v>
      </c>
      <c r="Y1044">
        <v>10</v>
      </c>
      <c r="Z1044" t="s">
        <v>63</v>
      </c>
      <c r="AA1044" t="s">
        <v>64</v>
      </c>
      <c r="AB1044" t="s">
        <v>65</v>
      </c>
      <c r="AC1044" t="s">
        <v>66</v>
      </c>
      <c r="AD1044">
        <v>10</v>
      </c>
      <c r="AG1044" t="s">
        <v>155</v>
      </c>
      <c r="AH1044" t="s">
        <v>156</v>
      </c>
      <c r="AI1044" t="s">
        <v>68</v>
      </c>
      <c r="AJ1044" t="s">
        <v>69</v>
      </c>
      <c r="AK1044" t="s">
        <v>184</v>
      </c>
      <c r="AL1044" t="s">
        <v>185</v>
      </c>
      <c r="AS1044">
        <v>2850</v>
      </c>
      <c r="AT1044">
        <v>2850</v>
      </c>
      <c r="BN1044" s="33" t="s">
        <v>2125</v>
      </c>
      <c r="BO1044">
        <v>1</v>
      </c>
      <c r="BP1044">
        <v>1</v>
      </c>
      <c r="BQ1044">
        <v>32</v>
      </c>
      <c r="BR1044" t="s">
        <v>196</v>
      </c>
      <c r="BT1044" t="s">
        <v>73</v>
      </c>
      <c r="BU1044" s="23">
        <v>43643</v>
      </c>
      <c r="BV1044">
        <v>25816</v>
      </c>
      <c r="BX1044" t="s">
        <v>64</v>
      </c>
      <c r="BY1044" t="s">
        <v>64</v>
      </c>
      <c r="CB1044" t="s">
        <v>64</v>
      </c>
      <c r="CC1044" t="s">
        <v>64</v>
      </c>
      <c r="CD1044" t="s">
        <v>478</v>
      </c>
      <c r="CE1044" t="s">
        <v>63</v>
      </c>
      <c r="CF1044" t="s">
        <v>458</v>
      </c>
      <c r="CG1044" t="s">
        <v>63</v>
      </c>
      <c r="CH1044" t="s">
        <v>456</v>
      </c>
      <c r="CI1044" t="s">
        <v>64</v>
      </c>
      <c r="DJ1044" t="s">
        <v>76</v>
      </c>
      <c r="DK1044" t="s">
        <v>2124</v>
      </c>
      <c r="DN1044" t="s">
        <v>64</v>
      </c>
      <c r="DO1044" t="s">
        <v>77</v>
      </c>
      <c r="DP1044" t="s">
        <v>64</v>
      </c>
      <c r="DQ1044" t="s">
        <v>139</v>
      </c>
      <c r="EB1044">
        <v>3</v>
      </c>
      <c r="EC1044">
        <v>3</v>
      </c>
      <c r="EE1044" t="s">
        <v>1462</v>
      </c>
      <c r="EF1044">
        <v>3</v>
      </c>
      <c r="EH1044" t="s">
        <v>80</v>
      </c>
      <c r="EL1044" t="s">
        <v>80</v>
      </c>
      <c r="EP1044" t="s">
        <v>80</v>
      </c>
      <c r="ET1044" t="s">
        <v>80</v>
      </c>
      <c r="EV1044">
        <v>6750</v>
      </c>
      <c r="EW1044">
        <v>618</v>
      </c>
      <c r="EX1044">
        <v>393</v>
      </c>
      <c r="EY1044">
        <v>517</v>
      </c>
    </row>
    <row r="1045" spans="1:165" x14ac:dyDescent="0.25">
      <c r="A1045">
        <v>2020</v>
      </c>
      <c r="B1045" t="s">
        <v>2140</v>
      </c>
      <c r="C1045" s="20" t="s">
        <v>510</v>
      </c>
      <c r="D1045" t="s">
        <v>514</v>
      </c>
      <c r="E1045" t="s">
        <v>447</v>
      </c>
      <c r="F1045">
        <v>690</v>
      </c>
      <c r="G1045" s="1">
        <v>5.3</v>
      </c>
      <c r="H1045">
        <v>8</v>
      </c>
      <c r="I1045" t="s">
        <v>152</v>
      </c>
      <c r="J1045">
        <v>15</v>
      </c>
      <c r="K1045">
        <v>22</v>
      </c>
      <c r="L1045">
        <v>18</v>
      </c>
      <c r="M1045">
        <v>18.5</v>
      </c>
      <c r="N1045">
        <v>31.2</v>
      </c>
      <c r="O1045">
        <v>22.648599999999998</v>
      </c>
      <c r="P1045">
        <v>14.9703</v>
      </c>
      <c r="Q1045">
        <v>22.380700000000001</v>
      </c>
      <c r="R1045">
        <v>17.5914</v>
      </c>
      <c r="T1045" t="s">
        <v>142</v>
      </c>
      <c r="U1045" t="s">
        <v>143</v>
      </c>
      <c r="V1045" t="s">
        <v>86</v>
      </c>
      <c r="W1045" t="s">
        <v>136</v>
      </c>
      <c r="Y1045">
        <v>6</v>
      </c>
      <c r="Z1045" t="s">
        <v>63</v>
      </c>
      <c r="AA1045" t="s">
        <v>64</v>
      </c>
      <c r="AB1045" t="s">
        <v>65</v>
      </c>
      <c r="AC1045" t="s">
        <v>66</v>
      </c>
      <c r="AD1045">
        <v>85</v>
      </c>
      <c r="AF1045">
        <v>572</v>
      </c>
      <c r="AG1045" t="s">
        <v>243</v>
      </c>
      <c r="AH1045" t="s">
        <v>244</v>
      </c>
      <c r="AI1045" t="s">
        <v>68</v>
      </c>
      <c r="AJ1045" t="s">
        <v>69</v>
      </c>
      <c r="AK1045" t="s">
        <v>184</v>
      </c>
      <c r="AL1045" t="s">
        <v>185</v>
      </c>
      <c r="AS1045">
        <v>2250</v>
      </c>
      <c r="AT1045">
        <v>2250</v>
      </c>
      <c r="AU1045">
        <v>11</v>
      </c>
      <c r="AV1045">
        <v>17</v>
      </c>
      <c r="AW1045">
        <v>13</v>
      </c>
      <c r="AX1045">
        <v>13.7</v>
      </c>
      <c r="AY1045">
        <v>23.6</v>
      </c>
      <c r="AZ1045">
        <v>16.888000000000002</v>
      </c>
      <c r="BA1045">
        <v>11.0861</v>
      </c>
      <c r="BB1045">
        <v>16.928999999999998</v>
      </c>
      <c r="BC1045">
        <v>13.124499999999999</v>
      </c>
      <c r="BD1045">
        <v>413</v>
      </c>
      <c r="BE1045" t="s">
        <v>247</v>
      </c>
      <c r="BF1045" t="s">
        <v>248</v>
      </c>
      <c r="BG1045" t="s">
        <v>68</v>
      </c>
      <c r="BH1045" t="s">
        <v>69</v>
      </c>
      <c r="BI1045">
        <v>2650</v>
      </c>
      <c r="BJ1045">
        <v>567</v>
      </c>
      <c r="BK1045">
        <v>372</v>
      </c>
      <c r="BL1045">
        <v>479</v>
      </c>
      <c r="BM1045">
        <v>2650</v>
      </c>
      <c r="BN1045" s="33" t="s">
        <v>2139</v>
      </c>
      <c r="BO1045">
        <v>1</v>
      </c>
      <c r="BP1045">
        <v>1</v>
      </c>
      <c r="BQ1045">
        <v>32</v>
      </c>
      <c r="BR1045" t="s">
        <v>196</v>
      </c>
      <c r="BT1045" t="s">
        <v>73</v>
      </c>
      <c r="BU1045" s="23">
        <v>43643</v>
      </c>
      <c r="BV1045">
        <v>25825</v>
      </c>
      <c r="BX1045" t="s">
        <v>64</v>
      </c>
      <c r="BY1045" t="s">
        <v>64</v>
      </c>
      <c r="CB1045" t="s">
        <v>64</v>
      </c>
      <c r="CC1045" t="s">
        <v>64</v>
      </c>
      <c r="CD1045" t="s">
        <v>478</v>
      </c>
      <c r="CE1045" t="s">
        <v>63</v>
      </c>
      <c r="CF1045" t="s">
        <v>458</v>
      </c>
      <c r="CG1045" t="s">
        <v>63</v>
      </c>
      <c r="CH1045" t="s">
        <v>456</v>
      </c>
      <c r="CI1045" t="s">
        <v>64</v>
      </c>
      <c r="DJ1045" t="s">
        <v>76</v>
      </c>
      <c r="DK1045" t="s">
        <v>2124</v>
      </c>
      <c r="DN1045" t="s">
        <v>64</v>
      </c>
      <c r="DO1045" t="s">
        <v>77</v>
      </c>
      <c r="DP1045" t="s">
        <v>64</v>
      </c>
      <c r="DQ1045" t="s">
        <v>139</v>
      </c>
      <c r="EB1045">
        <v>3</v>
      </c>
      <c r="EC1045">
        <v>3</v>
      </c>
      <c r="ED1045">
        <v>3</v>
      </c>
      <c r="EE1045" t="s">
        <v>1469</v>
      </c>
      <c r="EF1045">
        <v>3</v>
      </c>
      <c r="EH1045" t="s">
        <v>80</v>
      </c>
      <c r="EL1045" t="s">
        <v>80</v>
      </c>
      <c r="EP1045" t="s">
        <v>80</v>
      </c>
      <c r="ET1045" t="s">
        <v>80</v>
      </c>
      <c r="EV1045">
        <v>3750</v>
      </c>
      <c r="EW1045">
        <v>593</v>
      </c>
      <c r="EX1045">
        <v>397</v>
      </c>
      <c r="EY1045">
        <v>505</v>
      </c>
    </row>
    <row r="1046" spans="1:165" x14ac:dyDescent="0.25">
      <c r="A1046">
        <v>2020</v>
      </c>
      <c r="B1046" t="s">
        <v>2140</v>
      </c>
      <c r="C1046" s="20" t="s">
        <v>510</v>
      </c>
      <c r="D1046" t="s">
        <v>514</v>
      </c>
      <c r="E1046" t="s">
        <v>447</v>
      </c>
      <c r="F1046">
        <v>754</v>
      </c>
      <c r="G1046" s="1">
        <v>5.3</v>
      </c>
      <c r="H1046">
        <v>8</v>
      </c>
      <c r="I1046" t="s">
        <v>152</v>
      </c>
      <c r="J1046">
        <v>15</v>
      </c>
      <c r="K1046">
        <v>22</v>
      </c>
      <c r="L1046">
        <v>18</v>
      </c>
      <c r="M1046">
        <v>18.5</v>
      </c>
      <c r="N1046">
        <v>31.2</v>
      </c>
      <c r="O1046">
        <v>22.648599999999998</v>
      </c>
      <c r="P1046">
        <v>14.9703</v>
      </c>
      <c r="Q1046">
        <v>22.380700000000001</v>
      </c>
      <c r="R1046">
        <v>17.5914</v>
      </c>
      <c r="T1046" t="s">
        <v>142</v>
      </c>
      <c r="U1046" t="s">
        <v>143</v>
      </c>
      <c r="V1046" t="s">
        <v>86</v>
      </c>
      <c r="W1046" t="s">
        <v>136</v>
      </c>
      <c r="Y1046">
        <v>6</v>
      </c>
      <c r="Z1046" t="s">
        <v>63</v>
      </c>
      <c r="AA1046" t="s">
        <v>64</v>
      </c>
      <c r="AB1046" t="s">
        <v>65</v>
      </c>
      <c r="AC1046" t="s">
        <v>66</v>
      </c>
      <c r="AD1046">
        <v>10</v>
      </c>
      <c r="AG1046" t="s">
        <v>243</v>
      </c>
      <c r="AH1046" t="s">
        <v>244</v>
      </c>
      <c r="AI1046" t="s">
        <v>68</v>
      </c>
      <c r="AJ1046" t="s">
        <v>69</v>
      </c>
      <c r="AK1046" t="s">
        <v>184</v>
      </c>
      <c r="AL1046" t="s">
        <v>185</v>
      </c>
      <c r="AS1046">
        <v>2250</v>
      </c>
      <c r="AT1046">
        <v>2250</v>
      </c>
      <c r="BN1046" s="33" t="s">
        <v>2125</v>
      </c>
      <c r="BO1046">
        <v>1</v>
      </c>
      <c r="BP1046">
        <v>1</v>
      </c>
      <c r="BQ1046">
        <v>32</v>
      </c>
      <c r="BR1046" t="s">
        <v>196</v>
      </c>
      <c r="BT1046" t="s">
        <v>73</v>
      </c>
      <c r="BU1046" s="23">
        <v>43643</v>
      </c>
      <c r="BV1046">
        <v>25821</v>
      </c>
      <c r="BX1046" t="s">
        <v>64</v>
      </c>
      <c r="BY1046" t="s">
        <v>64</v>
      </c>
      <c r="CB1046" t="s">
        <v>64</v>
      </c>
      <c r="CC1046" t="s">
        <v>64</v>
      </c>
      <c r="CD1046" t="s">
        <v>478</v>
      </c>
      <c r="CE1046" t="s">
        <v>63</v>
      </c>
      <c r="CF1046" t="s">
        <v>458</v>
      </c>
      <c r="CG1046" t="s">
        <v>63</v>
      </c>
      <c r="CH1046" t="s">
        <v>456</v>
      </c>
      <c r="CI1046" t="s">
        <v>64</v>
      </c>
      <c r="DJ1046" t="s">
        <v>76</v>
      </c>
      <c r="DK1046" t="s">
        <v>2124</v>
      </c>
      <c r="DN1046" t="s">
        <v>64</v>
      </c>
      <c r="DO1046" t="s">
        <v>77</v>
      </c>
      <c r="DP1046" t="s">
        <v>64</v>
      </c>
      <c r="DQ1046" t="s">
        <v>139</v>
      </c>
      <c r="EB1046">
        <v>3</v>
      </c>
      <c r="EC1046">
        <v>3</v>
      </c>
      <c r="EE1046" t="s">
        <v>1470</v>
      </c>
      <c r="EF1046">
        <v>3</v>
      </c>
      <c r="EH1046" t="s">
        <v>80</v>
      </c>
      <c r="EL1046" t="s">
        <v>80</v>
      </c>
      <c r="EP1046" t="s">
        <v>80</v>
      </c>
      <c r="ET1046" t="s">
        <v>80</v>
      </c>
      <c r="EV1046">
        <v>3750</v>
      </c>
      <c r="EW1046">
        <v>593</v>
      </c>
      <c r="EX1046">
        <v>397</v>
      </c>
      <c r="EY1046">
        <v>505</v>
      </c>
    </row>
    <row r="1047" spans="1:165" x14ac:dyDescent="0.25">
      <c r="A1047">
        <v>2020</v>
      </c>
      <c r="B1047" t="s">
        <v>2140</v>
      </c>
      <c r="C1047" s="20" t="s">
        <v>510</v>
      </c>
      <c r="D1047" t="s">
        <v>514</v>
      </c>
      <c r="E1047" t="s">
        <v>447</v>
      </c>
      <c r="F1047">
        <v>773</v>
      </c>
      <c r="G1047" s="1">
        <v>6.2</v>
      </c>
      <c r="H1047">
        <v>8</v>
      </c>
      <c r="I1047" t="s">
        <v>467</v>
      </c>
      <c r="J1047">
        <v>14</v>
      </c>
      <c r="K1047">
        <v>23</v>
      </c>
      <c r="L1047">
        <v>17</v>
      </c>
      <c r="M1047">
        <v>17.7</v>
      </c>
      <c r="N1047">
        <v>31.5</v>
      </c>
      <c r="O1047">
        <v>22.046299999999999</v>
      </c>
      <c r="P1047">
        <v>14.360900000000001</v>
      </c>
      <c r="Q1047">
        <v>22.580400000000001</v>
      </c>
      <c r="R1047">
        <v>17.174099999999999</v>
      </c>
      <c r="T1047" t="s">
        <v>142</v>
      </c>
      <c r="U1047" t="s">
        <v>143</v>
      </c>
      <c r="V1047" t="s">
        <v>86</v>
      </c>
      <c r="W1047" t="s">
        <v>136</v>
      </c>
      <c r="Y1047">
        <v>10</v>
      </c>
      <c r="Z1047" t="s">
        <v>63</v>
      </c>
      <c r="AA1047" t="s">
        <v>64</v>
      </c>
      <c r="AB1047" t="s">
        <v>65</v>
      </c>
      <c r="AC1047" t="s">
        <v>66</v>
      </c>
      <c r="AD1047">
        <v>10</v>
      </c>
      <c r="AG1047" t="s">
        <v>155</v>
      </c>
      <c r="AH1047" t="s">
        <v>156</v>
      </c>
      <c r="AI1047" t="s">
        <v>68</v>
      </c>
      <c r="AJ1047" t="s">
        <v>69</v>
      </c>
      <c r="AK1047" t="s">
        <v>184</v>
      </c>
      <c r="AL1047" t="s">
        <v>185</v>
      </c>
      <c r="AS1047">
        <v>2850</v>
      </c>
      <c r="AT1047">
        <v>2850</v>
      </c>
      <c r="BN1047" s="33" t="s">
        <v>2125</v>
      </c>
      <c r="BO1047">
        <v>1</v>
      </c>
      <c r="BP1047">
        <v>1</v>
      </c>
      <c r="BQ1047">
        <v>32</v>
      </c>
      <c r="BR1047" t="s">
        <v>196</v>
      </c>
      <c r="BT1047" t="s">
        <v>73</v>
      </c>
      <c r="BU1047" s="23">
        <v>43643</v>
      </c>
      <c r="BV1047">
        <v>25817</v>
      </c>
      <c r="BX1047" t="s">
        <v>64</v>
      </c>
      <c r="BY1047" t="s">
        <v>64</v>
      </c>
      <c r="CB1047" t="s">
        <v>64</v>
      </c>
      <c r="CC1047" t="s">
        <v>64</v>
      </c>
      <c r="CD1047" t="s">
        <v>478</v>
      </c>
      <c r="CE1047" t="s">
        <v>63</v>
      </c>
      <c r="CF1047" t="s">
        <v>458</v>
      </c>
      <c r="CG1047" t="s">
        <v>63</v>
      </c>
      <c r="CH1047" t="s">
        <v>456</v>
      </c>
      <c r="CI1047" t="s">
        <v>64</v>
      </c>
      <c r="DJ1047" t="s">
        <v>76</v>
      </c>
      <c r="DK1047" t="s">
        <v>2124</v>
      </c>
      <c r="DN1047" t="s">
        <v>64</v>
      </c>
      <c r="DO1047" t="s">
        <v>77</v>
      </c>
      <c r="DP1047" t="s">
        <v>64</v>
      </c>
      <c r="DQ1047" t="s">
        <v>139</v>
      </c>
      <c r="EB1047">
        <v>3</v>
      </c>
      <c r="EC1047">
        <v>3</v>
      </c>
      <c r="EE1047" t="s">
        <v>1462</v>
      </c>
      <c r="EF1047">
        <v>3</v>
      </c>
      <c r="EH1047" t="s">
        <v>80</v>
      </c>
      <c r="EL1047" t="s">
        <v>80</v>
      </c>
      <c r="EP1047" t="s">
        <v>80</v>
      </c>
      <c r="ET1047" t="s">
        <v>80</v>
      </c>
      <c r="EV1047">
        <v>6750</v>
      </c>
      <c r="EW1047">
        <v>618</v>
      </c>
      <c r="EX1047">
        <v>393</v>
      </c>
      <c r="EY1047">
        <v>517</v>
      </c>
    </row>
    <row r="1048" spans="1:165" x14ac:dyDescent="0.25">
      <c r="A1048">
        <v>2020</v>
      </c>
      <c r="B1048" t="s">
        <v>576</v>
      </c>
      <c r="C1048" s="20" t="s">
        <v>597</v>
      </c>
      <c r="D1048" t="s">
        <v>1561</v>
      </c>
      <c r="E1048" t="s">
        <v>579</v>
      </c>
      <c r="F1048">
        <v>9</v>
      </c>
      <c r="G1048" s="1">
        <v>3.8</v>
      </c>
      <c r="H1048">
        <v>6</v>
      </c>
      <c r="I1048" t="s">
        <v>79</v>
      </c>
      <c r="J1048">
        <v>19</v>
      </c>
      <c r="K1048">
        <v>26</v>
      </c>
      <c r="L1048">
        <v>22</v>
      </c>
      <c r="M1048">
        <v>24.325800000000001</v>
      </c>
      <c r="N1048">
        <v>37.442300000000003</v>
      </c>
      <c r="O1048">
        <v>28.8782</v>
      </c>
      <c r="P1048">
        <v>19.312100000000001</v>
      </c>
      <c r="Q1048">
        <v>26.4801</v>
      </c>
      <c r="R1048">
        <v>21.9908</v>
      </c>
      <c r="T1048" t="s">
        <v>142</v>
      </c>
      <c r="U1048" t="s">
        <v>143</v>
      </c>
      <c r="V1048" t="s">
        <v>61</v>
      </c>
      <c r="W1048" t="s">
        <v>62</v>
      </c>
      <c r="Y1048">
        <v>8</v>
      </c>
      <c r="Z1048" t="s">
        <v>63</v>
      </c>
      <c r="AA1048" t="s">
        <v>64</v>
      </c>
      <c r="AB1048" t="s">
        <v>150</v>
      </c>
      <c r="AC1048" t="s">
        <v>178</v>
      </c>
      <c r="AD1048">
        <v>15</v>
      </c>
      <c r="AG1048" t="s">
        <v>243</v>
      </c>
      <c r="AH1048" t="s">
        <v>244</v>
      </c>
      <c r="AI1048" t="s">
        <v>68</v>
      </c>
      <c r="AJ1048" t="s">
        <v>69</v>
      </c>
      <c r="AK1048" t="s">
        <v>184</v>
      </c>
      <c r="AL1048" t="s">
        <v>185</v>
      </c>
      <c r="AS1048">
        <v>1850</v>
      </c>
      <c r="AT1048">
        <v>1850</v>
      </c>
      <c r="BN1048" s="33" t="s">
        <v>2125</v>
      </c>
      <c r="BO1048">
        <v>2</v>
      </c>
      <c r="BP1048">
        <v>2</v>
      </c>
      <c r="BQ1048">
        <v>32</v>
      </c>
      <c r="BR1048" t="s">
        <v>196</v>
      </c>
      <c r="BT1048" t="s">
        <v>73</v>
      </c>
      <c r="BU1048" s="23">
        <v>43570</v>
      </c>
      <c r="BV1048">
        <v>25464</v>
      </c>
      <c r="BX1048" t="s">
        <v>64</v>
      </c>
      <c r="BY1048" t="s">
        <v>64</v>
      </c>
      <c r="CB1048" t="s">
        <v>64</v>
      </c>
      <c r="CC1048" t="s">
        <v>64</v>
      </c>
      <c r="CE1048" t="s">
        <v>64</v>
      </c>
      <c r="CG1048" t="s">
        <v>63</v>
      </c>
      <c r="CH1048" t="s">
        <v>326</v>
      </c>
      <c r="CI1048" t="s">
        <v>64</v>
      </c>
      <c r="DJ1048" t="s">
        <v>76</v>
      </c>
      <c r="DK1048" t="s">
        <v>2124</v>
      </c>
      <c r="DN1048" t="s">
        <v>64</v>
      </c>
      <c r="DO1048" t="s">
        <v>615</v>
      </c>
      <c r="DP1048" t="s">
        <v>64</v>
      </c>
      <c r="DQ1048" t="s">
        <v>139</v>
      </c>
      <c r="EB1048">
        <v>4</v>
      </c>
      <c r="EC1048">
        <v>4</v>
      </c>
      <c r="EE1048" t="s">
        <v>1560</v>
      </c>
      <c r="EF1048">
        <v>5</v>
      </c>
      <c r="EH1048" t="s">
        <v>80</v>
      </c>
      <c r="EL1048" t="s">
        <v>80</v>
      </c>
      <c r="EP1048" t="s">
        <v>80</v>
      </c>
      <c r="ET1048" t="s">
        <v>80</v>
      </c>
      <c r="EV1048">
        <v>1750</v>
      </c>
      <c r="EW1048">
        <v>463</v>
      </c>
      <c r="EX1048">
        <v>337</v>
      </c>
      <c r="EY1048">
        <v>406</v>
      </c>
    </row>
    <row r="1049" spans="1:165" s="24" customFormat="1" x14ac:dyDescent="0.25">
      <c r="A1049">
        <v>2020</v>
      </c>
      <c r="B1049" t="s">
        <v>877</v>
      </c>
      <c r="C1049" s="20" t="s">
        <v>878</v>
      </c>
      <c r="D1049" t="s">
        <v>903</v>
      </c>
      <c r="E1049" t="s">
        <v>534</v>
      </c>
      <c r="F1049">
        <v>381</v>
      </c>
      <c r="G1049" s="1">
        <v>5.6</v>
      </c>
      <c r="H1049">
        <v>8</v>
      </c>
      <c r="I1049" t="s">
        <v>882</v>
      </c>
      <c r="J1049">
        <v>14</v>
      </c>
      <c r="K1049">
        <v>20</v>
      </c>
      <c r="L1049">
        <v>16</v>
      </c>
      <c r="M1049">
        <v>17.349699999999999</v>
      </c>
      <c r="N1049">
        <v>28.097899999999999</v>
      </c>
      <c r="O1049">
        <v>20.9572</v>
      </c>
      <c r="P1049">
        <v>14.0931</v>
      </c>
      <c r="Q1049">
        <v>19.6036</v>
      </c>
      <c r="R1049">
        <v>16.133900000000001</v>
      </c>
      <c r="S1049"/>
      <c r="T1049" t="s">
        <v>142</v>
      </c>
      <c r="U1049" t="s">
        <v>143</v>
      </c>
      <c r="V1049" t="s">
        <v>61</v>
      </c>
      <c r="W1049" t="s">
        <v>62</v>
      </c>
      <c r="X1049"/>
      <c r="Y1049">
        <v>7</v>
      </c>
      <c r="Z1049" t="s">
        <v>63</v>
      </c>
      <c r="AA1049" t="s">
        <v>64</v>
      </c>
      <c r="AB1049" t="s">
        <v>65</v>
      </c>
      <c r="AC1049" t="s">
        <v>66</v>
      </c>
      <c r="AD1049">
        <v>10</v>
      </c>
      <c r="AE1049"/>
      <c r="AF1049"/>
      <c r="AG1049" t="s">
        <v>59</v>
      </c>
      <c r="AH1049" t="s">
        <v>67</v>
      </c>
      <c r="AI1049" t="s">
        <v>68</v>
      </c>
      <c r="AJ1049" t="s">
        <v>69</v>
      </c>
      <c r="AK1049" t="s">
        <v>184</v>
      </c>
      <c r="AL1049" t="s">
        <v>185</v>
      </c>
      <c r="AM1049"/>
      <c r="AN1049"/>
      <c r="AO1049"/>
      <c r="AP1049"/>
      <c r="AQ1049"/>
      <c r="AR1049"/>
      <c r="AS1049">
        <v>3050</v>
      </c>
      <c r="AT1049">
        <v>3050</v>
      </c>
      <c r="AU1049"/>
      <c r="AV1049"/>
      <c r="AW1049"/>
      <c r="AX1049"/>
      <c r="AY1049"/>
      <c r="AZ1049"/>
      <c r="BA1049"/>
      <c r="BB1049"/>
      <c r="BC1049"/>
      <c r="BD1049"/>
      <c r="BE1049"/>
      <c r="BF1049"/>
      <c r="BG1049"/>
      <c r="BH1049"/>
      <c r="BI1049"/>
      <c r="BJ1049"/>
      <c r="BK1049"/>
      <c r="BL1049"/>
      <c r="BM1049"/>
      <c r="BN1049" s="33" t="s">
        <v>2125</v>
      </c>
      <c r="BO1049">
        <v>2</v>
      </c>
      <c r="BP1049">
        <v>2</v>
      </c>
      <c r="BQ1049">
        <v>32</v>
      </c>
      <c r="BR1049" t="s">
        <v>196</v>
      </c>
      <c r="BS1049"/>
      <c r="BT1049" t="s">
        <v>285</v>
      </c>
      <c r="BU1049" s="23">
        <v>43775</v>
      </c>
      <c r="BV1049">
        <v>26664</v>
      </c>
      <c r="BW1049" s="2"/>
      <c r="BX1049" t="s">
        <v>64</v>
      </c>
      <c r="BY1049"/>
      <c r="BZ1049"/>
      <c r="CA1049"/>
      <c r="CB1049" t="s">
        <v>64</v>
      </c>
      <c r="CC1049" t="s">
        <v>64</v>
      </c>
      <c r="CD1049" t="s">
        <v>903</v>
      </c>
      <c r="CE1049" t="s">
        <v>64</v>
      </c>
      <c r="CF1049" t="s">
        <v>880</v>
      </c>
      <c r="CG1049" t="s">
        <v>63</v>
      </c>
      <c r="CH1049" t="s">
        <v>881</v>
      </c>
      <c r="CI1049" t="s">
        <v>63</v>
      </c>
      <c r="CJ1049" t="s">
        <v>894</v>
      </c>
      <c r="CK1049"/>
      <c r="CL1049"/>
      <c r="CM1049"/>
      <c r="CN1049"/>
      <c r="CO1049"/>
      <c r="CP1049"/>
      <c r="CQ1049"/>
      <c r="CR1049"/>
      <c r="CS1049"/>
      <c r="CT1049"/>
      <c r="CU1049"/>
      <c r="CV1049"/>
      <c r="CW1049"/>
      <c r="CX1049"/>
      <c r="CY1049"/>
      <c r="CZ1049"/>
      <c r="DA1049"/>
      <c r="DB1049"/>
      <c r="DC1049"/>
      <c r="DD1049"/>
      <c r="DE1049"/>
      <c r="DF1049"/>
      <c r="DG1049"/>
      <c r="DH1049"/>
      <c r="DI1049"/>
      <c r="DJ1049" t="s">
        <v>76</v>
      </c>
      <c r="DK1049" t="s">
        <v>2124</v>
      </c>
      <c r="DL1049"/>
      <c r="DM1049"/>
      <c r="DN1049" t="s">
        <v>64</v>
      </c>
      <c r="DO1049" t="s">
        <v>885</v>
      </c>
      <c r="DP1049" t="s">
        <v>64</v>
      </c>
      <c r="DQ1049" t="s">
        <v>139</v>
      </c>
      <c r="DR1049"/>
      <c r="DS1049"/>
      <c r="DT1049"/>
      <c r="DU1049"/>
      <c r="DV1049"/>
      <c r="DW1049"/>
      <c r="DX1049"/>
      <c r="DY1049"/>
      <c r="DZ1049"/>
      <c r="EA1049" s="22"/>
      <c r="EB1049">
        <v>2</v>
      </c>
      <c r="EC1049">
        <v>2</v>
      </c>
      <c r="ED1049"/>
      <c r="EE1049" t="s">
        <v>1789</v>
      </c>
      <c r="EF1049">
        <v>3</v>
      </c>
      <c r="EG1049"/>
      <c r="EH1049" t="s">
        <v>80</v>
      </c>
      <c r="EI1049"/>
      <c r="EJ1049"/>
      <c r="EK1049"/>
      <c r="EL1049" t="s">
        <v>80</v>
      </c>
      <c r="EM1049"/>
      <c r="EN1049"/>
      <c r="EO1049"/>
      <c r="EP1049" t="s">
        <v>80</v>
      </c>
      <c r="EQ1049"/>
      <c r="ER1049"/>
      <c r="ES1049"/>
      <c r="ET1049" t="s">
        <v>80</v>
      </c>
      <c r="EU1049"/>
      <c r="EV1049">
        <v>7750</v>
      </c>
      <c r="EW1049">
        <v>630</v>
      </c>
      <c r="EX1049">
        <v>453</v>
      </c>
      <c r="EY1049">
        <v>551</v>
      </c>
      <c r="EZ1049"/>
      <c r="FA1049"/>
      <c r="FB1049"/>
      <c r="FC1049"/>
      <c r="FD1049"/>
      <c r="FE1049"/>
      <c r="FF1049"/>
      <c r="FG1049"/>
      <c r="FH1049"/>
      <c r="FI1049"/>
    </row>
    <row r="1050" spans="1:165" s="24" customFormat="1" x14ac:dyDescent="0.25">
      <c r="A1050">
        <v>2020</v>
      </c>
      <c r="B1050" t="s">
        <v>221</v>
      </c>
      <c r="C1050" s="20" t="s">
        <v>287</v>
      </c>
      <c r="D1050" t="s">
        <v>299</v>
      </c>
      <c r="E1050" t="s">
        <v>224</v>
      </c>
      <c r="F1050">
        <v>546</v>
      </c>
      <c r="G1050" s="1">
        <v>3.6</v>
      </c>
      <c r="H1050">
        <v>6</v>
      </c>
      <c r="I1050" t="s">
        <v>235</v>
      </c>
      <c r="J1050">
        <v>19</v>
      </c>
      <c r="K1050">
        <v>26</v>
      </c>
      <c r="L1050">
        <v>21</v>
      </c>
      <c r="M1050">
        <v>23.6996</v>
      </c>
      <c r="N1050">
        <v>36.399700000000003</v>
      </c>
      <c r="O1050">
        <v>28.113700000000001</v>
      </c>
      <c r="P1050">
        <v>18.853300000000001</v>
      </c>
      <c r="Q1050">
        <v>25.8035</v>
      </c>
      <c r="R1050">
        <v>21.453700000000001</v>
      </c>
      <c r="S1050"/>
      <c r="T1050" t="s">
        <v>142</v>
      </c>
      <c r="U1050" t="s">
        <v>143</v>
      </c>
      <c r="V1050" t="s">
        <v>86</v>
      </c>
      <c r="W1050" t="s">
        <v>136</v>
      </c>
      <c r="X1050"/>
      <c r="Y1050">
        <v>8</v>
      </c>
      <c r="Z1050" t="s">
        <v>63</v>
      </c>
      <c r="AA1050" t="s">
        <v>64</v>
      </c>
      <c r="AB1050" t="s">
        <v>65</v>
      </c>
      <c r="AC1050" t="s">
        <v>66</v>
      </c>
      <c r="AD1050">
        <v>10</v>
      </c>
      <c r="AE1050"/>
      <c r="AF1050"/>
      <c r="AG1050" t="s">
        <v>243</v>
      </c>
      <c r="AH1050" t="s">
        <v>244</v>
      </c>
      <c r="AI1050" t="s">
        <v>68</v>
      </c>
      <c r="AJ1050" t="s">
        <v>69</v>
      </c>
      <c r="AK1050" t="s">
        <v>184</v>
      </c>
      <c r="AL1050" t="s">
        <v>185</v>
      </c>
      <c r="AM1050"/>
      <c r="AN1050"/>
      <c r="AO1050"/>
      <c r="AP1050"/>
      <c r="AQ1050"/>
      <c r="AR1050"/>
      <c r="AS1050">
        <v>1950</v>
      </c>
      <c r="AT1050">
        <v>1950</v>
      </c>
      <c r="AU1050"/>
      <c r="AV1050"/>
      <c r="AW1050"/>
      <c r="AX1050"/>
      <c r="AY1050"/>
      <c r="AZ1050"/>
      <c r="BA1050"/>
      <c r="BB1050"/>
      <c r="BC1050"/>
      <c r="BD1050"/>
      <c r="BE1050"/>
      <c r="BF1050"/>
      <c r="BG1050"/>
      <c r="BH1050"/>
      <c r="BI1050"/>
      <c r="BJ1050"/>
      <c r="BK1050"/>
      <c r="BL1050"/>
      <c r="BM1050"/>
      <c r="BN1050" s="33"/>
      <c r="BO1050">
        <v>2</v>
      </c>
      <c r="BP1050">
        <v>2</v>
      </c>
      <c r="BQ1050">
        <v>32</v>
      </c>
      <c r="BR1050" t="s">
        <v>196</v>
      </c>
      <c r="BS1050"/>
      <c r="BT1050" t="s">
        <v>73</v>
      </c>
      <c r="BU1050" s="23">
        <v>43675</v>
      </c>
      <c r="BV1050">
        <v>26047</v>
      </c>
      <c r="BW1050" s="2"/>
      <c r="BX1050" t="s">
        <v>64</v>
      </c>
      <c r="BY1050" t="s">
        <v>64</v>
      </c>
      <c r="BZ1050"/>
      <c r="CA1050"/>
      <c r="CB1050" t="s">
        <v>64</v>
      </c>
      <c r="CC1050" t="s">
        <v>64</v>
      </c>
      <c r="CD1050" t="s">
        <v>1312</v>
      </c>
      <c r="CE1050" t="s">
        <v>64</v>
      </c>
      <c r="CF1050"/>
      <c r="CG1050" t="s">
        <v>63</v>
      </c>
      <c r="CH1050" t="s">
        <v>245</v>
      </c>
      <c r="CI1050" t="s">
        <v>64</v>
      </c>
      <c r="CJ1050"/>
      <c r="CK1050"/>
      <c r="CL1050"/>
      <c r="CM1050"/>
      <c r="CN1050"/>
      <c r="CO1050"/>
      <c r="CP1050"/>
      <c r="CQ1050"/>
      <c r="CR1050"/>
      <c r="CS1050"/>
      <c r="CT1050"/>
      <c r="CU1050"/>
      <c r="CV1050"/>
      <c r="CW1050"/>
      <c r="CX1050"/>
      <c r="CY1050"/>
      <c r="CZ1050"/>
      <c r="DA1050"/>
      <c r="DB1050"/>
      <c r="DC1050"/>
      <c r="DD1050"/>
      <c r="DE1050"/>
      <c r="DF1050"/>
      <c r="DG1050"/>
      <c r="DH1050"/>
      <c r="DI1050"/>
      <c r="DJ1050" t="s">
        <v>146</v>
      </c>
      <c r="DK1050" t="s">
        <v>147</v>
      </c>
      <c r="DL1050"/>
      <c r="DM1050"/>
      <c r="DN1050" t="s">
        <v>64</v>
      </c>
      <c r="DO1050" t="s">
        <v>1315</v>
      </c>
      <c r="DP1050" t="s">
        <v>63</v>
      </c>
      <c r="DQ1050" t="s">
        <v>78</v>
      </c>
      <c r="DR1050"/>
      <c r="DS1050"/>
      <c r="DT1050"/>
      <c r="DU1050"/>
      <c r="DV1050"/>
      <c r="DW1050"/>
      <c r="DX1050"/>
      <c r="DY1050"/>
      <c r="DZ1050"/>
      <c r="EA1050" s="22"/>
      <c r="EB1050">
        <v>4</v>
      </c>
      <c r="EC1050">
        <v>4</v>
      </c>
      <c r="ED1050"/>
      <c r="EE1050" t="s">
        <v>1314</v>
      </c>
      <c r="EF1050">
        <v>7</v>
      </c>
      <c r="EG1050"/>
      <c r="EH1050" t="s">
        <v>80</v>
      </c>
      <c r="EI1050"/>
      <c r="EJ1050"/>
      <c r="EK1050"/>
      <c r="EL1050" t="s">
        <v>80</v>
      </c>
      <c r="EM1050"/>
      <c r="EN1050"/>
      <c r="EO1050"/>
      <c r="EP1050" t="s">
        <v>80</v>
      </c>
      <c r="EQ1050"/>
      <c r="ER1050"/>
      <c r="ES1050"/>
      <c r="ET1050" t="s">
        <v>80</v>
      </c>
      <c r="EU1050"/>
      <c r="EV1050">
        <v>2250</v>
      </c>
      <c r="EW1050">
        <v>470</v>
      </c>
      <c r="EX1050">
        <v>344</v>
      </c>
      <c r="EY1050">
        <v>414</v>
      </c>
      <c r="EZ1050"/>
      <c r="FA1050"/>
      <c r="FB1050"/>
      <c r="FC1050"/>
      <c r="FD1050"/>
      <c r="FE1050"/>
      <c r="FF1050"/>
      <c r="FG1050"/>
      <c r="FH1050"/>
      <c r="FI1050"/>
    </row>
    <row r="1051" spans="1:165" x14ac:dyDescent="0.25">
      <c r="A1051">
        <v>2020</v>
      </c>
      <c r="B1051" t="s">
        <v>2134</v>
      </c>
      <c r="C1051" s="20" t="s">
        <v>419</v>
      </c>
      <c r="D1051" t="s">
        <v>1422</v>
      </c>
      <c r="E1051" t="s">
        <v>324</v>
      </c>
      <c r="F1051">
        <v>317</v>
      </c>
      <c r="G1051" s="1">
        <v>3</v>
      </c>
      <c r="H1051">
        <v>6</v>
      </c>
      <c r="I1051" t="s">
        <v>348</v>
      </c>
      <c r="J1051">
        <v>18</v>
      </c>
      <c r="K1051">
        <v>26</v>
      </c>
      <c r="L1051">
        <v>21</v>
      </c>
      <c r="M1051">
        <v>22.649000000000001</v>
      </c>
      <c r="N1051">
        <v>37</v>
      </c>
      <c r="O1051">
        <v>27.437999999999999</v>
      </c>
      <c r="P1051">
        <v>18.0793</v>
      </c>
      <c r="Q1051">
        <v>26.1934</v>
      </c>
      <c r="R1051">
        <v>21.0078</v>
      </c>
      <c r="T1051" t="s">
        <v>60</v>
      </c>
      <c r="U1051" t="s">
        <v>71</v>
      </c>
      <c r="V1051" t="s">
        <v>61</v>
      </c>
      <c r="W1051" t="s">
        <v>62</v>
      </c>
      <c r="Y1051">
        <v>10</v>
      </c>
      <c r="Z1051" t="s">
        <v>63</v>
      </c>
      <c r="AA1051" t="s">
        <v>64</v>
      </c>
      <c r="AB1051" t="s">
        <v>65</v>
      </c>
      <c r="AC1051" t="s">
        <v>66</v>
      </c>
      <c r="AD1051">
        <v>15</v>
      </c>
      <c r="AG1051" t="s">
        <v>243</v>
      </c>
      <c r="AH1051" t="s">
        <v>244</v>
      </c>
      <c r="AI1051" t="s">
        <v>68</v>
      </c>
      <c r="AJ1051" t="s">
        <v>69</v>
      </c>
      <c r="AK1051" t="s">
        <v>184</v>
      </c>
      <c r="AL1051" t="s">
        <v>185</v>
      </c>
      <c r="AS1051">
        <v>1950</v>
      </c>
      <c r="AT1051">
        <v>1950</v>
      </c>
      <c r="BN1051" s="33" t="s">
        <v>2125</v>
      </c>
      <c r="BO1051">
        <v>2</v>
      </c>
      <c r="BP1051">
        <v>2</v>
      </c>
      <c r="BQ1051">
        <v>32</v>
      </c>
      <c r="BR1051" t="s">
        <v>196</v>
      </c>
      <c r="BT1051" t="s">
        <v>73</v>
      </c>
      <c r="BU1051" s="23">
        <v>43615</v>
      </c>
      <c r="BV1051">
        <v>25801</v>
      </c>
      <c r="BX1051" t="s">
        <v>64</v>
      </c>
      <c r="BY1051" t="s">
        <v>64</v>
      </c>
      <c r="CB1051" t="s">
        <v>64</v>
      </c>
      <c r="CC1051" t="s">
        <v>64</v>
      </c>
      <c r="CE1051" t="s">
        <v>64</v>
      </c>
      <c r="CG1051" t="s">
        <v>63</v>
      </c>
      <c r="CH1051" t="s">
        <v>338</v>
      </c>
      <c r="CI1051" t="s">
        <v>64</v>
      </c>
      <c r="DJ1051" t="s">
        <v>76</v>
      </c>
      <c r="DK1051" t="s">
        <v>2124</v>
      </c>
      <c r="DN1051" t="s">
        <v>64</v>
      </c>
      <c r="DO1051" t="s">
        <v>347</v>
      </c>
      <c r="DP1051" t="s">
        <v>63</v>
      </c>
      <c r="DQ1051" t="s">
        <v>78</v>
      </c>
      <c r="DR1051" t="s">
        <v>1423</v>
      </c>
      <c r="EB1051">
        <v>4</v>
      </c>
      <c r="EC1051">
        <v>4</v>
      </c>
      <c r="EE1051" t="s">
        <v>1369</v>
      </c>
      <c r="EF1051">
        <v>5</v>
      </c>
      <c r="EH1051" t="s">
        <v>80</v>
      </c>
      <c r="EL1051" t="s">
        <v>80</v>
      </c>
      <c r="EP1051" t="s">
        <v>80</v>
      </c>
      <c r="ET1051" t="s">
        <v>80</v>
      </c>
      <c r="EV1051">
        <v>2250</v>
      </c>
      <c r="EW1051">
        <v>493</v>
      </c>
      <c r="EX1051">
        <v>340</v>
      </c>
      <c r="EY1051">
        <v>424</v>
      </c>
    </row>
    <row r="1052" spans="1:165" x14ac:dyDescent="0.25">
      <c r="A1052">
        <v>2020</v>
      </c>
      <c r="B1052" t="s">
        <v>2134</v>
      </c>
      <c r="C1052" s="20" t="s">
        <v>419</v>
      </c>
      <c r="D1052" t="s">
        <v>1431</v>
      </c>
      <c r="E1052" t="s">
        <v>324</v>
      </c>
      <c r="F1052">
        <v>119</v>
      </c>
      <c r="G1052" s="1">
        <v>3.5</v>
      </c>
      <c r="H1052">
        <v>6</v>
      </c>
      <c r="I1052" t="s">
        <v>348</v>
      </c>
      <c r="J1052">
        <v>16</v>
      </c>
      <c r="K1052">
        <v>22</v>
      </c>
      <c r="L1052">
        <v>19</v>
      </c>
      <c r="M1052">
        <v>20.3</v>
      </c>
      <c r="N1052">
        <v>31.2</v>
      </c>
      <c r="O1052">
        <v>24.0867</v>
      </c>
      <c r="P1052">
        <v>16.329499999999999</v>
      </c>
      <c r="Q1052">
        <v>22.380700000000001</v>
      </c>
      <c r="R1052">
        <v>18.5915</v>
      </c>
      <c r="T1052" t="s">
        <v>60</v>
      </c>
      <c r="U1052" t="s">
        <v>71</v>
      </c>
      <c r="V1052" t="s">
        <v>61</v>
      </c>
      <c r="W1052" t="s">
        <v>62</v>
      </c>
      <c r="Y1052">
        <v>10</v>
      </c>
      <c r="Z1052" t="s">
        <v>63</v>
      </c>
      <c r="AA1052" t="s">
        <v>64</v>
      </c>
      <c r="AB1052" t="s">
        <v>65</v>
      </c>
      <c r="AC1052" t="s">
        <v>66</v>
      </c>
      <c r="AD1052">
        <v>15</v>
      </c>
      <c r="AG1052" t="s">
        <v>243</v>
      </c>
      <c r="AH1052" t="s">
        <v>244</v>
      </c>
      <c r="AI1052" t="s">
        <v>68</v>
      </c>
      <c r="AJ1052" t="s">
        <v>69</v>
      </c>
      <c r="AK1052" t="s">
        <v>184</v>
      </c>
      <c r="AL1052" t="s">
        <v>185</v>
      </c>
      <c r="AS1052">
        <v>2150</v>
      </c>
      <c r="AT1052">
        <v>2150</v>
      </c>
      <c r="BN1052" s="33" t="s">
        <v>2125</v>
      </c>
      <c r="BO1052">
        <v>2</v>
      </c>
      <c r="BP1052">
        <v>2</v>
      </c>
      <c r="BQ1052">
        <v>32</v>
      </c>
      <c r="BR1052" t="s">
        <v>196</v>
      </c>
      <c r="BT1052" t="s">
        <v>73</v>
      </c>
      <c r="BU1052" s="23">
        <v>43762</v>
      </c>
      <c r="BV1052">
        <v>26668</v>
      </c>
      <c r="BX1052" t="s">
        <v>64</v>
      </c>
      <c r="BY1052" t="s">
        <v>64</v>
      </c>
      <c r="CB1052" t="s">
        <v>64</v>
      </c>
      <c r="CC1052" t="s">
        <v>64</v>
      </c>
      <c r="CD1052" t="s">
        <v>345</v>
      </c>
      <c r="CE1052" t="s">
        <v>64</v>
      </c>
      <c r="CG1052" t="s">
        <v>63</v>
      </c>
      <c r="CH1052" t="s">
        <v>346</v>
      </c>
      <c r="CI1052" t="s">
        <v>64</v>
      </c>
      <c r="DJ1052" t="s">
        <v>76</v>
      </c>
      <c r="DK1052" t="s">
        <v>2124</v>
      </c>
      <c r="DN1052" t="s">
        <v>64</v>
      </c>
      <c r="DO1052" t="s">
        <v>347</v>
      </c>
      <c r="DP1052" t="s">
        <v>63</v>
      </c>
      <c r="DQ1052" t="s">
        <v>78</v>
      </c>
      <c r="EB1052">
        <v>3</v>
      </c>
      <c r="EC1052">
        <v>3</v>
      </c>
      <c r="EE1052" t="s">
        <v>1377</v>
      </c>
      <c r="EF1052">
        <v>5</v>
      </c>
      <c r="EH1052" t="s">
        <v>80</v>
      </c>
      <c r="EL1052" t="s">
        <v>80</v>
      </c>
      <c r="EP1052" t="s">
        <v>80</v>
      </c>
      <c r="ET1052" t="s">
        <v>80</v>
      </c>
      <c r="EV1052">
        <v>3250</v>
      </c>
      <c r="EW1052">
        <v>544</v>
      </c>
      <c r="EX1052">
        <v>397</v>
      </c>
      <c r="EY1052">
        <v>478</v>
      </c>
    </row>
    <row r="1053" spans="1:165" x14ac:dyDescent="0.25">
      <c r="A1053">
        <v>2020</v>
      </c>
      <c r="B1053" t="s">
        <v>2134</v>
      </c>
      <c r="C1053" s="20" t="s">
        <v>419</v>
      </c>
      <c r="D1053" t="s">
        <v>1433</v>
      </c>
      <c r="E1053" t="s">
        <v>324</v>
      </c>
      <c r="F1053">
        <v>120</v>
      </c>
      <c r="G1053" s="1">
        <v>3.5</v>
      </c>
      <c r="H1053">
        <v>6</v>
      </c>
      <c r="I1053" t="s">
        <v>348</v>
      </c>
      <c r="J1053">
        <v>16</v>
      </c>
      <c r="K1053">
        <v>21</v>
      </c>
      <c r="L1053">
        <v>18</v>
      </c>
      <c r="M1053">
        <v>19.600000000000001</v>
      </c>
      <c r="N1053">
        <v>28.9499</v>
      </c>
      <c r="O1053">
        <v>22.933</v>
      </c>
      <c r="P1053">
        <v>15.8028</v>
      </c>
      <c r="Q1053">
        <v>20.874099999999999</v>
      </c>
      <c r="R1053">
        <v>17.7425</v>
      </c>
      <c r="T1053" t="s">
        <v>60</v>
      </c>
      <c r="U1053" t="s">
        <v>71</v>
      </c>
      <c r="V1053" t="s">
        <v>61</v>
      </c>
      <c r="W1053" t="s">
        <v>62</v>
      </c>
      <c r="Y1053">
        <v>10</v>
      </c>
      <c r="Z1053" t="s">
        <v>63</v>
      </c>
      <c r="AA1053" t="s">
        <v>64</v>
      </c>
      <c r="AB1053" t="s">
        <v>65</v>
      </c>
      <c r="AC1053" t="s">
        <v>66</v>
      </c>
      <c r="AD1053">
        <v>15</v>
      </c>
      <c r="AG1053" t="s">
        <v>243</v>
      </c>
      <c r="AH1053" t="s">
        <v>244</v>
      </c>
      <c r="AI1053" t="s">
        <v>68</v>
      </c>
      <c r="AJ1053" t="s">
        <v>69</v>
      </c>
      <c r="AK1053" t="s">
        <v>184</v>
      </c>
      <c r="AL1053" t="s">
        <v>185</v>
      </c>
      <c r="AS1053">
        <v>2250</v>
      </c>
      <c r="AT1053">
        <v>2250</v>
      </c>
      <c r="BN1053" s="33" t="s">
        <v>2125</v>
      </c>
      <c r="BO1053">
        <v>2</v>
      </c>
      <c r="BP1053">
        <v>2</v>
      </c>
      <c r="BQ1053">
        <v>32</v>
      </c>
      <c r="BR1053" t="s">
        <v>196</v>
      </c>
      <c r="BT1053" t="s">
        <v>73</v>
      </c>
      <c r="BU1053" s="23">
        <v>43762</v>
      </c>
      <c r="BV1053">
        <v>26669</v>
      </c>
      <c r="BX1053" t="s">
        <v>64</v>
      </c>
      <c r="BY1053" t="s">
        <v>64</v>
      </c>
      <c r="CB1053" t="s">
        <v>64</v>
      </c>
      <c r="CC1053" t="s">
        <v>64</v>
      </c>
      <c r="CD1053" t="s">
        <v>345</v>
      </c>
      <c r="CE1053" t="s">
        <v>64</v>
      </c>
      <c r="CG1053" t="s">
        <v>63</v>
      </c>
      <c r="CH1053" t="s">
        <v>346</v>
      </c>
      <c r="CI1053" t="s">
        <v>64</v>
      </c>
      <c r="DJ1053" t="s">
        <v>76</v>
      </c>
      <c r="DK1053" t="s">
        <v>2124</v>
      </c>
      <c r="DN1053" t="s">
        <v>64</v>
      </c>
      <c r="DO1053" t="s">
        <v>347</v>
      </c>
      <c r="DP1053" t="s">
        <v>63</v>
      </c>
      <c r="DQ1053" t="s">
        <v>78</v>
      </c>
      <c r="EB1053">
        <v>3</v>
      </c>
      <c r="EC1053">
        <v>3</v>
      </c>
      <c r="EE1053" t="s">
        <v>1377</v>
      </c>
      <c r="EF1053">
        <v>5</v>
      </c>
      <c r="EH1053" t="s">
        <v>80</v>
      </c>
      <c r="EL1053" t="s">
        <v>80</v>
      </c>
      <c r="EP1053" t="s">
        <v>80</v>
      </c>
      <c r="ET1053" t="s">
        <v>80</v>
      </c>
      <c r="EV1053">
        <v>3750</v>
      </c>
      <c r="EW1053">
        <v>562</v>
      </c>
      <c r="EX1053">
        <v>426</v>
      </c>
      <c r="EY1053">
        <v>501</v>
      </c>
    </row>
    <row r="1054" spans="1:165" x14ac:dyDescent="0.25">
      <c r="A1054">
        <v>2020</v>
      </c>
      <c r="B1054" t="s">
        <v>877</v>
      </c>
      <c r="C1054" s="20" t="s">
        <v>905</v>
      </c>
      <c r="D1054" t="s">
        <v>914</v>
      </c>
      <c r="E1054" t="s">
        <v>534</v>
      </c>
      <c r="F1054">
        <v>282</v>
      </c>
      <c r="G1054" s="1">
        <v>5.6</v>
      </c>
      <c r="H1054">
        <v>8</v>
      </c>
      <c r="I1054" t="s">
        <v>882</v>
      </c>
      <c r="J1054">
        <v>14</v>
      </c>
      <c r="K1054">
        <v>19</v>
      </c>
      <c r="L1054">
        <v>16</v>
      </c>
      <c r="M1054">
        <v>17.401800000000001</v>
      </c>
      <c r="N1054">
        <v>27.648</v>
      </c>
      <c r="O1054">
        <v>20.884699999999999</v>
      </c>
      <c r="P1054">
        <v>14.132999999999999</v>
      </c>
      <c r="Q1054">
        <v>19.308299999999999</v>
      </c>
      <c r="R1054">
        <v>16.0715</v>
      </c>
      <c r="T1054" t="s">
        <v>142</v>
      </c>
      <c r="U1054" t="s">
        <v>143</v>
      </c>
      <c r="V1054" t="s">
        <v>61</v>
      </c>
      <c r="W1054" t="s">
        <v>62</v>
      </c>
      <c r="Y1054">
        <v>7</v>
      </c>
      <c r="Z1054" t="s">
        <v>63</v>
      </c>
      <c r="AA1054" t="s">
        <v>64</v>
      </c>
      <c r="AB1054" t="s">
        <v>65</v>
      </c>
      <c r="AC1054" t="s">
        <v>66</v>
      </c>
      <c r="AD1054">
        <v>10</v>
      </c>
      <c r="AG1054" t="s">
        <v>243</v>
      </c>
      <c r="AH1054" t="s">
        <v>244</v>
      </c>
      <c r="AI1054" t="s">
        <v>68</v>
      </c>
      <c r="AJ1054" t="s">
        <v>69</v>
      </c>
      <c r="AK1054" t="s">
        <v>184</v>
      </c>
      <c r="AL1054" t="s">
        <v>185</v>
      </c>
      <c r="AS1054">
        <v>2550</v>
      </c>
      <c r="AT1054">
        <v>2550</v>
      </c>
      <c r="BN1054" s="33" t="s">
        <v>2125</v>
      </c>
      <c r="BO1054">
        <v>2</v>
      </c>
      <c r="BP1054">
        <v>2</v>
      </c>
      <c r="BQ1054">
        <v>32</v>
      </c>
      <c r="BR1054" t="s">
        <v>196</v>
      </c>
      <c r="BT1054" t="s">
        <v>285</v>
      </c>
      <c r="BU1054" s="23">
        <v>43711</v>
      </c>
      <c r="BV1054">
        <v>25832</v>
      </c>
      <c r="BX1054" t="s">
        <v>64</v>
      </c>
      <c r="CB1054" t="s">
        <v>64</v>
      </c>
      <c r="CC1054" t="s">
        <v>64</v>
      </c>
      <c r="CD1054" t="s">
        <v>1795</v>
      </c>
      <c r="CE1054" t="s">
        <v>64</v>
      </c>
      <c r="CF1054" t="s">
        <v>880</v>
      </c>
      <c r="CG1054" t="s">
        <v>63</v>
      </c>
      <c r="CH1054" t="s">
        <v>881</v>
      </c>
      <c r="CI1054" t="s">
        <v>63</v>
      </c>
      <c r="CJ1054" t="s">
        <v>894</v>
      </c>
      <c r="DJ1054" t="s">
        <v>76</v>
      </c>
      <c r="DK1054" t="s">
        <v>2124</v>
      </c>
      <c r="DN1054" t="s">
        <v>64</v>
      </c>
      <c r="DO1054" t="s">
        <v>885</v>
      </c>
      <c r="DP1054" t="s">
        <v>64</v>
      </c>
      <c r="DQ1054" t="s">
        <v>139</v>
      </c>
      <c r="EB1054">
        <v>2</v>
      </c>
      <c r="EC1054">
        <v>2</v>
      </c>
      <c r="EE1054" t="s">
        <v>1789</v>
      </c>
      <c r="EF1054">
        <v>3</v>
      </c>
      <c r="EH1054" t="s">
        <v>80</v>
      </c>
      <c r="EL1054" t="s">
        <v>80</v>
      </c>
      <c r="EP1054" t="s">
        <v>80</v>
      </c>
      <c r="ET1054" t="s">
        <v>80</v>
      </c>
      <c r="EV1054">
        <v>5250</v>
      </c>
      <c r="EW1054">
        <v>628</v>
      </c>
      <c r="EX1054">
        <v>461</v>
      </c>
      <c r="EY1054">
        <v>553</v>
      </c>
    </row>
    <row r="1055" spans="1:165" x14ac:dyDescent="0.25">
      <c r="A1055">
        <v>2020</v>
      </c>
      <c r="B1055" t="s">
        <v>1021</v>
      </c>
      <c r="C1055" s="20" t="s">
        <v>1074</v>
      </c>
      <c r="D1055" t="s">
        <v>1075</v>
      </c>
      <c r="E1055" t="s">
        <v>1024</v>
      </c>
      <c r="F1055">
        <v>28</v>
      </c>
      <c r="G1055" s="1">
        <v>4</v>
      </c>
      <c r="H1055">
        <v>6</v>
      </c>
      <c r="I1055" t="s">
        <v>1076</v>
      </c>
      <c r="J1055">
        <v>16</v>
      </c>
      <c r="K1055">
        <v>19</v>
      </c>
      <c r="L1055">
        <v>17</v>
      </c>
      <c r="M1055">
        <v>20.399999999999999</v>
      </c>
      <c r="N1055">
        <v>28.7</v>
      </c>
      <c r="O1055">
        <v>23.452000000000002</v>
      </c>
      <c r="P1055">
        <v>16.404599999999999</v>
      </c>
      <c r="Q1055">
        <v>18.953600000000002</v>
      </c>
      <c r="R1055">
        <v>17.461300000000001</v>
      </c>
      <c r="T1055" t="s">
        <v>142</v>
      </c>
      <c r="U1055" t="s">
        <v>143</v>
      </c>
      <c r="V1055" t="s">
        <v>61</v>
      </c>
      <c r="W1055" t="s">
        <v>62</v>
      </c>
      <c r="Y1055">
        <v>5</v>
      </c>
      <c r="Z1055" t="s">
        <v>63</v>
      </c>
      <c r="AA1055" t="s">
        <v>64</v>
      </c>
      <c r="AB1055" t="s">
        <v>65</v>
      </c>
      <c r="AC1055" t="s">
        <v>66</v>
      </c>
      <c r="AD1055">
        <v>15</v>
      </c>
      <c r="AG1055" t="s">
        <v>243</v>
      </c>
      <c r="AH1055" t="s">
        <v>244</v>
      </c>
      <c r="AI1055" t="s">
        <v>68</v>
      </c>
      <c r="AJ1055" t="s">
        <v>69</v>
      </c>
      <c r="AK1055" t="s">
        <v>184</v>
      </c>
      <c r="AL1055" t="s">
        <v>185</v>
      </c>
      <c r="AS1055">
        <v>2400</v>
      </c>
      <c r="AT1055">
        <v>2400</v>
      </c>
      <c r="BO1055">
        <v>2</v>
      </c>
      <c r="BP1055">
        <v>2</v>
      </c>
      <c r="BQ1055">
        <v>32</v>
      </c>
      <c r="BR1055" t="s">
        <v>196</v>
      </c>
      <c r="BT1055" t="s">
        <v>285</v>
      </c>
      <c r="BU1055" s="23">
        <v>43693</v>
      </c>
      <c r="BV1055">
        <v>26136</v>
      </c>
      <c r="BX1055" t="s">
        <v>64</v>
      </c>
      <c r="BY1055" t="s">
        <v>64</v>
      </c>
      <c r="CB1055" t="s">
        <v>64</v>
      </c>
      <c r="CC1055" t="s">
        <v>64</v>
      </c>
      <c r="CE1055" t="s">
        <v>64</v>
      </c>
      <c r="CG1055" t="s">
        <v>63</v>
      </c>
      <c r="CH1055" t="s">
        <v>1025</v>
      </c>
      <c r="CI1055" t="s">
        <v>64</v>
      </c>
      <c r="DJ1055" t="s">
        <v>146</v>
      </c>
      <c r="DK1055" t="s">
        <v>147</v>
      </c>
      <c r="DN1055" t="s">
        <v>64</v>
      </c>
      <c r="DO1055" t="s">
        <v>193</v>
      </c>
      <c r="DP1055" t="s">
        <v>64</v>
      </c>
      <c r="DQ1055" t="s">
        <v>139</v>
      </c>
      <c r="EB1055">
        <v>3</v>
      </c>
      <c r="EC1055">
        <v>3</v>
      </c>
      <c r="EE1055" t="s">
        <v>1881</v>
      </c>
      <c r="EF1055">
        <v>5</v>
      </c>
      <c r="EH1055" t="s">
        <v>80</v>
      </c>
      <c r="EL1055" t="s">
        <v>80</v>
      </c>
      <c r="EP1055" t="s">
        <v>80</v>
      </c>
      <c r="ET1055" t="s">
        <v>80</v>
      </c>
      <c r="EV1055">
        <v>4500</v>
      </c>
      <c r="EW1055">
        <v>539</v>
      </c>
      <c r="EX1055">
        <v>460</v>
      </c>
      <c r="EY1055">
        <v>503</v>
      </c>
    </row>
    <row r="1056" spans="1:165" x14ac:dyDescent="0.25">
      <c r="A1056">
        <v>2020</v>
      </c>
      <c r="B1056" t="s">
        <v>1021</v>
      </c>
      <c r="C1056" s="20" t="s">
        <v>1074</v>
      </c>
      <c r="D1056" t="s">
        <v>1113</v>
      </c>
      <c r="E1056" t="s">
        <v>1024</v>
      </c>
      <c r="F1056">
        <v>56</v>
      </c>
      <c r="G1056" s="1">
        <v>5.7</v>
      </c>
      <c r="H1056">
        <v>8</v>
      </c>
      <c r="I1056" t="s">
        <v>201</v>
      </c>
      <c r="J1056">
        <v>13</v>
      </c>
      <c r="K1056">
        <v>17</v>
      </c>
      <c r="L1056">
        <v>15</v>
      </c>
      <c r="M1056">
        <v>16.031400000000001</v>
      </c>
      <c r="N1056">
        <v>24.278500000000001</v>
      </c>
      <c r="O1056">
        <v>18.924199999999999</v>
      </c>
      <c r="P1056">
        <v>13.079499999999999</v>
      </c>
      <c r="Q1056">
        <v>17</v>
      </c>
      <c r="R1056">
        <v>14.8192</v>
      </c>
      <c r="T1056" t="s">
        <v>142</v>
      </c>
      <c r="U1056" t="s">
        <v>143</v>
      </c>
      <c r="V1056" t="s">
        <v>61</v>
      </c>
      <c r="W1056" t="s">
        <v>62</v>
      </c>
      <c r="Y1056">
        <v>6</v>
      </c>
      <c r="Z1056" t="s">
        <v>63</v>
      </c>
      <c r="AA1056" t="s">
        <v>64</v>
      </c>
      <c r="AB1056" t="s">
        <v>65</v>
      </c>
      <c r="AC1056" t="s">
        <v>66</v>
      </c>
      <c r="AD1056">
        <v>15</v>
      </c>
      <c r="AG1056" t="s">
        <v>243</v>
      </c>
      <c r="AH1056" t="s">
        <v>244</v>
      </c>
      <c r="AI1056" t="s">
        <v>68</v>
      </c>
      <c r="AJ1056" t="s">
        <v>69</v>
      </c>
      <c r="AK1056" t="s">
        <v>184</v>
      </c>
      <c r="AL1056" t="s">
        <v>185</v>
      </c>
      <c r="AS1056">
        <v>2700</v>
      </c>
      <c r="AT1056">
        <v>2700</v>
      </c>
      <c r="BO1056">
        <v>2</v>
      </c>
      <c r="BP1056">
        <v>2</v>
      </c>
      <c r="BQ1056">
        <v>32</v>
      </c>
      <c r="BR1056" t="s">
        <v>196</v>
      </c>
      <c r="BT1056" t="s">
        <v>73</v>
      </c>
      <c r="BU1056" s="23">
        <v>43685</v>
      </c>
      <c r="BV1056">
        <v>26134</v>
      </c>
      <c r="BX1056" t="s">
        <v>64</v>
      </c>
      <c r="BY1056" t="s">
        <v>64</v>
      </c>
      <c r="CB1056" t="s">
        <v>64</v>
      </c>
      <c r="CC1056" t="s">
        <v>64</v>
      </c>
      <c r="CE1056" t="s">
        <v>64</v>
      </c>
      <c r="CG1056" t="s">
        <v>63</v>
      </c>
      <c r="CH1056" t="s">
        <v>1025</v>
      </c>
      <c r="CI1056" t="s">
        <v>64</v>
      </c>
      <c r="DJ1056" t="s">
        <v>146</v>
      </c>
      <c r="DK1056" t="s">
        <v>147</v>
      </c>
      <c r="DN1056" t="s">
        <v>64</v>
      </c>
      <c r="DO1056" t="s">
        <v>193</v>
      </c>
      <c r="DP1056" t="s">
        <v>64</v>
      </c>
      <c r="DQ1056" t="s">
        <v>139</v>
      </c>
      <c r="EB1056">
        <v>2</v>
      </c>
      <c r="EC1056">
        <v>2</v>
      </c>
      <c r="EE1056" t="s">
        <v>1906</v>
      </c>
      <c r="EF1056">
        <v>5</v>
      </c>
      <c r="EH1056" t="s">
        <v>80</v>
      </c>
      <c r="EL1056" t="s">
        <v>80</v>
      </c>
      <c r="EP1056" t="s">
        <v>80</v>
      </c>
      <c r="ET1056" t="s">
        <v>80</v>
      </c>
      <c r="EV1056">
        <v>6000</v>
      </c>
      <c r="EW1056">
        <v>679</v>
      </c>
      <c r="EX1056">
        <v>523</v>
      </c>
      <c r="EY1056">
        <v>609</v>
      </c>
    </row>
    <row r="1057" spans="1:165" x14ac:dyDescent="0.25">
      <c r="A1057">
        <v>2020</v>
      </c>
      <c r="B1057" t="s">
        <v>1214</v>
      </c>
      <c r="C1057" s="20" t="s">
        <v>1215</v>
      </c>
      <c r="D1057" t="s">
        <v>1239</v>
      </c>
      <c r="E1057" t="s">
        <v>1217</v>
      </c>
      <c r="F1057">
        <v>50</v>
      </c>
      <c r="G1057" s="1">
        <v>2</v>
      </c>
      <c r="H1057">
        <v>4</v>
      </c>
      <c r="I1057" t="s">
        <v>79</v>
      </c>
      <c r="J1057">
        <v>21</v>
      </c>
      <c r="K1057">
        <v>30</v>
      </c>
      <c r="L1057">
        <v>25</v>
      </c>
      <c r="M1057">
        <v>27.2</v>
      </c>
      <c r="N1057">
        <v>42.7</v>
      </c>
      <c r="O1057">
        <v>32.510599999999997</v>
      </c>
      <c r="P1057">
        <v>21.394200000000001</v>
      </c>
      <c r="Q1057">
        <v>29.8444</v>
      </c>
      <c r="R1057">
        <v>24.5182</v>
      </c>
      <c r="T1057" t="s">
        <v>60</v>
      </c>
      <c r="U1057" t="s">
        <v>71</v>
      </c>
      <c r="V1057" t="s">
        <v>61</v>
      </c>
      <c r="W1057" t="s">
        <v>62</v>
      </c>
      <c r="Y1057">
        <v>8</v>
      </c>
      <c r="Z1057" t="s">
        <v>63</v>
      </c>
      <c r="AA1057" t="s">
        <v>64</v>
      </c>
      <c r="AB1057" t="s">
        <v>150</v>
      </c>
      <c r="AC1057" t="s">
        <v>178</v>
      </c>
      <c r="AD1057">
        <v>10</v>
      </c>
      <c r="AG1057" t="s">
        <v>155</v>
      </c>
      <c r="AH1057" t="s">
        <v>156</v>
      </c>
      <c r="AI1057" t="s">
        <v>68</v>
      </c>
      <c r="AJ1057" t="s">
        <v>69</v>
      </c>
      <c r="AK1057" t="s">
        <v>184</v>
      </c>
      <c r="AL1057" t="s">
        <v>185</v>
      </c>
      <c r="AO1057">
        <v>104</v>
      </c>
      <c r="AP1057">
        <v>47</v>
      </c>
      <c r="AS1057">
        <v>1950</v>
      </c>
      <c r="AT1057">
        <v>1950</v>
      </c>
      <c r="BN1057" s="33" t="s">
        <v>2125</v>
      </c>
      <c r="BO1057">
        <v>2</v>
      </c>
      <c r="BP1057">
        <v>2</v>
      </c>
      <c r="BQ1057">
        <v>32</v>
      </c>
      <c r="BR1057" t="s">
        <v>196</v>
      </c>
      <c r="BT1057" t="s">
        <v>73</v>
      </c>
      <c r="BU1057" s="23">
        <v>43619</v>
      </c>
      <c r="BV1057">
        <v>25734</v>
      </c>
      <c r="BX1057" t="s">
        <v>64</v>
      </c>
      <c r="BY1057" t="s">
        <v>64</v>
      </c>
      <c r="CB1057" t="s">
        <v>64</v>
      </c>
      <c r="CC1057" t="s">
        <v>64</v>
      </c>
      <c r="CD1057" t="s">
        <v>2014</v>
      </c>
      <c r="CE1057" t="s">
        <v>64</v>
      </c>
      <c r="CG1057" t="s">
        <v>63</v>
      </c>
      <c r="CH1057" t="s">
        <v>1220</v>
      </c>
      <c r="CI1057" t="s">
        <v>64</v>
      </c>
      <c r="DJ1057" t="s">
        <v>76</v>
      </c>
      <c r="DK1057" t="s">
        <v>2124</v>
      </c>
      <c r="DN1057" t="s">
        <v>64</v>
      </c>
      <c r="DO1057" t="s">
        <v>1037</v>
      </c>
      <c r="DP1057" t="s">
        <v>63</v>
      </c>
      <c r="DQ1057" t="s">
        <v>78</v>
      </c>
      <c r="DR1057" t="s">
        <v>1221</v>
      </c>
      <c r="DY1057">
        <v>32.5</v>
      </c>
      <c r="EB1057">
        <v>5</v>
      </c>
      <c r="EC1057">
        <v>5</v>
      </c>
      <c r="EE1057" t="s">
        <v>2013</v>
      </c>
      <c r="EF1057">
        <v>5</v>
      </c>
      <c r="EH1057" t="s">
        <v>80</v>
      </c>
      <c r="EL1057" t="s">
        <v>80</v>
      </c>
      <c r="EP1057" t="s">
        <v>80</v>
      </c>
      <c r="ET1057" t="s">
        <v>80</v>
      </c>
      <c r="EV1057">
        <v>2250</v>
      </c>
      <c r="EW1057">
        <v>413</v>
      </c>
      <c r="EX1057">
        <v>296</v>
      </c>
      <c r="EY1057">
        <v>361</v>
      </c>
    </row>
    <row r="1058" spans="1:165" x14ac:dyDescent="0.25">
      <c r="A1058">
        <v>2020</v>
      </c>
      <c r="B1058" t="s">
        <v>1123</v>
      </c>
      <c r="C1058" s="20" t="s">
        <v>1124</v>
      </c>
      <c r="D1058" t="s">
        <v>1157</v>
      </c>
      <c r="E1058" t="s">
        <v>1126</v>
      </c>
      <c r="F1058">
        <v>74</v>
      </c>
      <c r="G1058" s="1">
        <v>2</v>
      </c>
      <c r="H1058">
        <v>4</v>
      </c>
      <c r="I1058" t="s">
        <v>79</v>
      </c>
      <c r="J1058">
        <v>19</v>
      </c>
      <c r="K1058">
        <v>23</v>
      </c>
      <c r="L1058">
        <v>21</v>
      </c>
      <c r="M1058">
        <v>23.9</v>
      </c>
      <c r="N1058">
        <v>34.4</v>
      </c>
      <c r="O1058">
        <v>27.705500000000001</v>
      </c>
      <c r="P1058">
        <v>19.000299999999999</v>
      </c>
      <c r="Q1058">
        <v>23.307200000000002</v>
      </c>
      <c r="R1058">
        <v>20.723600000000001</v>
      </c>
      <c r="T1058" t="s">
        <v>60</v>
      </c>
      <c r="U1058" t="s">
        <v>71</v>
      </c>
      <c r="V1058" t="s">
        <v>61</v>
      </c>
      <c r="W1058" t="s">
        <v>62</v>
      </c>
      <c r="Y1058">
        <v>8</v>
      </c>
      <c r="Z1058" t="s">
        <v>63</v>
      </c>
      <c r="AA1058" t="s">
        <v>64</v>
      </c>
      <c r="AB1058" t="s">
        <v>86</v>
      </c>
      <c r="AC1058" t="s">
        <v>87</v>
      </c>
      <c r="AD1058">
        <v>15</v>
      </c>
      <c r="AG1058" t="s">
        <v>59</v>
      </c>
      <c r="AH1058" t="s">
        <v>67</v>
      </c>
      <c r="AI1058" t="s">
        <v>68</v>
      </c>
      <c r="AJ1058" t="s">
        <v>69</v>
      </c>
      <c r="AK1058" t="s">
        <v>184</v>
      </c>
      <c r="AL1058" t="s">
        <v>185</v>
      </c>
      <c r="AS1058">
        <v>2300</v>
      </c>
      <c r="AT1058">
        <v>2300</v>
      </c>
      <c r="BN1058" s="33" t="s">
        <v>2125</v>
      </c>
      <c r="BO1058">
        <v>2</v>
      </c>
      <c r="BP1058">
        <v>2</v>
      </c>
      <c r="BQ1058">
        <v>33</v>
      </c>
      <c r="BR1058" t="s">
        <v>192</v>
      </c>
      <c r="BT1058" t="s">
        <v>285</v>
      </c>
      <c r="BU1058" s="23">
        <v>43927</v>
      </c>
      <c r="BV1058">
        <v>27110</v>
      </c>
      <c r="BX1058" t="s">
        <v>64</v>
      </c>
      <c r="BY1058" t="s">
        <v>64</v>
      </c>
      <c r="CB1058" t="s">
        <v>64</v>
      </c>
      <c r="CC1058" t="s">
        <v>64</v>
      </c>
      <c r="CE1058" t="s">
        <v>64</v>
      </c>
      <c r="CG1058" t="s">
        <v>64</v>
      </c>
      <c r="CI1058" t="s">
        <v>64</v>
      </c>
      <c r="DJ1058" t="s">
        <v>76</v>
      </c>
      <c r="DK1058" t="s">
        <v>2124</v>
      </c>
      <c r="DN1058" t="s">
        <v>64</v>
      </c>
      <c r="DO1058" t="s">
        <v>1129</v>
      </c>
      <c r="DP1058" t="s">
        <v>63</v>
      </c>
      <c r="DQ1058" t="s">
        <v>78</v>
      </c>
      <c r="EB1058">
        <v>4</v>
      </c>
      <c r="EC1058">
        <v>4</v>
      </c>
      <c r="EE1058" t="s">
        <v>1930</v>
      </c>
      <c r="EF1058">
        <v>3</v>
      </c>
      <c r="EH1058" t="s">
        <v>80</v>
      </c>
      <c r="EL1058" t="s">
        <v>80</v>
      </c>
      <c r="EP1058" t="s">
        <v>80</v>
      </c>
      <c r="ET1058" t="s">
        <v>80</v>
      </c>
      <c r="EV1058">
        <v>4000</v>
      </c>
      <c r="EW1058">
        <v>464</v>
      </c>
      <c r="EX1058">
        <v>378</v>
      </c>
      <c r="EY1058">
        <v>425</v>
      </c>
    </row>
    <row r="1059" spans="1:165" x14ac:dyDescent="0.25">
      <c r="A1059">
        <v>2020</v>
      </c>
      <c r="B1059" t="s">
        <v>1123</v>
      </c>
      <c r="C1059" s="20" t="s">
        <v>1124</v>
      </c>
      <c r="D1059" t="s">
        <v>1157</v>
      </c>
      <c r="E1059" t="s">
        <v>1126</v>
      </c>
      <c r="F1059">
        <v>47</v>
      </c>
      <c r="G1059" s="1">
        <v>3</v>
      </c>
      <c r="H1059">
        <v>6</v>
      </c>
      <c r="I1059" t="s">
        <v>79</v>
      </c>
      <c r="J1059">
        <v>17</v>
      </c>
      <c r="K1059">
        <v>21</v>
      </c>
      <c r="L1059">
        <v>18</v>
      </c>
      <c r="M1059">
        <v>21.791</v>
      </c>
      <c r="N1059">
        <v>30.203600000000002</v>
      </c>
      <c r="O1059">
        <v>24.913599999999999</v>
      </c>
      <c r="P1059">
        <v>16.9468</v>
      </c>
      <c r="Q1059">
        <v>20.7836</v>
      </c>
      <c r="R1059">
        <v>18.482199999999999</v>
      </c>
      <c r="T1059" t="s">
        <v>60</v>
      </c>
      <c r="U1059" t="s">
        <v>71</v>
      </c>
      <c r="V1059" t="s">
        <v>61</v>
      </c>
      <c r="W1059" t="s">
        <v>62</v>
      </c>
      <c r="Y1059">
        <v>8</v>
      </c>
      <c r="Z1059" t="s">
        <v>63</v>
      </c>
      <c r="AA1059" t="s">
        <v>64</v>
      </c>
      <c r="AB1059" t="s">
        <v>86</v>
      </c>
      <c r="AC1059" t="s">
        <v>87</v>
      </c>
      <c r="AD1059">
        <v>15</v>
      </c>
      <c r="AG1059" t="s">
        <v>59</v>
      </c>
      <c r="AH1059" t="s">
        <v>67</v>
      </c>
      <c r="AI1059" t="s">
        <v>68</v>
      </c>
      <c r="AJ1059" t="s">
        <v>69</v>
      </c>
      <c r="AK1059" t="s">
        <v>184</v>
      </c>
      <c r="AL1059" t="s">
        <v>185</v>
      </c>
      <c r="AS1059">
        <v>2700</v>
      </c>
      <c r="AT1059">
        <v>2700</v>
      </c>
      <c r="BN1059" s="33" t="s">
        <v>2128</v>
      </c>
      <c r="BO1059">
        <v>2</v>
      </c>
      <c r="BP1059">
        <v>2</v>
      </c>
      <c r="BQ1059">
        <v>33</v>
      </c>
      <c r="BR1059" t="s">
        <v>192</v>
      </c>
      <c r="BT1059" t="s">
        <v>227</v>
      </c>
      <c r="BU1059" s="23">
        <v>43784</v>
      </c>
      <c r="BV1059">
        <v>26787</v>
      </c>
      <c r="BX1059" t="s">
        <v>64</v>
      </c>
      <c r="BY1059" t="s">
        <v>64</v>
      </c>
      <c r="CB1059" t="s">
        <v>64</v>
      </c>
      <c r="CC1059" t="s">
        <v>64</v>
      </c>
      <c r="CD1059" t="s">
        <v>1932</v>
      </c>
      <c r="CE1059" t="s">
        <v>64</v>
      </c>
      <c r="CG1059" t="s">
        <v>63</v>
      </c>
      <c r="CH1059" t="s">
        <v>1145</v>
      </c>
      <c r="CI1059" t="s">
        <v>63</v>
      </c>
      <c r="CJ1059" t="s">
        <v>1132</v>
      </c>
      <c r="CK1059" t="s">
        <v>112</v>
      </c>
      <c r="CM1059">
        <v>1</v>
      </c>
      <c r="CN1059" t="s">
        <v>113</v>
      </c>
      <c r="CP1059">
        <v>48</v>
      </c>
      <c r="CQ1059">
        <v>5.2</v>
      </c>
      <c r="CR1059">
        <v>54</v>
      </c>
      <c r="CS1059" t="s">
        <v>114</v>
      </c>
      <c r="CV1059" t="s">
        <v>115</v>
      </c>
      <c r="CX1059" t="s">
        <v>116</v>
      </c>
      <c r="CY1059" t="s">
        <v>64</v>
      </c>
      <c r="DD1059">
        <v>1</v>
      </c>
      <c r="DE1059" t="s">
        <v>138</v>
      </c>
      <c r="DG1059">
        <v>6</v>
      </c>
      <c r="DJ1059" t="s">
        <v>76</v>
      </c>
      <c r="DK1059" t="s">
        <v>2124</v>
      </c>
      <c r="DL1059" t="s">
        <v>64</v>
      </c>
      <c r="DM1059" t="s">
        <v>64</v>
      </c>
      <c r="DN1059" t="s">
        <v>64</v>
      </c>
      <c r="DO1059" t="s">
        <v>1129</v>
      </c>
      <c r="DP1059" t="s">
        <v>63</v>
      </c>
      <c r="DQ1059" t="s">
        <v>78</v>
      </c>
      <c r="DR1059" t="s">
        <v>1157</v>
      </c>
      <c r="EB1059">
        <v>3</v>
      </c>
      <c r="EC1059">
        <v>3</v>
      </c>
      <c r="EE1059" t="s">
        <v>1931</v>
      </c>
      <c r="EF1059">
        <v>5</v>
      </c>
      <c r="EH1059" t="s">
        <v>80</v>
      </c>
      <c r="EL1059" t="s">
        <v>80</v>
      </c>
      <c r="EP1059" t="s">
        <v>80</v>
      </c>
      <c r="ET1059" t="s">
        <v>80</v>
      </c>
      <c r="EV1059">
        <v>6000</v>
      </c>
      <c r="EW1059">
        <v>522</v>
      </c>
      <c r="EX1059">
        <v>426</v>
      </c>
      <c r="EY1059">
        <v>479</v>
      </c>
    </row>
    <row r="1060" spans="1:165" x14ac:dyDescent="0.25">
      <c r="A1060">
        <v>2020</v>
      </c>
      <c r="B1060" t="s">
        <v>1123</v>
      </c>
      <c r="C1060" s="20" t="s">
        <v>1124</v>
      </c>
      <c r="D1060" t="s">
        <v>1159</v>
      </c>
      <c r="E1060" t="s">
        <v>1126</v>
      </c>
      <c r="F1060">
        <v>48</v>
      </c>
      <c r="G1060" s="1">
        <v>3</v>
      </c>
      <c r="H1060">
        <v>6</v>
      </c>
      <c r="I1060" t="s">
        <v>79</v>
      </c>
      <c r="J1060">
        <v>17</v>
      </c>
      <c r="K1060">
        <v>21</v>
      </c>
      <c r="L1060">
        <v>18</v>
      </c>
      <c r="M1060">
        <v>21.791</v>
      </c>
      <c r="N1060">
        <v>30.203600000000002</v>
      </c>
      <c r="O1060">
        <v>24.913599999999999</v>
      </c>
      <c r="P1060">
        <v>16.9468</v>
      </c>
      <c r="Q1060">
        <v>20.7836</v>
      </c>
      <c r="R1060">
        <v>18.482199999999999</v>
      </c>
      <c r="T1060" t="s">
        <v>60</v>
      </c>
      <c r="U1060" t="s">
        <v>71</v>
      </c>
      <c r="V1060" t="s">
        <v>61</v>
      </c>
      <c r="W1060" t="s">
        <v>62</v>
      </c>
      <c r="Y1060">
        <v>8</v>
      </c>
      <c r="Z1060" t="s">
        <v>63</v>
      </c>
      <c r="AA1060" t="s">
        <v>64</v>
      </c>
      <c r="AB1060" t="s">
        <v>86</v>
      </c>
      <c r="AC1060" t="s">
        <v>87</v>
      </c>
      <c r="AD1060">
        <v>15</v>
      </c>
      <c r="AG1060" t="s">
        <v>59</v>
      </c>
      <c r="AH1060" t="s">
        <v>67</v>
      </c>
      <c r="AI1060" t="s">
        <v>68</v>
      </c>
      <c r="AJ1060" t="s">
        <v>69</v>
      </c>
      <c r="AK1060" t="s">
        <v>184</v>
      </c>
      <c r="AL1060" t="s">
        <v>185</v>
      </c>
      <c r="AS1060">
        <v>2700</v>
      </c>
      <c r="AT1060">
        <v>2700</v>
      </c>
      <c r="BN1060" s="33" t="s">
        <v>2128</v>
      </c>
      <c r="BO1060">
        <v>2</v>
      </c>
      <c r="BP1060">
        <v>2</v>
      </c>
      <c r="BQ1060">
        <v>33</v>
      </c>
      <c r="BR1060" t="s">
        <v>192</v>
      </c>
      <c r="BT1060" t="s">
        <v>227</v>
      </c>
      <c r="BU1060" s="23">
        <v>43784</v>
      </c>
      <c r="BV1060">
        <v>26788</v>
      </c>
      <c r="BX1060" t="s">
        <v>64</v>
      </c>
      <c r="BY1060" t="s">
        <v>64</v>
      </c>
      <c r="CB1060" t="s">
        <v>64</v>
      </c>
      <c r="CC1060" t="s">
        <v>64</v>
      </c>
      <c r="CD1060" t="s">
        <v>1932</v>
      </c>
      <c r="CE1060" t="s">
        <v>64</v>
      </c>
      <c r="CG1060" t="s">
        <v>63</v>
      </c>
      <c r="CH1060" t="s">
        <v>1145</v>
      </c>
      <c r="CI1060" t="s">
        <v>63</v>
      </c>
      <c r="CJ1060" t="s">
        <v>1132</v>
      </c>
      <c r="CK1060" t="s">
        <v>112</v>
      </c>
      <c r="CM1060">
        <v>1</v>
      </c>
      <c r="CN1060" t="s">
        <v>113</v>
      </c>
      <c r="CP1060">
        <v>48</v>
      </c>
      <c r="CQ1060">
        <v>5.2</v>
      </c>
      <c r="CR1060">
        <v>54</v>
      </c>
      <c r="CS1060" t="s">
        <v>114</v>
      </c>
      <c r="CV1060" t="s">
        <v>115</v>
      </c>
      <c r="CX1060" t="s">
        <v>116</v>
      </c>
      <c r="CY1060" t="s">
        <v>64</v>
      </c>
      <c r="DD1060">
        <v>1</v>
      </c>
      <c r="DE1060" t="s">
        <v>138</v>
      </c>
      <c r="DG1060">
        <v>6</v>
      </c>
      <c r="DJ1060" t="s">
        <v>76</v>
      </c>
      <c r="DK1060" t="s">
        <v>2124</v>
      </c>
      <c r="DL1060" t="s">
        <v>64</v>
      </c>
      <c r="DM1060" t="s">
        <v>64</v>
      </c>
      <c r="DN1060" t="s">
        <v>64</v>
      </c>
      <c r="DO1060" t="s">
        <v>77</v>
      </c>
      <c r="DP1060" t="s">
        <v>63</v>
      </c>
      <c r="DQ1060" t="s">
        <v>78</v>
      </c>
      <c r="DR1060" t="s">
        <v>1159</v>
      </c>
      <c r="EB1060">
        <v>3</v>
      </c>
      <c r="EC1060">
        <v>3</v>
      </c>
      <c r="EE1060" t="s">
        <v>1933</v>
      </c>
      <c r="EF1060">
        <v>3</v>
      </c>
      <c r="EH1060" t="s">
        <v>80</v>
      </c>
      <c r="EL1060" t="s">
        <v>80</v>
      </c>
      <c r="EP1060" t="s">
        <v>80</v>
      </c>
      <c r="ET1060" t="s">
        <v>80</v>
      </c>
      <c r="EV1060">
        <v>6000</v>
      </c>
      <c r="EW1060">
        <v>522</v>
      </c>
      <c r="EX1060">
        <v>426</v>
      </c>
      <c r="EY1060">
        <v>479</v>
      </c>
    </row>
    <row r="1061" spans="1:165" x14ac:dyDescent="0.25">
      <c r="A1061" s="24">
        <v>2020</v>
      </c>
      <c r="B1061" s="24" t="s">
        <v>1123</v>
      </c>
      <c r="C1061" s="25" t="s">
        <v>1124</v>
      </c>
      <c r="D1061" s="24" t="s">
        <v>1940</v>
      </c>
      <c r="E1061" s="24" t="s">
        <v>1126</v>
      </c>
      <c r="F1061" s="24">
        <v>71</v>
      </c>
      <c r="G1061" s="26">
        <v>4</v>
      </c>
      <c r="H1061" s="24">
        <v>8</v>
      </c>
      <c r="I1061" s="24" t="s">
        <v>79</v>
      </c>
      <c r="J1061" s="24">
        <v>13</v>
      </c>
      <c r="K1061" s="24">
        <v>19</v>
      </c>
      <c r="L1061" s="24">
        <v>15</v>
      </c>
      <c r="M1061" s="24">
        <v>17.100000000000001</v>
      </c>
      <c r="N1061" s="24">
        <v>26.9</v>
      </c>
      <c r="O1061" s="24">
        <v>20.453099999999999</v>
      </c>
      <c r="P1061" s="24">
        <v>13.096399999999999</v>
      </c>
      <c r="Q1061" s="24">
        <v>19.111999999999998</v>
      </c>
      <c r="R1061" s="24">
        <v>15.2575</v>
      </c>
      <c r="S1061" s="24"/>
      <c r="T1061" s="24" t="s">
        <v>60</v>
      </c>
      <c r="U1061" s="24" t="s">
        <v>71</v>
      </c>
      <c r="V1061" s="24" t="s">
        <v>61</v>
      </c>
      <c r="W1061" s="24" t="s">
        <v>62</v>
      </c>
      <c r="X1061" s="24"/>
      <c r="Y1061" s="24">
        <v>8</v>
      </c>
      <c r="Z1061" s="24" t="s">
        <v>63</v>
      </c>
      <c r="AA1061" s="24" t="s">
        <v>64</v>
      </c>
      <c r="AB1061" s="24" t="s">
        <v>86</v>
      </c>
      <c r="AC1061" s="24" t="s">
        <v>87</v>
      </c>
      <c r="AD1061" s="24">
        <v>15</v>
      </c>
      <c r="AE1061" s="24"/>
      <c r="AF1061" s="24"/>
      <c r="AG1061" s="24" t="s">
        <v>59</v>
      </c>
      <c r="AH1061" s="24" t="s">
        <v>67</v>
      </c>
      <c r="AI1061" s="24" t="s">
        <v>68</v>
      </c>
      <c r="AJ1061" s="24" t="s">
        <v>69</v>
      </c>
      <c r="AK1061" s="24" t="s">
        <v>184</v>
      </c>
      <c r="AL1061" s="24" t="s">
        <v>185</v>
      </c>
      <c r="AM1061" s="24"/>
      <c r="AN1061" s="24"/>
      <c r="AO1061" s="24"/>
      <c r="AP1061" s="24"/>
      <c r="AQ1061" s="24"/>
      <c r="AR1061" s="24"/>
      <c r="AS1061" s="24">
        <v>3250</v>
      </c>
      <c r="AT1061" s="24">
        <v>3250</v>
      </c>
      <c r="AU1061" s="24"/>
      <c r="AV1061" s="24"/>
      <c r="AW1061" s="24"/>
      <c r="AX1061" s="24"/>
      <c r="AY1061" s="24"/>
      <c r="AZ1061" s="24"/>
      <c r="BA1061" s="24"/>
      <c r="BB1061" s="24"/>
      <c r="BC1061" s="24"/>
      <c r="BD1061" s="24"/>
      <c r="BE1061" s="24"/>
      <c r="BF1061" s="24"/>
      <c r="BG1061" s="24"/>
      <c r="BH1061" s="24"/>
      <c r="BI1061" s="24"/>
      <c r="BJ1061" s="24"/>
      <c r="BK1061" s="24"/>
      <c r="BL1061" s="24"/>
      <c r="BM1061" s="24"/>
      <c r="BN1061" s="34" t="s">
        <v>2128</v>
      </c>
      <c r="BO1061" s="24">
        <v>2</v>
      </c>
      <c r="BP1061" s="24">
        <v>2</v>
      </c>
      <c r="BQ1061" s="24">
        <v>33</v>
      </c>
      <c r="BR1061" s="24" t="s">
        <v>192</v>
      </c>
      <c r="BS1061" s="24"/>
      <c r="BT1061" s="24" t="s">
        <v>227</v>
      </c>
      <c r="BU1061" s="27">
        <v>43889</v>
      </c>
      <c r="BV1061" s="24">
        <v>26991</v>
      </c>
      <c r="BW1061" s="28"/>
      <c r="BX1061" s="24" t="s">
        <v>64</v>
      </c>
      <c r="BY1061" s="24" t="s">
        <v>64</v>
      </c>
      <c r="BZ1061" s="24"/>
      <c r="CA1061" s="24"/>
      <c r="CB1061" s="24" t="s">
        <v>64</v>
      </c>
      <c r="CC1061" s="24" t="s">
        <v>64</v>
      </c>
      <c r="CD1061" s="24" t="s">
        <v>1941</v>
      </c>
      <c r="CE1061" s="24" t="s">
        <v>63</v>
      </c>
      <c r="CF1061" s="24" t="s">
        <v>1942</v>
      </c>
      <c r="CG1061" s="24" t="s">
        <v>63</v>
      </c>
      <c r="CH1061" s="24" t="s">
        <v>1943</v>
      </c>
      <c r="CI1061" s="24" t="s">
        <v>64</v>
      </c>
      <c r="CJ1061" s="24"/>
      <c r="CK1061" s="24" t="s">
        <v>112</v>
      </c>
      <c r="CL1061" s="24"/>
      <c r="CM1061" s="24">
        <v>1</v>
      </c>
      <c r="CN1061" s="24" t="s">
        <v>113</v>
      </c>
      <c r="CO1061" s="24"/>
      <c r="CP1061" s="24">
        <v>48</v>
      </c>
      <c r="CQ1061" s="24">
        <v>5.2</v>
      </c>
      <c r="CR1061" s="24">
        <v>54</v>
      </c>
      <c r="CS1061" s="24" t="s">
        <v>114</v>
      </c>
      <c r="CT1061" s="24"/>
      <c r="CU1061" s="24"/>
      <c r="CV1061" s="24" t="s">
        <v>115</v>
      </c>
      <c r="CW1061" s="24"/>
      <c r="CX1061" s="24" t="s">
        <v>116</v>
      </c>
      <c r="CY1061" s="24" t="s">
        <v>64</v>
      </c>
      <c r="CZ1061" s="24"/>
      <c r="DA1061" s="24"/>
      <c r="DB1061" s="24"/>
      <c r="DC1061" s="24"/>
      <c r="DD1061" s="24">
        <v>2</v>
      </c>
      <c r="DE1061" s="24" t="s">
        <v>2162</v>
      </c>
      <c r="DF1061" s="24" t="s">
        <v>2163</v>
      </c>
      <c r="DG1061" s="24" t="s">
        <v>2161</v>
      </c>
      <c r="DH1061" s="24"/>
      <c r="DI1061" s="24"/>
      <c r="DJ1061" s="24" t="s">
        <v>76</v>
      </c>
      <c r="DK1061" s="24" t="s">
        <v>2124</v>
      </c>
      <c r="DL1061" s="24" t="s">
        <v>64</v>
      </c>
      <c r="DM1061" s="24" t="s">
        <v>64</v>
      </c>
      <c r="DN1061" s="24" t="s">
        <v>64</v>
      </c>
      <c r="DO1061" s="24" t="s">
        <v>1153</v>
      </c>
      <c r="DP1061" s="24" t="s">
        <v>63</v>
      </c>
      <c r="DQ1061" s="24" t="s">
        <v>78</v>
      </c>
      <c r="DR1061" s="24"/>
      <c r="DS1061" s="24"/>
      <c r="DT1061" s="24"/>
      <c r="DU1061" s="24"/>
      <c r="DV1061" s="24"/>
      <c r="DW1061" s="24"/>
      <c r="DX1061" s="24"/>
      <c r="DY1061" s="24"/>
      <c r="DZ1061" s="24"/>
      <c r="EA1061" s="29"/>
      <c r="EB1061" s="24">
        <v>2</v>
      </c>
      <c r="EC1061" s="24">
        <v>2</v>
      </c>
      <c r="ED1061" s="24"/>
      <c r="EE1061" s="24" t="s">
        <v>1926</v>
      </c>
      <c r="EF1061" s="24">
        <v>3</v>
      </c>
      <c r="EG1061" s="24"/>
      <c r="EH1061" s="24" t="s">
        <v>80</v>
      </c>
      <c r="EI1061" s="24"/>
      <c r="EJ1061" s="24"/>
      <c r="EK1061" s="24"/>
      <c r="EL1061" s="24" t="s">
        <v>80</v>
      </c>
      <c r="EM1061" s="24"/>
      <c r="EN1061" s="24"/>
      <c r="EO1061" s="24"/>
      <c r="EP1061" s="24" t="s">
        <v>80</v>
      </c>
      <c r="EQ1061" s="24"/>
      <c r="ER1061" s="24"/>
      <c r="ES1061" s="24"/>
      <c r="ET1061" s="24" t="s">
        <v>80</v>
      </c>
      <c r="EU1061" s="24"/>
      <c r="EV1061" s="24">
        <v>8750</v>
      </c>
      <c r="EW1061" s="24">
        <v>675</v>
      </c>
      <c r="EX1061" s="24">
        <v>462</v>
      </c>
      <c r="EY1061" s="24">
        <v>579</v>
      </c>
      <c r="EZ1061" s="24"/>
      <c r="FA1061" s="24"/>
      <c r="FB1061" s="24"/>
      <c r="FC1061" s="24"/>
      <c r="FD1061" s="24"/>
      <c r="FE1061" s="24"/>
      <c r="FF1061" s="24"/>
      <c r="FG1061" s="24"/>
      <c r="FH1061" s="24"/>
      <c r="FI1061" s="24"/>
    </row>
    <row r="1062" spans="1:165" x14ac:dyDescent="0.25">
      <c r="A1062">
        <v>2020</v>
      </c>
      <c r="B1062" t="s">
        <v>1123</v>
      </c>
      <c r="C1062" s="20" t="s">
        <v>1124</v>
      </c>
      <c r="D1062" t="s">
        <v>1956</v>
      </c>
      <c r="E1062" t="s">
        <v>1126</v>
      </c>
      <c r="F1062">
        <v>72</v>
      </c>
      <c r="G1062" s="1">
        <v>4</v>
      </c>
      <c r="H1062">
        <v>8</v>
      </c>
      <c r="I1062" t="s">
        <v>79</v>
      </c>
      <c r="J1062">
        <v>15</v>
      </c>
      <c r="K1062">
        <v>21</v>
      </c>
      <c r="L1062">
        <v>17</v>
      </c>
      <c r="M1062">
        <v>18.2</v>
      </c>
      <c r="N1062">
        <v>29.7</v>
      </c>
      <c r="O1062">
        <v>22.040400000000002</v>
      </c>
      <c r="P1062">
        <v>14.742100000000001</v>
      </c>
      <c r="Q1062">
        <v>21.3781</v>
      </c>
      <c r="R1062">
        <v>17.1357</v>
      </c>
      <c r="T1062" t="s">
        <v>60</v>
      </c>
      <c r="U1062" t="s">
        <v>71</v>
      </c>
      <c r="V1062" t="s">
        <v>61</v>
      </c>
      <c r="W1062" t="s">
        <v>62</v>
      </c>
      <c r="Y1062">
        <v>8</v>
      </c>
      <c r="Z1062" t="s">
        <v>63</v>
      </c>
      <c r="AA1062" t="s">
        <v>64</v>
      </c>
      <c r="AB1062" t="s">
        <v>86</v>
      </c>
      <c r="AC1062" t="s">
        <v>87</v>
      </c>
      <c r="AD1062">
        <v>15</v>
      </c>
      <c r="AG1062" t="s">
        <v>59</v>
      </c>
      <c r="AH1062" t="s">
        <v>67</v>
      </c>
      <c r="AI1062" t="s">
        <v>68</v>
      </c>
      <c r="AJ1062" t="s">
        <v>69</v>
      </c>
      <c r="AK1062" t="s">
        <v>184</v>
      </c>
      <c r="AL1062" t="s">
        <v>185</v>
      </c>
      <c r="AS1062">
        <v>2850</v>
      </c>
      <c r="AT1062">
        <v>2850</v>
      </c>
      <c r="BN1062" s="33" t="s">
        <v>2125</v>
      </c>
      <c r="BO1062">
        <v>2</v>
      </c>
      <c r="BP1062">
        <v>2</v>
      </c>
      <c r="BQ1062">
        <v>33</v>
      </c>
      <c r="BR1062" t="s">
        <v>192</v>
      </c>
      <c r="BT1062" t="s">
        <v>73</v>
      </c>
      <c r="BU1062" s="23">
        <v>43921</v>
      </c>
      <c r="BV1062">
        <v>27050</v>
      </c>
      <c r="BX1062" t="s">
        <v>64</v>
      </c>
      <c r="BY1062" t="s">
        <v>64</v>
      </c>
      <c r="CB1062" t="s">
        <v>64</v>
      </c>
      <c r="CC1062" t="s">
        <v>64</v>
      </c>
      <c r="CD1062" t="s">
        <v>1958</v>
      </c>
      <c r="CE1062" t="s">
        <v>63</v>
      </c>
      <c r="CF1062" t="s">
        <v>1959</v>
      </c>
      <c r="CG1062" t="s">
        <v>63</v>
      </c>
      <c r="CH1062" t="s">
        <v>1960</v>
      </c>
      <c r="CI1062" t="s">
        <v>64</v>
      </c>
      <c r="DJ1062" t="s">
        <v>76</v>
      </c>
      <c r="DK1062" t="s">
        <v>2124</v>
      </c>
      <c r="DL1062" t="s">
        <v>64</v>
      </c>
      <c r="DM1062" t="s">
        <v>64</v>
      </c>
      <c r="DN1062" t="s">
        <v>64</v>
      </c>
      <c r="DO1062" t="s">
        <v>1961</v>
      </c>
      <c r="DP1062" t="s">
        <v>63</v>
      </c>
      <c r="DQ1062" t="s">
        <v>78</v>
      </c>
      <c r="EB1062">
        <v>3</v>
      </c>
      <c r="EC1062">
        <v>3</v>
      </c>
      <c r="EE1062" t="s">
        <v>1957</v>
      </c>
      <c r="EF1062">
        <v>3</v>
      </c>
      <c r="EH1062" t="s">
        <v>80</v>
      </c>
      <c r="EL1062" t="s">
        <v>80</v>
      </c>
      <c r="EP1062" t="s">
        <v>80</v>
      </c>
      <c r="ET1062" t="s">
        <v>80</v>
      </c>
      <c r="EV1062">
        <v>6750</v>
      </c>
      <c r="EW1062">
        <v>600</v>
      </c>
      <c r="EX1062">
        <v>414</v>
      </c>
      <c r="EY1062">
        <v>516</v>
      </c>
    </row>
    <row r="1063" spans="1:165" x14ac:dyDescent="0.25">
      <c r="A1063">
        <v>2020</v>
      </c>
      <c r="B1063" t="s">
        <v>1123</v>
      </c>
      <c r="C1063" s="20" t="s">
        <v>1124</v>
      </c>
      <c r="D1063" t="s">
        <v>1962</v>
      </c>
      <c r="E1063" t="s">
        <v>1126</v>
      </c>
      <c r="F1063">
        <v>73</v>
      </c>
      <c r="G1063" s="1">
        <v>4</v>
      </c>
      <c r="H1063">
        <v>8</v>
      </c>
      <c r="I1063" t="s">
        <v>79</v>
      </c>
      <c r="J1063">
        <v>15</v>
      </c>
      <c r="K1063">
        <v>21</v>
      </c>
      <c r="L1063">
        <v>17</v>
      </c>
      <c r="M1063">
        <v>18.399999999999999</v>
      </c>
      <c r="N1063">
        <v>28.7</v>
      </c>
      <c r="O1063">
        <v>21.943899999999999</v>
      </c>
      <c r="P1063">
        <v>14.894299999999999</v>
      </c>
      <c r="Q1063">
        <v>20.7059</v>
      </c>
      <c r="R1063">
        <v>17.0474</v>
      </c>
      <c r="T1063" t="s">
        <v>60</v>
      </c>
      <c r="U1063" t="s">
        <v>71</v>
      </c>
      <c r="V1063" t="s">
        <v>61</v>
      </c>
      <c r="W1063" t="s">
        <v>62</v>
      </c>
      <c r="Y1063">
        <v>8</v>
      </c>
      <c r="Z1063" t="s">
        <v>63</v>
      </c>
      <c r="AA1063" t="s">
        <v>64</v>
      </c>
      <c r="AB1063" t="s">
        <v>86</v>
      </c>
      <c r="AC1063" t="s">
        <v>87</v>
      </c>
      <c r="AD1063">
        <v>15</v>
      </c>
      <c r="AG1063" t="s">
        <v>59</v>
      </c>
      <c r="AH1063" t="s">
        <v>67</v>
      </c>
      <c r="AI1063" t="s">
        <v>68</v>
      </c>
      <c r="AJ1063" t="s">
        <v>69</v>
      </c>
      <c r="AK1063" t="s">
        <v>184</v>
      </c>
      <c r="AL1063" t="s">
        <v>185</v>
      </c>
      <c r="AS1063">
        <v>2850</v>
      </c>
      <c r="AT1063">
        <v>2850</v>
      </c>
      <c r="BN1063" s="33" t="s">
        <v>2125</v>
      </c>
      <c r="BO1063">
        <v>2</v>
      </c>
      <c r="BP1063">
        <v>2</v>
      </c>
      <c r="BQ1063">
        <v>33</v>
      </c>
      <c r="BR1063" t="s">
        <v>192</v>
      </c>
      <c r="BT1063" t="s">
        <v>73</v>
      </c>
      <c r="BU1063" s="23">
        <v>43921</v>
      </c>
      <c r="BV1063">
        <v>27051</v>
      </c>
      <c r="BX1063" t="s">
        <v>64</v>
      </c>
      <c r="BY1063" t="s">
        <v>64</v>
      </c>
      <c r="CB1063" t="s">
        <v>64</v>
      </c>
      <c r="CC1063" t="s">
        <v>64</v>
      </c>
      <c r="CD1063" t="s">
        <v>1958</v>
      </c>
      <c r="CE1063" t="s">
        <v>63</v>
      </c>
      <c r="CF1063" t="s">
        <v>1959</v>
      </c>
      <c r="CG1063" t="s">
        <v>63</v>
      </c>
      <c r="CH1063" t="s">
        <v>1960</v>
      </c>
      <c r="CI1063" t="s">
        <v>64</v>
      </c>
      <c r="DJ1063" t="s">
        <v>76</v>
      </c>
      <c r="DK1063" t="s">
        <v>2124</v>
      </c>
      <c r="DL1063" t="s">
        <v>64</v>
      </c>
      <c r="DM1063" t="s">
        <v>64</v>
      </c>
      <c r="DN1063" t="s">
        <v>64</v>
      </c>
      <c r="DO1063" t="s">
        <v>1961</v>
      </c>
      <c r="DP1063" t="s">
        <v>63</v>
      </c>
      <c r="DQ1063" t="s">
        <v>78</v>
      </c>
      <c r="EB1063">
        <v>3</v>
      </c>
      <c r="EC1063">
        <v>3</v>
      </c>
      <c r="EE1063" t="s">
        <v>1957</v>
      </c>
      <c r="EF1063">
        <v>3</v>
      </c>
      <c r="EH1063" t="s">
        <v>80</v>
      </c>
      <c r="EL1063" t="s">
        <v>80</v>
      </c>
      <c r="EP1063" t="s">
        <v>80</v>
      </c>
      <c r="ET1063" t="s">
        <v>80</v>
      </c>
      <c r="EV1063">
        <v>6750</v>
      </c>
      <c r="EW1063">
        <v>593</v>
      </c>
      <c r="EX1063">
        <v>427</v>
      </c>
      <c r="EY1063">
        <v>518</v>
      </c>
    </row>
    <row r="1064" spans="1:165" s="24" customFormat="1" x14ac:dyDescent="0.25">
      <c r="A1064">
        <v>2020</v>
      </c>
      <c r="B1064" t="s">
        <v>1123</v>
      </c>
      <c r="C1064" s="20" t="s">
        <v>1173</v>
      </c>
      <c r="D1064" t="s">
        <v>1174</v>
      </c>
      <c r="E1064" t="s">
        <v>1126</v>
      </c>
      <c r="F1064">
        <v>7</v>
      </c>
      <c r="G1064" s="1">
        <v>4</v>
      </c>
      <c r="H1064">
        <v>8</v>
      </c>
      <c r="I1064" t="s">
        <v>79</v>
      </c>
      <c r="J1064">
        <v>14</v>
      </c>
      <c r="K1064">
        <v>23</v>
      </c>
      <c r="L1064">
        <v>17</v>
      </c>
      <c r="M1064">
        <v>17.600000000000001</v>
      </c>
      <c r="N1064">
        <v>28.4</v>
      </c>
      <c r="O1064">
        <v>21.233599999999999</v>
      </c>
      <c r="P1064">
        <v>14.357900000000001</v>
      </c>
      <c r="Q1064">
        <v>23.23</v>
      </c>
      <c r="R1064">
        <v>17.337700000000002</v>
      </c>
      <c r="S1064"/>
      <c r="T1064" t="s">
        <v>60</v>
      </c>
      <c r="U1064" t="s">
        <v>71</v>
      </c>
      <c r="V1064" t="s">
        <v>61</v>
      </c>
      <c r="W1064" t="s">
        <v>62</v>
      </c>
      <c r="X1064"/>
      <c r="Y1064">
        <v>8</v>
      </c>
      <c r="Z1064" t="s">
        <v>63</v>
      </c>
      <c r="AA1064" t="s">
        <v>64</v>
      </c>
      <c r="AB1064" t="s">
        <v>86</v>
      </c>
      <c r="AC1064" t="s">
        <v>87</v>
      </c>
      <c r="AD1064">
        <v>15</v>
      </c>
      <c r="AE1064"/>
      <c r="AF1064"/>
      <c r="AG1064" t="s">
        <v>59</v>
      </c>
      <c r="AH1064" t="s">
        <v>67</v>
      </c>
      <c r="AI1064" t="s">
        <v>68</v>
      </c>
      <c r="AJ1064" t="s">
        <v>69</v>
      </c>
      <c r="AK1064" t="s">
        <v>184</v>
      </c>
      <c r="AL1064" t="s">
        <v>185</v>
      </c>
      <c r="AM1064"/>
      <c r="AN1064"/>
      <c r="AO1064"/>
      <c r="AP1064"/>
      <c r="AQ1064"/>
      <c r="AR1064"/>
      <c r="AS1064">
        <v>2850</v>
      </c>
      <c r="AT1064">
        <v>2850</v>
      </c>
      <c r="AU1064"/>
      <c r="AV1064"/>
      <c r="AW1064"/>
      <c r="AX1064"/>
      <c r="AY1064"/>
      <c r="AZ1064"/>
      <c r="BA1064"/>
      <c r="BB1064"/>
      <c r="BC1064"/>
      <c r="BD1064"/>
      <c r="BE1064"/>
      <c r="BF1064"/>
      <c r="BG1064"/>
      <c r="BH1064"/>
      <c r="BI1064"/>
      <c r="BJ1064"/>
      <c r="BK1064"/>
      <c r="BL1064"/>
      <c r="BM1064"/>
      <c r="BN1064" s="33" t="s">
        <v>2125</v>
      </c>
      <c r="BO1064">
        <v>2</v>
      </c>
      <c r="BP1064">
        <v>2</v>
      </c>
      <c r="BQ1064">
        <v>33</v>
      </c>
      <c r="BR1064" t="s">
        <v>192</v>
      </c>
      <c r="BS1064"/>
      <c r="BT1064" t="s">
        <v>227</v>
      </c>
      <c r="BU1064" s="23">
        <v>43707</v>
      </c>
      <c r="BV1064">
        <v>26182</v>
      </c>
      <c r="BW1064" s="2"/>
      <c r="BX1064" t="s">
        <v>63</v>
      </c>
      <c r="BY1064" t="s">
        <v>64</v>
      </c>
      <c r="BZ1064"/>
      <c r="CA1064"/>
      <c r="CB1064" t="s">
        <v>64</v>
      </c>
      <c r="CC1064" t="s">
        <v>64</v>
      </c>
      <c r="CD1064" t="s">
        <v>1967</v>
      </c>
      <c r="CE1064" t="s">
        <v>63</v>
      </c>
      <c r="CF1064" t="s">
        <v>1175</v>
      </c>
      <c r="CG1064" t="s">
        <v>63</v>
      </c>
      <c r="CH1064" t="s">
        <v>259</v>
      </c>
      <c r="CI1064" t="s">
        <v>64</v>
      </c>
      <c r="CJ1064"/>
      <c r="CK1064"/>
      <c r="CL1064"/>
      <c r="CM1064"/>
      <c r="CN1064"/>
      <c r="CO1064"/>
      <c r="CP1064"/>
      <c r="CQ1064"/>
      <c r="CR1064"/>
      <c r="CS1064"/>
      <c r="CT1064"/>
      <c r="CU1064"/>
      <c r="CV1064"/>
      <c r="CW1064"/>
      <c r="CX1064"/>
      <c r="CY1064"/>
      <c r="CZ1064"/>
      <c r="DA1064"/>
      <c r="DB1064"/>
      <c r="DC1064"/>
      <c r="DD1064"/>
      <c r="DE1064"/>
      <c r="DF1064"/>
      <c r="DG1064"/>
      <c r="DH1064"/>
      <c r="DI1064"/>
      <c r="DJ1064" t="s">
        <v>76</v>
      </c>
      <c r="DK1064" t="s">
        <v>2124</v>
      </c>
      <c r="DL1064"/>
      <c r="DM1064"/>
      <c r="DN1064" t="s">
        <v>64</v>
      </c>
      <c r="DO1064" t="s">
        <v>1176</v>
      </c>
      <c r="DP1064" t="s">
        <v>63</v>
      </c>
      <c r="DQ1064" t="s">
        <v>78</v>
      </c>
      <c r="DR1064"/>
      <c r="DS1064"/>
      <c r="DT1064"/>
      <c r="DU1064"/>
      <c r="DV1064"/>
      <c r="DW1064"/>
      <c r="DX1064"/>
      <c r="DY1064">
        <v>21.4</v>
      </c>
      <c r="DZ1064"/>
      <c r="EA1064" s="22"/>
      <c r="EB1064">
        <v>3</v>
      </c>
      <c r="EC1064">
        <v>3</v>
      </c>
      <c r="ED1064"/>
      <c r="EE1064" t="s">
        <v>1966</v>
      </c>
      <c r="EF1064">
        <v>3</v>
      </c>
      <c r="EG1064"/>
      <c r="EH1064" t="s">
        <v>80</v>
      </c>
      <c r="EI1064"/>
      <c r="EJ1064"/>
      <c r="EK1064"/>
      <c r="EL1064" t="s">
        <v>80</v>
      </c>
      <c r="EM1064"/>
      <c r="EN1064"/>
      <c r="EO1064"/>
      <c r="EP1064" t="s">
        <v>80</v>
      </c>
      <c r="EQ1064"/>
      <c r="ER1064"/>
      <c r="ES1064"/>
      <c r="ET1064" t="s">
        <v>80</v>
      </c>
      <c r="EU1064"/>
      <c r="EV1064">
        <v>6750</v>
      </c>
      <c r="EW1064">
        <v>613</v>
      </c>
      <c r="EX1064">
        <v>379</v>
      </c>
      <c r="EY1064">
        <v>508</v>
      </c>
      <c r="EZ1064"/>
      <c r="FA1064"/>
      <c r="FB1064"/>
      <c r="FC1064"/>
      <c r="FD1064"/>
      <c r="FE1064"/>
      <c r="FF1064"/>
      <c r="FG1064"/>
      <c r="FH1064"/>
      <c r="FI1064"/>
    </row>
    <row r="1065" spans="1:165" s="24" customFormat="1" x14ac:dyDescent="0.25">
      <c r="A1065">
        <v>2020</v>
      </c>
      <c r="B1065" t="s">
        <v>1123</v>
      </c>
      <c r="C1065" s="20" t="s">
        <v>1173</v>
      </c>
      <c r="D1065" t="s">
        <v>1174</v>
      </c>
      <c r="E1065" t="s">
        <v>1126</v>
      </c>
      <c r="F1065">
        <v>57</v>
      </c>
      <c r="G1065" s="1">
        <v>6</v>
      </c>
      <c r="H1065">
        <v>12</v>
      </c>
      <c r="I1065" t="s">
        <v>79</v>
      </c>
      <c r="J1065">
        <v>12</v>
      </c>
      <c r="K1065">
        <v>17</v>
      </c>
      <c r="L1065">
        <v>14</v>
      </c>
      <c r="M1065">
        <v>14.3</v>
      </c>
      <c r="N1065">
        <v>23.4</v>
      </c>
      <c r="O1065">
        <v>17.333300000000001</v>
      </c>
      <c r="P1065">
        <v>11.7348</v>
      </c>
      <c r="Q1065">
        <v>17.090699999999998</v>
      </c>
      <c r="R1065">
        <v>13.661300000000001</v>
      </c>
      <c r="S1065"/>
      <c r="T1065" t="s">
        <v>60</v>
      </c>
      <c r="U1065" t="s">
        <v>71</v>
      </c>
      <c r="V1065" t="s">
        <v>61</v>
      </c>
      <c r="W1065" t="s">
        <v>62</v>
      </c>
      <c r="X1065"/>
      <c r="Y1065">
        <v>8</v>
      </c>
      <c r="Z1065" t="s">
        <v>63</v>
      </c>
      <c r="AA1065" t="s">
        <v>64</v>
      </c>
      <c r="AB1065" t="s">
        <v>86</v>
      </c>
      <c r="AC1065" t="s">
        <v>87</v>
      </c>
      <c r="AD1065">
        <v>15</v>
      </c>
      <c r="AE1065"/>
      <c r="AF1065"/>
      <c r="AG1065" t="s">
        <v>59</v>
      </c>
      <c r="AH1065" t="s">
        <v>67</v>
      </c>
      <c r="AI1065" t="s">
        <v>68</v>
      </c>
      <c r="AJ1065" t="s">
        <v>69</v>
      </c>
      <c r="AK1065" t="s">
        <v>184</v>
      </c>
      <c r="AL1065" t="s">
        <v>185</v>
      </c>
      <c r="AM1065"/>
      <c r="AN1065"/>
      <c r="AO1065"/>
      <c r="AP1065"/>
      <c r="AQ1065"/>
      <c r="AR1065"/>
      <c r="AS1065">
        <v>3500</v>
      </c>
      <c r="AT1065">
        <v>3500</v>
      </c>
      <c r="AU1065"/>
      <c r="AV1065"/>
      <c r="AW1065"/>
      <c r="AX1065"/>
      <c r="AY1065"/>
      <c r="AZ1065"/>
      <c r="BA1065"/>
      <c r="BB1065"/>
      <c r="BC1065"/>
      <c r="BD1065"/>
      <c r="BE1065"/>
      <c r="BF1065"/>
      <c r="BG1065"/>
      <c r="BH1065"/>
      <c r="BI1065"/>
      <c r="BJ1065"/>
      <c r="BK1065"/>
      <c r="BL1065"/>
      <c r="BM1065"/>
      <c r="BN1065" s="33" t="s">
        <v>2136</v>
      </c>
      <c r="BO1065">
        <v>2</v>
      </c>
      <c r="BP1065">
        <v>2</v>
      </c>
      <c r="BQ1065">
        <v>33</v>
      </c>
      <c r="BR1065" t="s">
        <v>192</v>
      </c>
      <c r="BS1065"/>
      <c r="BT1065" t="s">
        <v>73</v>
      </c>
      <c r="BU1065" s="23">
        <v>43805</v>
      </c>
      <c r="BV1065">
        <v>26870</v>
      </c>
      <c r="BW1065" s="2"/>
      <c r="BX1065" t="s">
        <v>64</v>
      </c>
      <c r="BY1065" t="s">
        <v>64</v>
      </c>
      <c r="BZ1065"/>
      <c r="CA1065"/>
      <c r="CB1065" t="s">
        <v>64</v>
      </c>
      <c r="CC1065" t="s">
        <v>64</v>
      </c>
      <c r="CD1065" t="s">
        <v>1969</v>
      </c>
      <c r="CE1065" t="s">
        <v>63</v>
      </c>
      <c r="CF1065" t="s">
        <v>1970</v>
      </c>
      <c r="CG1065" t="s">
        <v>63</v>
      </c>
      <c r="CH1065" t="s">
        <v>1971</v>
      </c>
      <c r="CI1065" t="s">
        <v>64</v>
      </c>
      <c r="CJ1065"/>
      <c r="CK1065"/>
      <c r="CL1065"/>
      <c r="CM1065"/>
      <c r="CN1065"/>
      <c r="CO1065"/>
      <c r="CP1065"/>
      <c r="CQ1065"/>
      <c r="CR1065"/>
      <c r="CS1065"/>
      <c r="CT1065"/>
      <c r="CU1065"/>
      <c r="CV1065"/>
      <c r="CW1065"/>
      <c r="CX1065"/>
      <c r="CY1065"/>
      <c r="CZ1065"/>
      <c r="DA1065"/>
      <c r="DB1065"/>
      <c r="DC1065"/>
      <c r="DD1065"/>
      <c r="DE1065"/>
      <c r="DF1065"/>
      <c r="DG1065"/>
      <c r="DH1065"/>
      <c r="DI1065"/>
      <c r="DJ1065" t="s">
        <v>355</v>
      </c>
      <c r="DK1065" t="s">
        <v>356</v>
      </c>
      <c r="DL1065"/>
      <c r="DM1065"/>
      <c r="DN1065" t="s">
        <v>64</v>
      </c>
      <c r="DO1065" t="s">
        <v>1176</v>
      </c>
      <c r="DP1065" t="s">
        <v>63</v>
      </c>
      <c r="DQ1065" t="s">
        <v>78</v>
      </c>
      <c r="DR1065"/>
      <c r="DS1065"/>
      <c r="DT1065"/>
      <c r="DU1065"/>
      <c r="DV1065"/>
      <c r="DW1065"/>
      <c r="DX1065"/>
      <c r="DY1065"/>
      <c r="DZ1065"/>
      <c r="EA1065" s="22"/>
      <c r="EB1065">
        <v>1</v>
      </c>
      <c r="EC1065">
        <v>1</v>
      </c>
      <c r="ED1065"/>
      <c r="EE1065" t="s">
        <v>1968</v>
      </c>
      <c r="EF1065">
        <v>3</v>
      </c>
      <c r="EG1065"/>
      <c r="EH1065" t="s">
        <v>80</v>
      </c>
      <c r="EI1065"/>
      <c r="EJ1065"/>
      <c r="EK1065"/>
      <c r="EL1065" t="s">
        <v>80</v>
      </c>
      <c r="EM1065"/>
      <c r="EN1065"/>
      <c r="EO1065"/>
      <c r="EP1065" t="s">
        <v>80</v>
      </c>
      <c r="EQ1065"/>
      <c r="ER1065"/>
      <c r="ES1065"/>
      <c r="ET1065" t="s">
        <v>80</v>
      </c>
      <c r="EU1065"/>
      <c r="EV1065">
        <v>10000</v>
      </c>
      <c r="EW1065">
        <v>750</v>
      </c>
      <c r="EX1065">
        <v>516</v>
      </c>
      <c r="EY1065">
        <v>645</v>
      </c>
      <c r="EZ1065"/>
      <c r="FA1065"/>
      <c r="FB1065"/>
      <c r="FC1065"/>
      <c r="FD1065"/>
      <c r="FE1065"/>
      <c r="FF1065"/>
      <c r="FG1065"/>
      <c r="FH1065"/>
      <c r="FI1065"/>
    </row>
    <row r="1066" spans="1:165" x14ac:dyDescent="0.25">
      <c r="A1066">
        <v>2020</v>
      </c>
      <c r="B1066" t="s">
        <v>56</v>
      </c>
      <c r="C1066" s="20" t="s">
        <v>56</v>
      </c>
      <c r="D1066" t="s">
        <v>1292</v>
      </c>
      <c r="E1066" t="s">
        <v>58</v>
      </c>
      <c r="F1066">
        <v>590</v>
      </c>
      <c r="G1066" s="1">
        <v>4.4000000000000004</v>
      </c>
      <c r="H1066">
        <v>8</v>
      </c>
      <c r="I1066" t="s">
        <v>79</v>
      </c>
      <c r="J1066">
        <v>13</v>
      </c>
      <c r="K1066">
        <v>18</v>
      </c>
      <c r="L1066">
        <v>15</v>
      </c>
      <c r="M1066">
        <v>16.2163</v>
      </c>
      <c r="N1066">
        <v>25.108699999999999</v>
      </c>
      <c r="O1066">
        <v>19.290700000000001</v>
      </c>
      <c r="P1066">
        <v>13.222200000000001</v>
      </c>
      <c r="Q1066">
        <v>18.265899999999998</v>
      </c>
      <c r="R1066">
        <v>15.0983</v>
      </c>
      <c r="T1066" t="s">
        <v>60</v>
      </c>
      <c r="U1066" t="s">
        <v>71</v>
      </c>
      <c r="V1066" t="s">
        <v>61</v>
      </c>
      <c r="W1066" t="s">
        <v>62</v>
      </c>
      <c r="Y1066">
        <v>8</v>
      </c>
      <c r="Z1066" t="s">
        <v>63</v>
      </c>
      <c r="AA1066" t="s">
        <v>64</v>
      </c>
      <c r="AB1066" t="s">
        <v>86</v>
      </c>
      <c r="AC1066" t="s">
        <v>87</v>
      </c>
      <c r="AD1066">
        <v>10</v>
      </c>
      <c r="AG1066" t="s">
        <v>59</v>
      </c>
      <c r="AH1066" t="s">
        <v>67</v>
      </c>
      <c r="AI1066" t="s">
        <v>68</v>
      </c>
      <c r="AJ1066" t="s">
        <v>69</v>
      </c>
      <c r="AK1066" t="s">
        <v>184</v>
      </c>
      <c r="AL1066" t="s">
        <v>185</v>
      </c>
      <c r="AS1066">
        <v>3250</v>
      </c>
      <c r="AT1066">
        <v>3250</v>
      </c>
      <c r="BN1066" s="33" t="s">
        <v>2125</v>
      </c>
      <c r="BO1066">
        <v>2</v>
      </c>
      <c r="BP1066">
        <v>2</v>
      </c>
      <c r="BQ1066">
        <v>33</v>
      </c>
      <c r="BR1066" t="s">
        <v>192</v>
      </c>
      <c r="BT1066" t="s">
        <v>73</v>
      </c>
      <c r="BU1066" s="23">
        <v>43845</v>
      </c>
      <c r="BV1066">
        <v>26796</v>
      </c>
      <c r="BX1066" t="s">
        <v>64</v>
      </c>
      <c r="BY1066" t="s">
        <v>64</v>
      </c>
      <c r="CB1066" t="s">
        <v>64</v>
      </c>
      <c r="CC1066" t="s">
        <v>64</v>
      </c>
      <c r="CE1066" t="s">
        <v>64</v>
      </c>
      <c r="CG1066" t="s">
        <v>63</v>
      </c>
      <c r="CH1066" t="s">
        <v>74</v>
      </c>
      <c r="CI1066" t="s">
        <v>63</v>
      </c>
      <c r="CJ1066" t="s">
        <v>94</v>
      </c>
      <c r="DJ1066" t="s">
        <v>76</v>
      </c>
      <c r="DK1066" t="s">
        <v>2124</v>
      </c>
      <c r="DN1066" t="s">
        <v>64</v>
      </c>
      <c r="DO1066" t="s">
        <v>132</v>
      </c>
      <c r="DP1066" t="s">
        <v>63</v>
      </c>
      <c r="DQ1066" t="s">
        <v>78</v>
      </c>
      <c r="EB1066">
        <v>2</v>
      </c>
      <c r="EC1066">
        <v>2</v>
      </c>
      <c r="EE1066" t="s">
        <v>1277</v>
      </c>
      <c r="EF1066">
        <v>3</v>
      </c>
      <c r="EH1066" t="s">
        <v>80</v>
      </c>
      <c r="EL1066" t="s">
        <v>80</v>
      </c>
      <c r="EP1066" t="s">
        <v>80</v>
      </c>
      <c r="ET1066" t="s">
        <v>80</v>
      </c>
      <c r="EV1066">
        <v>8750</v>
      </c>
      <c r="EW1066">
        <v>664</v>
      </c>
      <c r="EX1066">
        <v>481</v>
      </c>
      <c r="EY1066">
        <v>582</v>
      </c>
    </row>
    <row r="1067" spans="1:165" x14ac:dyDescent="0.25">
      <c r="A1067">
        <v>2020</v>
      </c>
      <c r="B1067" t="s">
        <v>56</v>
      </c>
      <c r="C1067" s="20" t="s">
        <v>56</v>
      </c>
      <c r="D1067" t="s">
        <v>1293</v>
      </c>
      <c r="E1067" t="s">
        <v>58</v>
      </c>
      <c r="F1067">
        <v>591</v>
      </c>
      <c r="G1067" s="1">
        <v>4.4000000000000004</v>
      </c>
      <c r="H1067">
        <v>8</v>
      </c>
      <c r="I1067" t="s">
        <v>79</v>
      </c>
      <c r="J1067">
        <v>13</v>
      </c>
      <c r="K1067">
        <v>18</v>
      </c>
      <c r="L1067">
        <v>15</v>
      </c>
      <c r="M1067">
        <v>16.2163</v>
      </c>
      <c r="N1067">
        <v>25.108699999999999</v>
      </c>
      <c r="O1067">
        <v>19.290700000000001</v>
      </c>
      <c r="P1067">
        <v>13.222200000000001</v>
      </c>
      <c r="Q1067">
        <v>18.265899999999998</v>
      </c>
      <c r="R1067">
        <v>15.0983</v>
      </c>
      <c r="T1067" t="s">
        <v>60</v>
      </c>
      <c r="U1067" t="s">
        <v>71</v>
      </c>
      <c r="V1067" t="s">
        <v>61</v>
      </c>
      <c r="W1067" t="s">
        <v>62</v>
      </c>
      <c r="Y1067">
        <v>8</v>
      </c>
      <c r="Z1067" t="s">
        <v>63</v>
      </c>
      <c r="AA1067" t="s">
        <v>64</v>
      </c>
      <c r="AB1067" t="s">
        <v>86</v>
      </c>
      <c r="AC1067" t="s">
        <v>87</v>
      </c>
      <c r="AD1067">
        <v>10</v>
      </c>
      <c r="AG1067" t="s">
        <v>59</v>
      </c>
      <c r="AH1067" t="s">
        <v>67</v>
      </c>
      <c r="AI1067" t="s">
        <v>68</v>
      </c>
      <c r="AJ1067" t="s">
        <v>69</v>
      </c>
      <c r="AK1067" t="s">
        <v>184</v>
      </c>
      <c r="AL1067" t="s">
        <v>185</v>
      </c>
      <c r="AS1067">
        <v>3250</v>
      </c>
      <c r="AT1067">
        <v>3250</v>
      </c>
      <c r="BN1067" s="33" t="s">
        <v>2125</v>
      </c>
      <c r="BO1067">
        <v>2</v>
      </c>
      <c r="BP1067">
        <v>2</v>
      </c>
      <c r="BQ1067">
        <v>33</v>
      </c>
      <c r="BR1067" t="s">
        <v>192</v>
      </c>
      <c r="BT1067" t="s">
        <v>73</v>
      </c>
      <c r="BU1067" s="23">
        <v>43845</v>
      </c>
      <c r="BV1067">
        <v>26795</v>
      </c>
      <c r="BX1067" t="s">
        <v>64</v>
      </c>
      <c r="BY1067" t="s">
        <v>64</v>
      </c>
      <c r="CB1067" t="s">
        <v>64</v>
      </c>
      <c r="CC1067" t="s">
        <v>64</v>
      </c>
      <c r="CE1067" t="s">
        <v>64</v>
      </c>
      <c r="CG1067" t="s">
        <v>63</v>
      </c>
      <c r="CH1067" t="s">
        <v>74</v>
      </c>
      <c r="CI1067" t="s">
        <v>63</v>
      </c>
      <c r="CJ1067" t="s">
        <v>94</v>
      </c>
      <c r="DJ1067" t="s">
        <v>76</v>
      </c>
      <c r="DK1067" t="s">
        <v>2124</v>
      </c>
      <c r="DN1067" t="s">
        <v>64</v>
      </c>
      <c r="DO1067" t="s">
        <v>132</v>
      </c>
      <c r="DP1067" t="s">
        <v>63</v>
      </c>
      <c r="DQ1067" t="s">
        <v>78</v>
      </c>
      <c r="EB1067">
        <v>2</v>
      </c>
      <c r="EC1067">
        <v>2</v>
      </c>
      <c r="EE1067" t="s">
        <v>1277</v>
      </c>
      <c r="EF1067">
        <v>3</v>
      </c>
      <c r="EH1067" t="s">
        <v>80</v>
      </c>
      <c r="EL1067" t="s">
        <v>80</v>
      </c>
      <c r="EP1067" t="s">
        <v>80</v>
      </c>
      <c r="ET1067" t="s">
        <v>80</v>
      </c>
      <c r="EV1067">
        <v>8750</v>
      </c>
      <c r="EW1067">
        <v>664</v>
      </c>
      <c r="EX1067">
        <v>481</v>
      </c>
      <c r="EY1067">
        <v>582</v>
      </c>
    </row>
    <row r="1068" spans="1:165" x14ac:dyDescent="0.25">
      <c r="A1068">
        <v>2020</v>
      </c>
      <c r="B1068" t="s">
        <v>56</v>
      </c>
      <c r="C1068" s="20" t="s">
        <v>56</v>
      </c>
      <c r="D1068" t="s">
        <v>1294</v>
      </c>
      <c r="E1068" t="s">
        <v>58</v>
      </c>
      <c r="F1068">
        <v>574</v>
      </c>
      <c r="G1068" s="1">
        <v>4.4000000000000004</v>
      </c>
      <c r="H1068">
        <v>8</v>
      </c>
      <c r="I1068" t="s">
        <v>79</v>
      </c>
      <c r="J1068">
        <v>16</v>
      </c>
      <c r="K1068">
        <v>22</v>
      </c>
      <c r="L1068">
        <v>18</v>
      </c>
      <c r="M1068">
        <v>19.900600000000001</v>
      </c>
      <c r="N1068">
        <v>30.0185</v>
      </c>
      <c r="O1068">
        <v>23.4587</v>
      </c>
      <c r="P1068">
        <v>16.029299999999999</v>
      </c>
      <c r="Q1068">
        <v>21.5916</v>
      </c>
      <c r="R1068">
        <v>18.1312</v>
      </c>
      <c r="T1068" t="s">
        <v>60</v>
      </c>
      <c r="U1068" t="s">
        <v>71</v>
      </c>
      <c r="V1068" t="s">
        <v>61</v>
      </c>
      <c r="W1068" t="s">
        <v>62</v>
      </c>
      <c r="Y1068">
        <v>8</v>
      </c>
      <c r="Z1068" t="s">
        <v>63</v>
      </c>
      <c r="AA1068" t="s">
        <v>64</v>
      </c>
      <c r="AB1068" t="s">
        <v>86</v>
      </c>
      <c r="AC1068" t="s">
        <v>87</v>
      </c>
      <c r="AD1068">
        <v>10</v>
      </c>
      <c r="AG1068" t="s">
        <v>59</v>
      </c>
      <c r="AH1068" t="s">
        <v>67</v>
      </c>
      <c r="AI1068" t="s">
        <v>68</v>
      </c>
      <c r="AJ1068" t="s">
        <v>69</v>
      </c>
      <c r="AK1068" t="s">
        <v>184</v>
      </c>
      <c r="AL1068" t="s">
        <v>185</v>
      </c>
      <c r="AS1068">
        <v>2700</v>
      </c>
      <c r="AT1068">
        <v>2700</v>
      </c>
      <c r="BN1068" s="33" t="s">
        <v>2125</v>
      </c>
      <c r="BO1068">
        <v>2</v>
      </c>
      <c r="BP1068">
        <v>2</v>
      </c>
      <c r="BQ1068">
        <v>33</v>
      </c>
      <c r="BR1068" t="s">
        <v>192</v>
      </c>
      <c r="BT1068" t="s">
        <v>73</v>
      </c>
      <c r="BU1068" s="23">
        <v>43678</v>
      </c>
      <c r="BV1068">
        <v>26199</v>
      </c>
      <c r="BX1068" t="s">
        <v>64</v>
      </c>
      <c r="BY1068" t="s">
        <v>64</v>
      </c>
      <c r="CB1068" t="s">
        <v>64</v>
      </c>
      <c r="CC1068" t="s">
        <v>64</v>
      </c>
      <c r="CE1068" t="s">
        <v>64</v>
      </c>
      <c r="CG1068" t="s">
        <v>63</v>
      </c>
      <c r="CH1068" t="s">
        <v>130</v>
      </c>
      <c r="CI1068" t="s">
        <v>63</v>
      </c>
      <c r="CJ1068" t="s">
        <v>131</v>
      </c>
      <c r="DJ1068" t="s">
        <v>76</v>
      </c>
      <c r="DK1068" t="s">
        <v>2124</v>
      </c>
      <c r="DN1068" t="s">
        <v>64</v>
      </c>
      <c r="DO1068" t="s">
        <v>132</v>
      </c>
      <c r="DP1068" t="s">
        <v>63</v>
      </c>
      <c r="DQ1068" t="s">
        <v>78</v>
      </c>
      <c r="EB1068">
        <v>3</v>
      </c>
      <c r="EC1068">
        <v>3</v>
      </c>
      <c r="EE1068" t="s">
        <v>1260</v>
      </c>
      <c r="EF1068">
        <v>3</v>
      </c>
      <c r="EH1068" t="s">
        <v>80</v>
      </c>
      <c r="EL1068" t="s">
        <v>80</v>
      </c>
      <c r="EP1068" t="s">
        <v>80</v>
      </c>
      <c r="ET1068" t="s">
        <v>80</v>
      </c>
      <c r="EV1068">
        <v>6000</v>
      </c>
      <c r="EW1068">
        <v>551</v>
      </c>
      <c r="EX1068">
        <v>409</v>
      </c>
      <c r="EY1068">
        <v>487</v>
      </c>
    </row>
    <row r="1069" spans="1:165" x14ac:dyDescent="0.25">
      <c r="A1069">
        <v>2020</v>
      </c>
      <c r="B1069" t="s">
        <v>56</v>
      </c>
      <c r="C1069" s="20" t="s">
        <v>56</v>
      </c>
      <c r="D1069" t="s">
        <v>191</v>
      </c>
      <c r="E1069" t="s">
        <v>58</v>
      </c>
      <c r="F1069">
        <v>570</v>
      </c>
      <c r="G1069" s="1">
        <v>3</v>
      </c>
      <c r="H1069">
        <v>6</v>
      </c>
      <c r="I1069" t="s">
        <v>79</v>
      </c>
      <c r="J1069">
        <v>20</v>
      </c>
      <c r="K1069">
        <v>26</v>
      </c>
      <c r="L1069">
        <v>22</v>
      </c>
      <c r="M1069">
        <v>25.311</v>
      </c>
      <c r="N1069">
        <v>36.432299999999998</v>
      </c>
      <c r="O1069">
        <v>29.3416</v>
      </c>
      <c r="P1069">
        <v>20.030100000000001</v>
      </c>
      <c r="Q1069">
        <v>25.8247</v>
      </c>
      <c r="R1069">
        <v>22.279699999999998</v>
      </c>
      <c r="T1069" t="s">
        <v>60</v>
      </c>
      <c r="U1069" t="s">
        <v>71</v>
      </c>
      <c r="V1069" t="s">
        <v>61</v>
      </c>
      <c r="W1069" t="s">
        <v>62</v>
      </c>
      <c r="Y1069">
        <v>8</v>
      </c>
      <c r="Z1069" t="s">
        <v>63</v>
      </c>
      <c r="AA1069" t="s">
        <v>64</v>
      </c>
      <c r="AB1069" t="s">
        <v>86</v>
      </c>
      <c r="AC1069" t="s">
        <v>87</v>
      </c>
      <c r="AD1069">
        <v>10</v>
      </c>
      <c r="AG1069" t="s">
        <v>59</v>
      </c>
      <c r="AH1069" t="s">
        <v>67</v>
      </c>
      <c r="AI1069" t="s">
        <v>68</v>
      </c>
      <c r="AJ1069" t="s">
        <v>69</v>
      </c>
      <c r="AK1069" t="s">
        <v>184</v>
      </c>
      <c r="AL1069" t="s">
        <v>185</v>
      </c>
      <c r="AS1069">
        <v>2200</v>
      </c>
      <c r="AT1069">
        <v>2200</v>
      </c>
      <c r="BN1069" s="33" t="s">
        <v>2125</v>
      </c>
      <c r="BO1069">
        <v>2</v>
      </c>
      <c r="BP1069">
        <v>2</v>
      </c>
      <c r="BQ1069">
        <v>33</v>
      </c>
      <c r="BR1069" t="s">
        <v>192</v>
      </c>
      <c r="BT1069" t="s">
        <v>73</v>
      </c>
      <c r="BU1069" s="23">
        <v>43709</v>
      </c>
      <c r="BV1069">
        <v>26247</v>
      </c>
      <c r="BX1069" t="s">
        <v>64</v>
      </c>
      <c r="BY1069" t="s">
        <v>64</v>
      </c>
      <c r="CB1069" t="s">
        <v>64</v>
      </c>
      <c r="CC1069" t="s">
        <v>64</v>
      </c>
      <c r="CE1069" t="s">
        <v>64</v>
      </c>
      <c r="CG1069" t="s">
        <v>63</v>
      </c>
      <c r="CH1069" t="s">
        <v>130</v>
      </c>
      <c r="CI1069" t="s">
        <v>63</v>
      </c>
      <c r="CJ1069" t="s">
        <v>131</v>
      </c>
      <c r="DJ1069" t="s">
        <v>76</v>
      </c>
      <c r="DK1069" t="s">
        <v>2124</v>
      </c>
      <c r="DN1069" t="s">
        <v>64</v>
      </c>
      <c r="DO1069" t="s">
        <v>193</v>
      </c>
      <c r="DP1069" t="s">
        <v>63</v>
      </c>
      <c r="DQ1069" t="s">
        <v>78</v>
      </c>
      <c r="EB1069">
        <v>4</v>
      </c>
      <c r="EC1069">
        <v>4</v>
      </c>
      <c r="EE1069" t="s">
        <v>1257</v>
      </c>
      <c r="EF1069">
        <v>3</v>
      </c>
      <c r="EH1069" t="s">
        <v>80</v>
      </c>
      <c r="EL1069" t="s">
        <v>80</v>
      </c>
      <c r="EP1069" t="s">
        <v>80</v>
      </c>
      <c r="ET1069" t="s">
        <v>80</v>
      </c>
      <c r="EV1069">
        <v>3500</v>
      </c>
      <c r="EW1069">
        <v>441</v>
      </c>
      <c r="EX1069">
        <v>341</v>
      </c>
      <c r="EY1069">
        <v>396</v>
      </c>
    </row>
    <row r="1070" spans="1:165" x14ac:dyDescent="0.25">
      <c r="A1070">
        <v>2020</v>
      </c>
      <c r="B1070" t="s">
        <v>56</v>
      </c>
      <c r="C1070" s="20" t="s">
        <v>56</v>
      </c>
      <c r="D1070" t="s">
        <v>194</v>
      </c>
      <c r="E1070" t="s">
        <v>58</v>
      </c>
      <c r="F1070">
        <v>572</v>
      </c>
      <c r="G1070" s="1">
        <v>4.4000000000000004</v>
      </c>
      <c r="H1070">
        <v>8</v>
      </c>
      <c r="I1070" t="s">
        <v>79</v>
      </c>
      <c r="J1070">
        <v>16</v>
      </c>
      <c r="K1070">
        <v>22</v>
      </c>
      <c r="L1070">
        <v>18</v>
      </c>
      <c r="M1070">
        <v>19.900600000000001</v>
      </c>
      <c r="N1070">
        <v>30.0185</v>
      </c>
      <c r="O1070">
        <v>23.4587</v>
      </c>
      <c r="P1070">
        <v>16.029299999999999</v>
      </c>
      <c r="Q1070">
        <v>21.5916</v>
      </c>
      <c r="R1070">
        <v>18.1312</v>
      </c>
      <c r="T1070" t="s">
        <v>60</v>
      </c>
      <c r="U1070" t="s">
        <v>71</v>
      </c>
      <c r="V1070" t="s">
        <v>61</v>
      </c>
      <c r="W1070" t="s">
        <v>62</v>
      </c>
      <c r="Y1070">
        <v>8</v>
      </c>
      <c r="Z1070" t="s">
        <v>63</v>
      </c>
      <c r="AA1070" t="s">
        <v>64</v>
      </c>
      <c r="AB1070" t="s">
        <v>86</v>
      </c>
      <c r="AC1070" t="s">
        <v>87</v>
      </c>
      <c r="AD1070">
        <v>10</v>
      </c>
      <c r="AG1070" t="s">
        <v>59</v>
      </c>
      <c r="AH1070" t="s">
        <v>67</v>
      </c>
      <c r="AI1070" t="s">
        <v>68</v>
      </c>
      <c r="AJ1070" t="s">
        <v>69</v>
      </c>
      <c r="AK1070" t="s">
        <v>184</v>
      </c>
      <c r="AL1070" t="s">
        <v>185</v>
      </c>
      <c r="AS1070">
        <v>2700</v>
      </c>
      <c r="AT1070">
        <v>2700</v>
      </c>
      <c r="BN1070" s="33" t="s">
        <v>2125</v>
      </c>
      <c r="BO1070">
        <v>2</v>
      </c>
      <c r="BP1070">
        <v>2</v>
      </c>
      <c r="BQ1070">
        <v>33</v>
      </c>
      <c r="BR1070" t="s">
        <v>192</v>
      </c>
      <c r="BT1070" t="s">
        <v>73</v>
      </c>
      <c r="BU1070" s="23">
        <v>43678</v>
      </c>
      <c r="BV1070">
        <v>26198</v>
      </c>
      <c r="BX1070" t="s">
        <v>64</v>
      </c>
      <c r="BY1070" t="s">
        <v>64</v>
      </c>
      <c r="CB1070" t="s">
        <v>64</v>
      </c>
      <c r="CC1070" t="s">
        <v>64</v>
      </c>
      <c r="CE1070" t="s">
        <v>64</v>
      </c>
      <c r="CG1070" t="s">
        <v>63</v>
      </c>
      <c r="CH1070" t="s">
        <v>130</v>
      </c>
      <c r="CI1070" t="s">
        <v>63</v>
      </c>
      <c r="CJ1070" t="s">
        <v>131</v>
      </c>
      <c r="DJ1070" t="s">
        <v>76</v>
      </c>
      <c r="DK1070" t="s">
        <v>2124</v>
      </c>
      <c r="DN1070" t="s">
        <v>64</v>
      </c>
      <c r="DO1070" t="s">
        <v>132</v>
      </c>
      <c r="DP1070" t="s">
        <v>63</v>
      </c>
      <c r="DQ1070" t="s">
        <v>78</v>
      </c>
      <c r="EB1070">
        <v>3</v>
      </c>
      <c r="EC1070">
        <v>3</v>
      </c>
      <c r="EE1070" t="s">
        <v>1260</v>
      </c>
      <c r="EF1070">
        <v>3</v>
      </c>
      <c r="EH1070" t="s">
        <v>80</v>
      </c>
      <c r="EL1070" t="s">
        <v>80</v>
      </c>
      <c r="EP1070" t="s">
        <v>80</v>
      </c>
      <c r="ET1070" t="s">
        <v>80</v>
      </c>
      <c r="EV1070">
        <v>6000</v>
      </c>
      <c r="EW1070">
        <v>551</v>
      </c>
      <c r="EX1070">
        <v>409</v>
      </c>
      <c r="EY1070">
        <v>487</v>
      </c>
    </row>
    <row r="1071" spans="1:165" x14ac:dyDescent="0.25">
      <c r="A1071">
        <v>2020</v>
      </c>
      <c r="B1071" t="s">
        <v>56</v>
      </c>
      <c r="C1071" s="20" t="s">
        <v>56</v>
      </c>
      <c r="D1071" t="s">
        <v>195</v>
      </c>
      <c r="E1071" t="s">
        <v>58</v>
      </c>
      <c r="F1071">
        <v>690</v>
      </c>
      <c r="G1071" s="1">
        <v>4.4000000000000004</v>
      </c>
      <c r="H1071">
        <v>8</v>
      </c>
      <c r="I1071" t="s">
        <v>79</v>
      </c>
      <c r="J1071">
        <v>13</v>
      </c>
      <c r="K1071">
        <v>18</v>
      </c>
      <c r="L1071">
        <v>15</v>
      </c>
      <c r="M1071">
        <v>16.2163</v>
      </c>
      <c r="N1071">
        <v>25.108699999999999</v>
      </c>
      <c r="O1071">
        <v>19.290700000000001</v>
      </c>
      <c r="P1071">
        <v>13.222200000000001</v>
      </c>
      <c r="Q1071">
        <v>18.265899999999998</v>
      </c>
      <c r="R1071">
        <v>15.0983</v>
      </c>
      <c r="T1071" t="s">
        <v>60</v>
      </c>
      <c r="U1071" t="s">
        <v>71</v>
      </c>
      <c r="V1071" t="s">
        <v>61</v>
      </c>
      <c r="W1071" t="s">
        <v>62</v>
      </c>
      <c r="Y1071">
        <v>8</v>
      </c>
      <c r="Z1071" t="s">
        <v>63</v>
      </c>
      <c r="AA1071" t="s">
        <v>64</v>
      </c>
      <c r="AB1071" t="s">
        <v>86</v>
      </c>
      <c r="AC1071" t="s">
        <v>87</v>
      </c>
      <c r="AD1071">
        <v>10</v>
      </c>
      <c r="AG1071" t="s">
        <v>59</v>
      </c>
      <c r="AH1071" t="s">
        <v>67</v>
      </c>
      <c r="AI1071" t="s">
        <v>68</v>
      </c>
      <c r="AJ1071" t="s">
        <v>69</v>
      </c>
      <c r="AK1071" t="s">
        <v>184</v>
      </c>
      <c r="AL1071" t="s">
        <v>185</v>
      </c>
      <c r="AS1071">
        <v>3250</v>
      </c>
      <c r="AT1071">
        <v>3250</v>
      </c>
      <c r="BN1071" s="33" t="s">
        <v>2125</v>
      </c>
      <c r="BO1071">
        <v>2</v>
      </c>
      <c r="BP1071">
        <v>2</v>
      </c>
      <c r="BQ1071">
        <v>33</v>
      </c>
      <c r="BR1071" t="s">
        <v>192</v>
      </c>
      <c r="BT1071" t="s">
        <v>73</v>
      </c>
      <c r="BU1071" s="23">
        <v>43845</v>
      </c>
      <c r="BV1071">
        <v>26798</v>
      </c>
      <c r="BX1071" t="s">
        <v>64</v>
      </c>
      <c r="BY1071" t="s">
        <v>64</v>
      </c>
      <c r="CB1071" t="s">
        <v>64</v>
      </c>
      <c r="CC1071" t="s">
        <v>64</v>
      </c>
      <c r="CE1071" t="s">
        <v>64</v>
      </c>
      <c r="CG1071" t="s">
        <v>63</v>
      </c>
      <c r="CH1071" t="s">
        <v>74</v>
      </c>
      <c r="CI1071" t="s">
        <v>63</v>
      </c>
      <c r="CJ1071" t="s">
        <v>94</v>
      </c>
      <c r="DJ1071" t="s">
        <v>76</v>
      </c>
      <c r="DK1071" t="s">
        <v>2124</v>
      </c>
      <c r="DN1071" t="s">
        <v>64</v>
      </c>
      <c r="DO1071" t="s">
        <v>132</v>
      </c>
      <c r="DP1071" t="s">
        <v>63</v>
      </c>
      <c r="DQ1071" t="s">
        <v>78</v>
      </c>
      <c r="EB1071">
        <v>2</v>
      </c>
      <c r="EC1071">
        <v>2</v>
      </c>
      <c r="EE1071" t="s">
        <v>1277</v>
      </c>
      <c r="EF1071">
        <v>3</v>
      </c>
      <c r="EH1071" t="s">
        <v>80</v>
      </c>
      <c r="EL1071" t="s">
        <v>80</v>
      </c>
      <c r="EP1071" t="s">
        <v>80</v>
      </c>
      <c r="ET1071" t="s">
        <v>80</v>
      </c>
      <c r="EV1071">
        <v>8750</v>
      </c>
      <c r="EW1071">
        <v>664</v>
      </c>
      <c r="EX1071">
        <v>481</v>
      </c>
      <c r="EY1071">
        <v>582</v>
      </c>
    </row>
    <row r="1072" spans="1:165" x14ac:dyDescent="0.25">
      <c r="A1072">
        <v>2020</v>
      </c>
      <c r="B1072" t="s">
        <v>56</v>
      </c>
      <c r="C1072" s="20" t="s">
        <v>56</v>
      </c>
      <c r="D1072" t="s">
        <v>1296</v>
      </c>
      <c r="E1072" t="s">
        <v>58</v>
      </c>
      <c r="F1072">
        <v>691</v>
      </c>
      <c r="G1072" s="1">
        <v>4.4000000000000004</v>
      </c>
      <c r="H1072">
        <v>8</v>
      </c>
      <c r="I1072" t="s">
        <v>79</v>
      </c>
      <c r="J1072">
        <v>13</v>
      </c>
      <c r="K1072">
        <v>18</v>
      </c>
      <c r="L1072">
        <v>15</v>
      </c>
      <c r="M1072">
        <v>16.2163</v>
      </c>
      <c r="N1072">
        <v>25.108699999999999</v>
      </c>
      <c r="O1072">
        <v>19.290700000000001</v>
      </c>
      <c r="P1072">
        <v>13.222200000000001</v>
      </c>
      <c r="Q1072">
        <v>18.265899999999998</v>
      </c>
      <c r="R1072">
        <v>15.0983</v>
      </c>
      <c r="T1072" t="s">
        <v>60</v>
      </c>
      <c r="U1072" t="s">
        <v>71</v>
      </c>
      <c r="V1072" t="s">
        <v>61</v>
      </c>
      <c r="W1072" t="s">
        <v>62</v>
      </c>
      <c r="Y1072">
        <v>8</v>
      </c>
      <c r="Z1072" t="s">
        <v>63</v>
      </c>
      <c r="AA1072" t="s">
        <v>64</v>
      </c>
      <c r="AB1072" t="s">
        <v>86</v>
      </c>
      <c r="AC1072" t="s">
        <v>87</v>
      </c>
      <c r="AD1072">
        <v>10</v>
      </c>
      <c r="AG1072" t="s">
        <v>59</v>
      </c>
      <c r="AH1072" t="s">
        <v>67</v>
      </c>
      <c r="AI1072" t="s">
        <v>68</v>
      </c>
      <c r="AJ1072" t="s">
        <v>69</v>
      </c>
      <c r="AK1072" t="s">
        <v>184</v>
      </c>
      <c r="AL1072" t="s">
        <v>185</v>
      </c>
      <c r="AS1072">
        <v>3250</v>
      </c>
      <c r="AT1072">
        <v>3250</v>
      </c>
      <c r="BN1072" s="33" t="s">
        <v>2125</v>
      </c>
      <c r="BO1072">
        <v>2</v>
      </c>
      <c r="BP1072">
        <v>2</v>
      </c>
      <c r="BQ1072">
        <v>33</v>
      </c>
      <c r="BR1072" t="s">
        <v>192</v>
      </c>
      <c r="BT1072" t="s">
        <v>73</v>
      </c>
      <c r="BU1072" s="23">
        <v>43845</v>
      </c>
      <c r="BV1072">
        <v>26797</v>
      </c>
      <c r="BX1072" t="s">
        <v>64</v>
      </c>
      <c r="BY1072" t="s">
        <v>64</v>
      </c>
      <c r="CB1072" t="s">
        <v>64</v>
      </c>
      <c r="CC1072" t="s">
        <v>64</v>
      </c>
      <c r="CE1072" t="s">
        <v>64</v>
      </c>
      <c r="CG1072" t="s">
        <v>63</v>
      </c>
      <c r="CH1072" t="s">
        <v>74</v>
      </c>
      <c r="CI1072" t="s">
        <v>63</v>
      </c>
      <c r="CJ1072" t="s">
        <v>94</v>
      </c>
      <c r="DJ1072" t="s">
        <v>76</v>
      </c>
      <c r="DK1072" t="s">
        <v>2124</v>
      </c>
      <c r="DN1072" t="s">
        <v>64</v>
      </c>
      <c r="DO1072" t="s">
        <v>132</v>
      </c>
      <c r="DP1072" t="s">
        <v>63</v>
      </c>
      <c r="DQ1072" t="s">
        <v>78</v>
      </c>
      <c r="EB1072">
        <v>2</v>
      </c>
      <c r="EC1072">
        <v>2</v>
      </c>
      <c r="EE1072" t="s">
        <v>1277</v>
      </c>
      <c r="EF1072">
        <v>3</v>
      </c>
      <c r="EH1072" t="s">
        <v>80</v>
      </c>
      <c r="EL1072" t="s">
        <v>80</v>
      </c>
      <c r="EP1072" t="s">
        <v>80</v>
      </c>
      <c r="ET1072" t="s">
        <v>80</v>
      </c>
      <c r="EV1072">
        <v>8750</v>
      </c>
      <c r="EW1072">
        <v>664</v>
      </c>
      <c r="EX1072">
        <v>481</v>
      </c>
      <c r="EY1072">
        <v>582</v>
      </c>
    </row>
    <row r="1073" spans="1:165" x14ac:dyDescent="0.25">
      <c r="A1073">
        <v>2020</v>
      </c>
      <c r="B1073" t="s">
        <v>56</v>
      </c>
      <c r="C1073" s="20" t="s">
        <v>56</v>
      </c>
      <c r="D1073" t="s">
        <v>1297</v>
      </c>
      <c r="E1073" t="s">
        <v>58</v>
      </c>
      <c r="F1073">
        <v>674</v>
      </c>
      <c r="G1073" s="1">
        <v>4.4000000000000004</v>
      </c>
      <c r="H1073">
        <v>8</v>
      </c>
      <c r="I1073" t="s">
        <v>79</v>
      </c>
      <c r="J1073">
        <v>16</v>
      </c>
      <c r="K1073">
        <v>22</v>
      </c>
      <c r="L1073">
        <v>18</v>
      </c>
      <c r="M1073">
        <v>19.900600000000001</v>
      </c>
      <c r="N1073">
        <v>30.0185</v>
      </c>
      <c r="O1073">
        <v>23.4587</v>
      </c>
      <c r="P1073">
        <v>16.029299999999999</v>
      </c>
      <c r="Q1073">
        <v>21.5916</v>
      </c>
      <c r="R1073">
        <v>18.1312</v>
      </c>
      <c r="T1073" t="s">
        <v>60</v>
      </c>
      <c r="U1073" t="s">
        <v>71</v>
      </c>
      <c r="V1073" t="s">
        <v>61</v>
      </c>
      <c r="W1073" t="s">
        <v>62</v>
      </c>
      <c r="Y1073">
        <v>8</v>
      </c>
      <c r="Z1073" t="s">
        <v>63</v>
      </c>
      <c r="AA1073" t="s">
        <v>64</v>
      </c>
      <c r="AB1073" t="s">
        <v>86</v>
      </c>
      <c r="AC1073" t="s">
        <v>87</v>
      </c>
      <c r="AD1073">
        <v>10</v>
      </c>
      <c r="AG1073" t="s">
        <v>59</v>
      </c>
      <c r="AH1073" t="s">
        <v>67</v>
      </c>
      <c r="AI1073" t="s">
        <v>68</v>
      </c>
      <c r="AJ1073" t="s">
        <v>69</v>
      </c>
      <c r="AK1073" t="s">
        <v>184</v>
      </c>
      <c r="AL1073" t="s">
        <v>185</v>
      </c>
      <c r="AS1073">
        <v>2700</v>
      </c>
      <c r="AT1073">
        <v>2700</v>
      </c>
      <c r="BN1073" s="33" t="s">
        <v>2125</v>
      </c>
      <c r="BO1073">
        <v>2</v>
      </c>
      <c r="BP1073">
        <v>2</v>
      </c>
      <c r="BQ1073">
        <v>33</v>
      </c>
      <c r="BR1073" t="s">
        <v>192</v>
      </c>
      <c r="BT1073" t="s">
        <v>73</v>
      </c>
      <c r="BU1073" s="23">
        <v>43678</v>
      </c>
      <c r="BV1073">
        <v>26200</v>
      </c>
      <c r="BX1073" t="s">
        <v>64</v>
      </c>
      <c r="BY1073" t="s">
        <v>64</v>
      </c>
      <c r="CB1073" t="s">
        <v>64</v>
      </c>
      <c r="CC1073" t="s">
        <v>64</v>
      </c>
      <c r="CE1073" t="s">
        <v>64</v>
      </c>
      <c r="CG1073" t="s">
        <v>63</v>
      </c>
      <c r="CH1073" t="s">
        <v>130</v>
      </c>
      <c r="CI1073" t="s">
        <v>63</v>
      </c>
      <c r="CJ1073" t="s">
        <v>131</v>
      </c>
      <c r="DJ1073" t="s">
        <v>76</v>
      </c>
      <c r="DK1073" t="s">
        <v>2124</v>
      </c>
      <c r="DN1073" t="s">
        <v>64</v>
      </c>
      <c r="DO1073" t="s">
        <v>132</v>
      </c>
      <c r="DP1073" t="s">
        <v>63</v>
      </c>
      <c r="DQ1073" t="s">
        <v>78</v>
      </c>
      <c r="EB1073">
        <v>3</v>
      </c>
      <c r="EC1073">
        <v>3</v>
      </c>
      <c r="EE1073" t="s">
        <v>1260</v>
      </c>
      <c r="EF1073">
        <v>3</v>
      </c>
      <c r="EH1073" t="s">
        <v>80</v>
      </c>
      <c r="EL1073" t="s">
        <v>80</v>
      </c>
      <c r="EP1073" t="s">
        <v>80</v>
      </c>
      <c r="ET1073" t="s">
        <v>80</v>
      </c>
      <c r="EV1073">
        <v>6000</v>
      </c>
      <c r="EW1073">
        <v>551</v>
      </c>
      <c r="EX1073">
        <v>409</v>
      </c>
      <c r="EY1073">
        <v>487</v>
      </c>
    </row>
    <row r="1074" spans="1:165" x14ac:dyDescent="0.25">
      <c r="A1074">
        <v>2020</v>
      </c>
      <c r="B1074" t="s">
        <v>56</v>
      </c>
      <c r="C1074" s="20" t="s">
        <v>56</v>
      </c>
      <c r="D1074" t="s">
        <v>1299</v>
      </c>
      <c r="E1074" t="s">
        <v>58</v>
      </c>
      <c r="F1074">
        <v>670</v>
      </c>
      <c r="G1074" s="1">
        <v>3</v>
      </c>
      <c r="H1074">
        <v>6</v>
      </c>
      <c r="I1074" t="s">
        <v>79</v>
      </c>
      <c r="J1074">
        <v>20</v>
      </c>
      <c r="K1074">
        <v>26</v>
      </c>
      <c r="L1074">
        <v>22</v>
      </c>
      <c r="M1074">
        <v>25.311</v>
      </c>
      <c r="N1074">
        <v>36.432299999999998</v>
      </c>
      <c r="O1074">
        <v>29.3416</v>
      </c>
      <c r="P1074">
        <v>20.030100000000001</v>
      </c>
      <c r="Q1074">
        <v>25.8247</v>
      </c>
      <c r="R1074">
        <v>22.279699999999998</v>
      </c>
      <c r="T1074" t="s">
        <v>60</v>
      </c>
      <c r="U1074" t="s">
        <v>71</v>
      </c>
      <c r="V1074" t="s">
        <v>61</v>
      </c>
      <c r="W1074" t="s">
        <v>62</v>
      </c>
      <c r="Y1074">
        <v>8</v>
      </c>
      <c r="Z1074" t="s">
        <v>63</v>
      </c>
      <c r="AA1074" t="s">
        <v>64</v>
      </c>
      <c r="AB1074" t="s">
        <v>86</v>
      </c>
      <c r="AC1074" t="s">
        <v>87</v>
      </c>
      <c r="AD1074">
        <v>10</v>
      </c>
      <c r="AG1074" t="s">
        <v>59</v>
      </c>
      <c r="AH1074" t="s">
        <v>67</v>
      </c>
      <c r="AI1074" t="s">
        <v>68</v>
      </c>
      <c r="AJ1074" t="s">
        <v>69</v>
      </c>
      <c r="AK1074" t="s">
        <v>184</v>
      </c>
      <c r="AL1074" t="s">
        <v>185</v>
      </c>
      <c r="AS1074">
        <v>2200</v>
      </c>
      <c r="AT1074">
        <v>2200</v>
      </c>
      <c r="BN1074" s="33" t="s">
        <v>2125</v>
      </c>
      <c r="BO1074">
        <v>2</v>
      </c>
      <c r="BP1074">
        <v>2</v>
      </c>
      <c r="BQ1074">
        <v>33</v>
      </c>
      <c r="BR1074" t="s">
        <v>192</v>
      </c>
      <c r="BT1074" t="s">
        <v>73</v>
      </c>
      <c r="BU1074" s="23">
        <v>43709</v>
      </c>
      <c r="BV1074">
        <v>26248</v>
      </c>
      <c r="BX1074" t="s">
        <v>64</v>
      </c>
      <c r="BY1074" t="s">
        <v>64</v>
      </c>
      <c r="CB1074" t="s">
        <v>64</v>
      </c>
      <c r="CC1074" t="s">
        <v>64</v>
      </c>
      <c r="CE1074" t="s">
        <v>64</v>
      </c>
      <c r="CG1074" t="s">
        <v>63</v>
      </c>
      <c r="CH1074" t="s">
        <v>130</v>
      </c>
      <c r="CI1074" t="s">
        <v>63</v>
      </c>
      <c r="CJ1074" t="s">
        <v>131</v>
      </c>
      <c r="DJ1074" t="s">
        <v>76</v>
      </c>
      <c r="DK1074" t="s">
        <v>2124</v>
      </c>
      <c r="DN1074" t="s">
        <v>64</v>
      </c>
      <c r="DO1074" t="s">
        <v>193</v>
      </c>
      <c r="DP1074" t="s">
        <v>63</v>
      </c>
      <c r="DQ1074" t="s">
        <v>78</v>
      </c>
      <c r="EB1074">
        <v>4</v>
      </c>
      <c r="EC1074">
        <v>4</v>
      </c>
      <c r="EE1074" t="s">
        <v>1257</v>
      </c>
      <c r="EF1074">
        <v>3</v>
      </c>
      <c r="EH1074" t="s">
        <v>80</v>
      </c>
      <c r="EL1074" t="s">
        <v>80</v>
      </c>
      <c r="EP1074" t="s">
        <v>80</v>
      </c>
      <c r="ET1074" t="s">
        <v>80</v>
      </c>
      <c r="EV1074">
        <v>3500</v>
      </c>
      <c r="EW1074">
        <v>441</v>
      </c>
      <c r="EX1074">
        <v>341</v>
      </c>
      <c r="EY1074">
        <v>396</v>
      </c>
    </row>
    <row r="1075" spans="1:165" x14ac:dyDescent="0.25">
      <c r="A1075">
        <v>2020</v>
      </c>
      <c r="B1075" t="s">
        <v>56</v>
      </c>
      <c r="C1075" s="20" t="s">
        <v>56</v>
      </c>
      <c r="D1075" t="s">
        <v>1300</v>
      </c>
      <c r="E1075" t="s">
        <v>58</v>
      </c>
      <c r="F1075">
        <v>774</v>
      </c>
      <c r="G1075" s="1">
        <v>4.4000000000000004</v>
      </c>
      <c r="H1075">
        <v>8</v>
      </c>
      <c r="I1075" t="s">
        <v>79</v>
      </c>
      <c r="J1075">
        <v>15</v>
      </c>
      <c r="K1075">
        <v>21</v>
      </c>
      <c r="L1075">
        <v>17</v>
      </c>
      <c r="M1075">
        <v>18.815200000000001</v>
      </c>
      <c r="N1075">
        <v>28.6524</v>
      </c>
      <c r="O1075">
        <v>22.253299999999999</v>
      </c>
      <c r="P1075">
        <v>15.2095</v>
      </c>
      <c r="Q1075">
        <v>20.6738</v>
      </c>
      <c r="R1075">
        <v>17.262699999999999</v>
      </c>
      <c r="T1075" t="s">
        <v>60</v>
      </c>
      <c r="U1075" t="s">
        <v>71</v>
      </c>
      <c r="V1075" t="s">
        <v>61</v>
      </c>
      <c r="W1075" t="s">
        <v>62</v>
      </c>
      <c r="Y1075">
        <v>8</v>
      </c>
      <c r="Z1075" t="s">
        <v>63</v>
      </c>
      <c r="AA1075" t="s">
        <v>64</v>
      </c>
      <c r="AB1075" t="s">
        <v>86</v>
      </c>
      <c r="AC1075" t="s">
        <v>87</v>
      </c>
      <c r="AD1075">
        <v>10</v>
      </c>
      <c r="AG1075" t="s">
        <v>59</v>
      </c>
      <c r="AH1075" t="s">
        <v>67</v>
      </c>
      <c r="AI1075" t="s">
        <v>68</v>
      </c>
      <c r="AJ1075" t="s">
        <v>69</v>
      </c>
      <c r="AK1075" t="s">
        <v>184</v>
      </c>
      <c r="AL1075" t="s">
        <v>185</v>
      </c>
      <c r="AS1075">
        <v>2850</v>
      </c>
      <c r="AT1075">
        <v>2850</v>
      </c>
      <c r="BN1075" s="33" t="s">
        <v>2125</v>
      </c>
      <c r="BO1075">
        <v>2</v>
      </c>
      <c r="BP1075">
        <v>2</v>
      </c>
      <c r="BQ1075">
        <v>33</v>
      </c>
      <c r="BR1075" t="s">
        <v>192</v>
      </c>
      <c r="BT1075" t="s">
        <v>73</v>
      </c>
      <c r="BU1075" s="23">
        <v>43678</v>
      </c>
      <c r="BV1075">
        <v>26202</v>
      </c>
      <c r="BX1075" t="s">
        <v>64</v>
      </c>
      <c r="BY1075" t="s">
        <v>64</v>
      </c>
      <c r="CB1075" t="s">
        <v>64</v>
      </c>
      <c r="CC1075" t="s">
        <v>64</v>
      </c>
      <c r="CE1075" t="s">
        <v>64</v>
      </c>
      <c r="CG1075" t="s">
        <v>63</v>
      </c>
      <c r="CH1075" t="s">
        <v>130</v>
      </c>
      <c r="CI1075" t="s">
        <v>63</v>
      </c>
      <c r="CJ1075" t="s">
        <v>131</v>
      </c>
      <c r="DJ1075" t="s">
        <v>76</v>
      </c>
      <c r="DK1075" t="s">
        <v>2124</v>
      </c>
      <c r="DN1075" t="s">
        <v>64</v>
      </c>
      <c r="DO1075" t="s">
        <v>132</v>
      </c>
      <c r="DP1075" t="s">
        <v>63</v>
      </c>
      <c r="DQ1075" t="s">
        <v>78</v>
      </c>
      <c r="EB1075">
        <v>3</v>
      </c>
      <c r="EC1075">
        <v>3</v>
      </c>
      <c r="EE1075" t="s">
        <v>1260</v>
      </c>
      <c r="EF1075">
        <v>3</v>
      </c>
      <c r="EH1075" t="s">
        <v>80</v>
      </c>
      <c r="EL1075" t="s">
        <v>80</v>
      </c>
      <c r="EP1075" t="s">
        <v>80</v>
      </c>
      <c r="ET1075" t="s">
        <v>80</v>
      </c>
      <c r="EV1075">
        <v>6750</v>
      </c>
      <c r="EW1075">
        <v>580</v>
      </c>
      <c r="EX1075">
        <v>427</v>
      </c>
      <c r="EY1075">
        <v>511</v>
      </c>
    </row>
    <row r="1076" spans="1:165" x14ac:dyDescent="0.25">
      <c r="A1076">
        <v>2020</v>
      </c>
      <c r="B1076" t="s">
        <v>56</v>
      </c>
      <c r="C1076" s="20" t="s">
        <v>56</v>
      </c>
      <c r="D1076" t="s">
        <v>197</v>
      </c>
      <c r="E1076" t="s">
        <v>58</v>
      </c>
      <c r="F1076">
        <v>770</v>
      </c>
      <c r="G1076" s="1">
        <v>3</v>
      </c>
      <c r="H1076">
        <v>6</v>
      </c>
      <c r="I1076" t="s">
        <v>79</v>
      </c>
      <c r="J1076">
        <v>20</v>
      </c>
      <c r="K1076">
        <v>25</v>
      </c>
      <c r="L1076">
        <v>22</v>
      </c>
      <c r="M1076">
        <v>24.8</v>
      </c>
      <c r="N1076">
        <v>35.299999999999997</v>
      </c>
      <c r="O1076">
        <v>28.6325</v>
      </c>
      <c r="P1076">
        <v>19.658300000000001</v>
      </c>
      <c r="Q1076">
        <v>25.086300000000001</v>
      </c>
      <c r="R1076">
        <v>21.7788</v>
      </c>
      <c r="T1076" t="s">
        <v>60</v>
      </c>
      <c r="U1076" t="s">
        <v>71</v>
      </c>
      <c r="V1076" t="s">
        <v>61</v>
      </c>
      <c r="W1076" t="s">
        <v>62</v>
      </c>
      <c r="Y1076">
        <v>8</v>
      </c>
      <c r="Z1076" t="s">
        <v>63</v>
      </c>
      <c r="AA1076" t="s">
        <v>64</v>
      </c>
      <c r="AB1076" t="s">
        <v>86</v>
      </c>
      <c r="AC1076" t="s">
        <v>87</v>
      </c>
      <c r="AD1076">
        <v>10</v>
      </c>
      <c r="AG1076" t="s">
        <v>59</v>
      </c>
      <c r="AH1076" t="s">
        <v>67</v>
      </c>
      <c r="AI1076" t="s">
        <v>68</v>
      </c>
      <c r="AJ1076" t="s">
        <v>69</v>
      </c>
      <c r="AK1076" t="s">
        <v>184</v>
      </c>
      <c r="AL1076" t="s">
        <v>185</v>
      </c>
      <c r="AS1076">
        <v>2200</v>
      </c>
      <c r="AT1076">
        <v>2200</v>
      </c>
      <c r="BN1076" s="33" t="s">
        <v>2125</v>
      </c>
      <c r="BO1076">
        <v>2</v>
      </c>
      <c r="BP1076">
        <v>2</v>
      </c>
      <c r="BQ1076">
        <v>33</v>
      </c>
      <c r="BR1076" t="s">
        <v>192</v>
      </c>
      <c r="BT1076" t="s">
        <v>73</v>
      </c>
      <c r="BU1076" s="23">
        <v>43709</v>
      </c>
      <c r="BV1076">
        <v>26246</v>
      </c>
      <c r="BX1076" t="s">
        <v>64</v>
      </c>
      <c r="BY1076" t="s">
        <v>64</v>
      </c>
      <c r="CB1076" t="s">
        <v>64</v>
      </c>
      <c r="CC1076" t="s">
        <v>64</v>
      </c>
      <c r="CE1076" t="s">
        <v>64</v>
      </c>
      <c r="CG1076" t="s">
        <v>63</v>
      </c>
      <c r="CH1076" t="s">
        <v>130</v>
      </c>
      <c r="CI1076" t="s">
        <v>63</v>
      </c>
      <c r="CJ1076" t="s">
        <v>131</v>
      </c>
      <c r="DJ1076" t="s">
        <v>76</v>
      </c>
      <c r="DK1076" t="s">
        <v>2124</v>
      </c>
      <c r="DN1076" t="s">
        <v>64</v>
      </c>
      <c r="DO1076" t="s">
        <v>193</v>
      </c>
      <c r="DP1076" t="s">
        <v>63</v>
      </c>
      <c r="DQ1076" t="s">
        <v>78</v>
      </c>
      <c r="EB1076">
        <v>4</v>
      </c>
      <c r="EC1076">
        <v>4</v>
      </c>
      <c r="EE1076" t="s">
        <v>1257</v>
      </c>
      <c r="EF1076">
        <v>3</v>
      </c>
      <c r="EH1076" t="s">
        <v>80</v>
      </c>
      <c r="EL1076" t="s">
        <v>80</v>
      </c>
      <c r="EP1076" t="s">
        <v>80</v>
      </c>
      <c r="ET1076" t="s">
        <v>80</v>
      </c>
      <c r="EV1076">
        <v>3500</v>
      </c>
      <c r="EW1076">
        <v>453</v>
      </c>
      <c r="EX1076">
        <v>355</v>
      </c>
      <c r="EY1076">
        <v>409</v>
      </c>
    </row>
    <row r="1077" spans="1:165" x14ac:dyDescent="0.25">
      <c r="A1077">
        <v>2020</v>
      </c>
      <c r="B1077" t="s">
        <v>56</v>
      </c>
      <c r="C1077" s="20" t="s">
        <v>56</v>
      </c>
      <c r="D1077" t="s">
        <v>198</v>
      </c>
      <c r="E1077" t="s">
        <v>58</v>
      </c>
      <c r="F1077">
        <v>772</v>
      </c>
      <c r="G1077" s="1">
        <v>4.4000000000000004</v>
      </c>
      <c r="H1077">
        <v>8</v>
      </c>
      <c r="I1077" t="s">
        <v>79</v>
      </c>
      <c r="J1077">
        <v>15</v>
      </c>
      <c r="K1077">
        <v>21</v>
      </c>
      <c r="L1077">
        <v>17</v>
      </c>
      <c r="M1077">
        <v>18.815200000000001</v>
      </c>
      <c r="N1077">
        <v>28.6524</v>
      </c>
      <c r="O1077">
        <v>22.253299999999999</v>
      </c>
      <c r="P1077">
        <v>15.2095</v>
      </c>
      <c r="Q1077">
        <v>20.6738</v>
      </c>
      <c r="R1077">
        <v>17.262699999999999</v>
      </c>
      <c r="T1077" t="s">
        <v>60</v>
      </c>
      <c r="U1077" t="s">
        <v>71</v>
      </c>
      <c r="V1077" t="s">
        <v>61</v>
      </c>
      <c r="W1077" t="s">
        <v>62</v>
      </c>
      <c r="Y1077">
        <v>8</v>
      </c>
      <c r="Z1077" t="s">
        <v>63</v>
      </c>
      <c r="AA1077" t="s">
        <v>64</v>
      </c>
      <c r="AB1077" t="s">
        <v>86</v>
      </c>
      <c r="AC1077" t="s">
        <v>87</v>
      </c>
      <c r="AD1077">
        <v>10</v>
      </c>
      <c r="AG1077" t="s">
        <v>59</v>
      </c>
      <c r="AH1077" t="s">
        <v>67</v>
      </c>
      <c r="AI1077" t="s">
        <v>68</v>
      </c>
      <c r="AJ1077" t="s">
        <v>69</v>
      </c>
      <c r="AK1077" t="s">
        <v>184</v>
      </c>
      <c r="AL1077" t="s">
        <v>185</v>
      </c>
      <c r="AS1077">
        <v>2850</v>
      </c>
      <c r="AT1077">
        <v>2850</v>
      </c>
      <c r="BN1077" s="33" t="s">
        <v>2125</v>
      </c>
      <c r="BO1077">
        <v>2</v>
      </c>
      <c r="BP1077">
        <v>2</v>
      </c>
      <c r="BQ1077">
        <v>33</v>
      </c>
      <c r="BR1077" t="s">
        <v>192</v>
      </c>
      <c r="BT1077" t="s">
        <v>73</v>
      </c>
      <c r="BU1077" s="23">
        <v>43678</v>
      </c>
      <c r="BV1077">
        <v>26201</v>
      </c>
      <c r="BX1077" t="s">
        <v>64</v>
      </c>
      <c r="BY1077" t="s">
        <v>64</v>
      </c>
      <c r="CB1077" t="s">
        <v>64</v>
      </c>
      <c r="CC1077" t="s">
        <v>64</v>
      </c>
      <c r="CE1077" t="s">
        <v>64</v>
      </c>
      <c r="CG1077" t="s">
        <v>63</v>
      </c>
      <c r="CH1077" t="s">
        <v>130</v>
      </c>
      <c r="CI1077" t="s">
        <v>63</v>
      </c>
      <c r="CJ1077" t="s">
        <v>131</v>
      </c>
      <c r="DJ1077" t="s">
        <v>76</v>
      </c>
      <c r="DK1077" t="s">
        <v>2124</v>
      </c>
      <c r="DN1077" t="s">
        <v>64</v>
      </c>
      <c r="DO1077" t="s">
        <v>132</v>
      </c>
      <c r="DP1077" t="s">
        <v>63</v>
      </c>
      <c r="DQ1077" t="s">
        <v>78</v>
      </c>
      <c r="EB1077">
        <v>3</v>
      </c>
      <c r="EC1077">
        <v>3</v>
      </c>
      <c r="EE1077" t="s">
        <v>1260</v>
      </c>
      <c r="EF1077">
        <v>3</v>
      </c>
      <c r="EH1077" t="s">
        <v>80</v>
      </c>
      <c r="EL1077" t="s">
        <v>80</v>
      </c>
      <c r="EP1077" t="s">
        <v>80</v>
      </c>
      <c r="ET1077" t="s">
        <v>80</v>
      </c>
      <c r="EV1077">
        <v>6750</v>
      </c>
      <c r="EW1077">
        <v>580</v>
      </c>
      <c r="EX1077">
        <v>427</v>
      </c>
      <c r="EY1077">
        <v>511</v>
      </c>
    </row>
    <row r="1078" spans="1:165" x14ac:dyDescent="0.25">
      <c r="A1078">
        <v>2020</v>
      </c>
      <c r="B1078" t="s">
        <v>2140</v>
      </c>
      <c r="C1078" s="20" t="s">
        <v>446</v>
      </c>
      <c r="D1078" t="s">
        <v>450</v>
      </c>
      <c r="E1078" t="s">
        <v>447</v>
      </c>
      <c r="F1078">
        <v>711</v>
      </c>
      <c r="G1078" s="1">
        <v>3.6</v>
      </c>
      <c r="H1078">
        <v>6</v>
      </c>
      <c r="I1078" t="s">
        <v>256</v>
      </c>
      <c r="J1078">
        <v>17</v>
      </c>
      <c r="K1078">
        <v>25</v>
      </c>
      <c r="L1078">
        <v>20</v>
      </c>
      <c r="M1078">
        <v>21.711400000000001</v>
      </c>
      <c r="N1078">
        <v>34.498699999999999</v>
      </c>
      <c r="O1078">
        <v>26.0578</v>
      </c>
      <c r="P1078">
        <v>17.3841</v>
      </c>
      <c r="Q1078">
        <v>24.561499999999999</v>
      </c>
      <c r="R1078">
        <v>20.016200000000001</v>
      </c>
      <c r="T1078" t="s">
        <v>142</v>
      </c>
      <c r="U1078" t="s">
        <v>143</v>
      </c>
      <c r="V1078" t="s">
        <v>86</v>
      </c>
      <c r="W1078" t="s">
        <v>136</v>
      </c>
      <c r="Y1078">
        <v>9</v>
      </c>
      <c r="Z1078" t="s">
        <v>63</v>
      </c>
      <c r="AA1078" t="s">
        <v>64</v>
      </c>
      <c r="AB1078" t="s">
        <v>86</v>
      </c>
      <c r="AC1078" t="s">
        <v>87</v>
      </c>
      <c r="AD1078">
        <v>10</v>
      </c>
      <c r="AG1078" t="s">
        <v>243</v>
      </c>
      <c r="AH1078" t="s">
        <v>244</v>
      </c>
      <c r="AI1078" t="s">
        <v>68</v>
      </c>
      <c r="AJ1078" t="s">
        <v>69</v>
      </c>
      <c r="AK1078" t="s">
        <v>184</v>
      </c>
      <c r="AL1078" t="s">
        <v>185</v>
      </c>
      <c r="AS1078">
        <v>2000</v>
      </c>
      <c r="AT1078">
        <v>2000</v>
      </c>
      <c r="BN1078" s="33" t="s">
        <v>2125</v>
      </c>
      <c r="BO1078">
        <v>2</v>
      </c>
      <c r="BP1078">
        <v>2</v>
      </c>
      <c r="BQ1078">
        <v>33</v>
      </c>
      <c r="BR1078" t="s">
        <v>192</v>
      </c>
      <c r="BT1078" t="s">
        <v>73</v>
      </c>
      <c r="BU1078" s="23">
        <v>43633</v>
      </c>
      <c r="BV1078">
        <v>25768</v>
      </c>
      <c r="BX1078" t="s">
        <v>64</v>
      </c>
      <c r="BY1078" t="s">
        <v>64</v>
      </c>
      <c r="CB1078" t="s">
        <v>64</v>
      </c>
      <c r="CC1078" t="s">
        <v>64</v>
      </c>
      <c r="CE1078" t="s">
        <v>64</v>
      </c>
      <c r="CG1078" t="s">
        <v>63</v>
      </c>
      <c r="CH1078" t="s">
        <v>449</v>
      </c>
      <c r="CI1078" t="s">
        <v>64</v>
      </c>
      <c r="DJ1078" t="s">
        <v>76</v>
      </c>
      <c r="DK1078" t="s">
        <v>2124</v>
      </c>
      <c r="DN1078" t="s">
        <v>64</v>
      </c>
      <c r="DO1078" t="s">
        <v>132</v>
      </c>
      <c r="DP1078" t="s">
        <v>63</v>
      </c>
      <c r="DQ1078" t="s">
        <v>78</v>
      </c>
      <c r="EB1078">
        <v>4</v>
      </c>
      <c r="EC1078">
        <v>4</v>
      </c>
      <c r="EE1078" t="s">
        <v>1438</v>
      </c>
      <c r="EF1078">
        <v>6</v>
      </c>
      <c r="EH1078" t="s">
        <v>80</v>
      </c>
      <c r="EL1078" t="s">
        <v>80</v>
      </c>
      <c r="EP1078" t="s">
        <v>80</v>
      </c>
      <c r="ET1078" t="s">
        <v>80</v>
      </c>
      <c r="EV1078">
        <v>2500</v>
      </c>
      <c r="EW1078">
        <v>510</v>
      </c>
      <c r="EX1078">
        <v>362</v>
      </c>
      <c r="EY1078">
        <v>443</v>
      </c>
    </row>
    <row r="1079" spans="1:165" x14ac:dyDescent="0.25">
      <c r="A1079">
        <v>2020</v>
      </c>
      <c r="B1079" t="s">
        <v>2140</v>
      </c>
      <c r="C1079" s="20" t="s">
        <v>463</v>
      </c>
      <c r="D1079" t="s">
        <v>468</v>
      </c>
      <c r="E1079" t="s">
        <v>447</v>
      </c>
      <c r="F1079">
        <v>774</v>
      </c>
      <c r="G1079" s="1">
        <v>6.2</v>
      </c>
      <c r="H1079">
        <v>8</v>
      </c>
      <c r="I1079" t="s">
        <v>467</v>
      </c>
      <c r="J1079">
        <v>14</v>
      </c>
      <c r="K1079">
        <v>21</v>
      </c>
      <c r="L1079">
        <v>17</v>
      </c>
      <c r="M1079">
        <v>17.303999999999998</v>
      </c>
      <c r="N1079">
        <v>29.400099999999998</v>
      </c>
      <c r="O1079">
        <v>21.235600000000002</v>
      </c>
      <c r="P1079">
        <v>14.0581</v>
      </c>
      <c r="Q1079">
        <v>21.1768</v>
      </c>
      <c r="R1079">
        <v>16.563700000000001</v>
      </c>
      <c r="T1079" t="s">
        <v>142</v>
      </c>
      <c r="U1079" t="s">
        <v>143</v>
      </c>
      <c r="V1079" t="s">
        <v>86</v>
      </c>
      <c r="W1079" t="s">
        <v>136</v>
      </c>
      <c r="Y1079">
        <v>10</v>
      </c>
      <c r="Z1079" t="s">
        <v>63</v>
      </c>
      <c r="AA1079" t="s">
        <v>64</v>
      </c>
      <c r="AB1079">
        <v>4</v>
      </c>
      <c r="AC1079" t="s">
        <v>294</v>
      </c>
      <c r="AD1079">
        <v>10</v>
      </c>
      <c r="AG1079" t="s">
        <v>155</v>
      </c>
      <c r="AH1079" t="s">
        <v>156</v>
      </c>
      <c r="AI1079" t="s">
        <v>68</v>
      </c>
      <c r="AJ1079" t="s">
        <v>69</v>
      </c>
      <c r="AK1079" t="s">
        <v>184</v>
      </c>
      <c r="AL1079" t="s">
        <v>185</v>
      </c>
      <c r="AS1079">
        <v>2850</v>
      </c>
      <c r="AT1079">
        <v>2850</v>
      </c>
      <c r="BN1079" s="33" t="s">
        <v>2125</v>
      </c>
      <c r="BO1079">
        <v>1</v>
      </c>
      <c r="BP1079">
        <v>1</v>
      </c>
      <c r="BQ1079">
        <v>33</v>
      </c>
      <c r="BR1079" t="s">
        <v>192</v>
      </c>
      <c r="BT1079" t="s">
        <v>73</v>
      </c>
      <c r="BU1079" s="23">
        <v>43643</v>
      </c>
      <c r="BV1079">
        <v>25808</v>
      </c>
      <c r="BX1079" t="s">
        <v>64</v>
      </c>
      <c r="BY1079" t="s">
        <v>64</v>
      </c>
      <c r="CB1079" t="s">
        <v>64</v>
      </c>
      <c r="CC1079" t="s">
        <v>64</v>
      </c>
      <c r="CD1079" t="s">
        <v>478</v>
      </c>
      <c r="CE1079" t="s">
        <v>63</v>
      </c>
      <c r="CF1079" t="s">
        <v>458</v>
      </c>
      <c r="CG1079" t="s">
        <v>63</v>
      </c>
      <c r="CH1079" t="s">
        <v>456</v>
      </c>
      <c r="CI1079" t="s">
        <v>64</v>
      </c>
      <c r="DJ1079" t="s">
        <v>76</v>
      </c>
      <c r="DK1079" t="s">
        <v>2124</v>
      </c>
      <c r="DN1079" t="s">
        <v>64</v>
      </c>
      <c r="DO1079" t="s">
        <v>77</v>
      </c>
      <c r="DP1079" t="s">
        <v>64</v>
      </c>
      <c r="DQ1079" t="s">
        <v>139</v>
      </c>
      <c r="EB1079">
        <v>3</v>
      </c>
      <c r="EC1079">
        <v>3</v>
      </c>
      <c r="EE1079" t="s">
        <v>1462</v>
      </c>
      <c r="EF1079">
        <v>3</v>
      </c>
      <c r="EH1079" t="s">
        <v>80</v>
      </c>
      <c r="EL1079" t="s">
        <v>80</v>
      </c>
      <c r="EP1079" t="s">
        <v>80</v>
      </c>
      <c r="ET1079" t="s">
        <v>80</v>
      </c>
      <c r="EV1079">
        <v>6750</v>
      </c>
      <c r="EW1079">
        <v>632</v>
      </c>
      <c r="EX1079">
        <v>420</v>
      </c>
      <c r="EY1079">
        <v>537</v>
      </c>
    </row>
    <row r="1080" spans="1:165" x14ac:dyDescent="0.25">
      <c r="A1080">
        <v>2020</v>
      </c>
      <c r="B1080" t="s">
        <v>2140</v>
      </c>
      <c r="C1080" s="20" t="s">
        <v>472</v>
      </c>
      <c r="D1080" t="s">
        <v>499</v>
      </c>
      <c r="E1080" t="s">
        <v>447</v>
      </c>
      <c r="F1080">
        <v>669</v>
      </c>
      <c r="G1080" s="1">
        <v>5.3</v>
      </c>
      <c r="H1080">
        <v>8</v>
      </c>
      <c r="I1080" t="s">
        <v>152</v>
      </c>
      <c r="J1080">
        <v>14</v>
      </c>
      <c r="K1080">
        <v>21</v>
      </c>
      <c r="L1080">
        <v>16</v>
      </c>
      <c r="M1080">
        <v>17.092099999999999</v>
      </c>
      <c r="N1080">
        <v>28.398</v>
      </c>
      <c r="O1080">
        <v>20.822600000000001</v>
      </c>
      <c r="P1080">
        <v>13.8957</v>
      </c>
      <c r="Q1080">
        <v>20.502199999999998</v>
      </c>
      <c r="R1080">
        <v>16.252400000000002</v>
      </c>
      <c r="T1080" t="s">
        <v>142</v>
      </c>
      <c r="U1080" t="s">
        <v>143</v>
      </c>
      <c r="V1080" t="s">
        <v>86</v>
      </c>
      <c r="W1080" t="s">
        <v>136</v>
      </c>
      <c r="Y1080">
        <v>6</v>
      </c>
      <c r="Z1080" t="s">
        <v>63</v>
      </c>
      <c r="AA1080" t="s">
        <v>64</v>
      </c>
      <c r="AB1080">
        <v>4</v>
      </c>
      <c r="AC1080" t="s">
        <v>294</v>
      </c>
      <c r="AD1080">
        <v>10</v>
      </c>
      <c r="AG1080" t="s">
        <v>243</v>
      </c>
      <c r="AH1080" t="s">
        <v>244</v>
      </c>
      <c r="AI1080" t="s">
        <v>68</v>
      </c>
      <c r="AJ1080" t="s">
        <v>69</v>
      </c>
      <c r="AK1080" t="s">
        <v>184</v>
      </c>
      <c r="AL1080" t="s">
        <v>185</v>
      </c>
      <c r="AS1080">
        <v>2550</v>
      </c>
      <c r="AT1080">
        <v>2550</v>
      </c>
      <c r="BN1080" s="33" t="s">
        <v>2125</v>
      </c>
      <c r="BO1080">
        <v>1</v>
      </c>
      <c r="BP1080">
        <v>1</v>
      </c>
      <c r="BQ1080">
        <v>33</v>
      </c>
      <c r="BR1080" t="s">
        <v>192</v>
      </c>
      <c r="BT1080" t="s">
        <v>73</v>
      </c>
      <c r="BU1080" s="23">
        <v>43661</v>
      </c>
      <c r="BV1080">
        <v>25871</v>
      </c>
      <c r="BX1080" t="s">
        <v>64</v>
      </c>
      <c r="BY1080" t="s">
        <v>64</v>
      </c>
      <c r="CB1080" t="s">
        <v>64</v>
      </c>
      <c r="CC1080" t="s">
        <v>64</v>
      </c>
      <c r="CD1080" t="s">
        <v>478</v>
      </c>
      <c r="CE1080" t="s">
        <v>63</v>
      </c>
      <c r="CF1080" t="s">
        <v>458</v>
      </c>
      <c r="CG1080" t="s">
        <v>63</v>
      </c>
      <c r="CH1080" t="s">
        <v>456</v>
      </c>
      <c r="CI1080" t="s">
        <v>64</v>
      </c>
      <c r="DJ1080" t="s">
        <v>76</v>
      </c>
      <c r="DK1080" t="s">
        <v>2124</v>
      </c>
      <c r="DN1080" t="s">
        <v>64</v>
      </c>
      <c r="DO1080" t="s">
        <v>77</v>
      </c>
      <c r="DP1080" t="s">
        <v>64</v>
      </c>
      <c r="DQ1080" t="s">
        <v>139</v>
      </c>
      <c r="EB1080">
        <v>2</v>
      </c>
      <c r="EC1080">
        <v>2</v>
      </c>
      <c r="EE1080" t="s">
        <v>1470</v>
      </c>
      <c r="EF1080">
        <v>3</v>
      </c>
      <c r="EH1080" t="s">
        <v>80</v>
      </c>
      <c r="EL1080" t="s">
        <v>80</v>
      </c>
      <c r="EP1080" t="s">
        <v>80</v>
      </c>
      <c r="ET1080" t="s">
        <v>80</v>
      </c>
      <c r="EV1080">
        <v>5250</v>
      </c>
      <c r="EW1080">
        <v>640</v>
      </c>
      <c r="EX1080">
        <v>434</v>
      </c>
      <c r="EY1080">
        <v>547</v>
      </c>
    </row>
    <row r="1081" spans="1:165" x14ac:dyDescent="0.25">
      <c r="A1081">
        <v>2020</v>
      </c>
      <c r="B1081" t="s">
        <v>2140</v>
      </c>
      <c r="C1081" s="20" t="s">
        <v>472</v>
      </c>
      <c r="D1081" t="s">
        <v>499</v>
      </c>
      <c r="E1081" t="s">
        <v>447</v>
      </c>
      <c r="F1081">
        <v>693</v>
      </c>
      <c r="G1081" s="1">
        <v>5.3</v>
      </c>
      <c r="H1081">
        <v>8</v>
      </c>
      <c r="I1081" t="s">
        <v>152</v>
      </c>
      <c r="J1081">
        <v>14</v>
      </c>
      <c r="K1081">
        <v>21</v>
      </c>
      <c r="L1081">
        <v>16</v>
      </c>
      <c r="M1081">
        <v>17.186199999999999</v>
      </c>
      <c r="N1081">
        <v>28.721800000000002</v>
      </c>
      <c r="O1081">
        <v>20.977599999999999</v>
      </c>
      <c r="P1081">
        <v>13.9679</v>
      </c>
      <c r="Q1081">
        <v>20.720500000000001</v>
      </c>
      <c r="R1081">
        <v>16.368300000000001</v>
      </c>
      <c r="T1081" t="s">
        <v>142</v>
      </c>
      <c r="U1081" t="s">
        <v>143</v>
      </c>
      <c r="V1081" t="s">
        <v>86</v>
      </c>
      <c r="W1081" t="s">
        <v>136</v>
      </c>
      <c r="Y1081">
        <v>6</v>
      </c>
      <c r="Z1081" t="s">
        <v>63</v>
      </c>
      <c r="AA1081" t="s">
        <v>64</v>
      </c>
      <c r="AB1081">
        <v>4</v>
      </c>
      <c r="AC1081" t="s">
        <v>294</v>
      </c>
      <c r="AD1081">
        <v>85</v>
      </c>
      <c r="AF1081">
        <v>509</v>
      </c>
      <c r="AG1081" t="s">
        <v>243</v>
      </c>
      <c r="AH1081" t="s">
        <v>244</v>
      </c>
      <c r="AI1081" t="s">
        <v>68</v>
      </c>
      <c r="AJ1081" t="s">
        <v>69</v>
      </c>
      <c r="AK1081" t="s">
        <v>184</v>
      </c>
      <c r="AL1081" t="s">
        <v>185</v>
      </c>
      <c r="AS1081">
        <v>2550</v>
      </c>
      <c r="AT1081">
        <v>2550</v>
      </c>
      <c r="AU1081">
        <v>11</v>
      </c>
      <c r="AV1081">
        <v>15</v>
      </c>
      <c r="AW1081">
        <v>12</v>
      </c>
      <c r="AX1081">
        <v>13.010899999999999</v>
      </c>
      <c r="AY1081">
        <v>21.334599999999998</v>
      </c>
      <c r="AZ1081">
        <v>15.781599999999999</v>
      </c>
      <c r="BA1081">
        <v>10.574400000000001</v>
      </c>
      <c r="BB1081">
        <v>15.3912</v>
      </c>
      <c r="BC1081">
        <v>12.307700000000001</v>
      </c>
      <c r="BD1081">
        <v>382</v>
      </c>
      <c r="BE1081" t="s">
        <v>247</v>
      </c>
      <c r="BF1081" t="s">
        <v>248</v>
      </c>
      <c r="BG1081" t="s">
        <v>68</v>
      </c>
      <c r="BH1081" t="s">
        <v>69</v>
      </c>
      <c r="BI1081">
        <v>2900</v>
      </c>
      <c r="BJ1081">
        <v>597</v>
      </c>
      <c r="BK1081">
        <v>409</v>
      </c>
      <c r="BL1081">
        <v>513</v>
      </c>
      <c r="BM1081">
        <v>2900</v>
      </c>
      <c r="BN1081" s="33" t="s">
        <v>2139</v>
      </c>
      <c r="BO1081">
        <v>1</v>
      </c>
      <c r="BP1081">
        <v>1</v>
      </c>
      <c r="BQ1081">
        <v>33</v>
      </c>
      <c r="BR1081" t="s">
        <v>192</v>
      </c>
      <c r="BT1081" t="s">
        <v>73</v>
      </c>
      <c r="BU1081" s="23">
        <v>43643</v>
      </c>
      <c r="BV1081">
        <v>25830</v>
      </c>
      <c r="BX1081" t="s">
        <v>64</v>
      </c>
      <c r="BY1081" t="s">
        <v>64</v>
      </c>
      <c r="CB1081" t="s">
        <v>64</v>
      </c>
      <c r="CC1081" t="s">
        <v>64</v>
      </c>
      <c r="CD1081" t="s">
        <v>478</v>
      </c>
      <c r="CE1081" t="s">
        <v>63</v>
      </c>
      <c r="CF1081" t="s">
        <v>458</v>
      </c>
      <c r="CG1081" t="s">
        <v>63</v>
      </c>
      <c r="CH1081" t="s">
        <v>456</v>
      </c>
      <c r="CI1081" t="s">
        <v>64</v>
      </c>
      <c r="DJ1081" t="s">
        <v>76</v>
      </c>
      <c r="DK1081" t="s">
        <v>2124</v>
      </c>
      <c r="DN1081" t="s">
        <v>64</v>
      </c>
      <c r="DO1081" t="s">
        <v>77</v>
      </c>
      <c r="DP1081" t="s">
        <v>64</v>
      </c>
      <c r="DQ1081" t="s">
        <v>139</v>
      </c>
      <c r="EB1081">
        <v>2</v>
      </c>
      <c r="EC1081">
        <v>2</v>
      </c>
      <c r="ED1081">
        <v>3</v>
      </c>
      <c r="EE1081" t="s">
        <v>1469</v>
      </c>
      <c r="EF1081">
        <v>3</v>
      </c>
      <c r="EH1081" t="s">
        <v>80</v>
      </c>
      <c r="EL1081" t="s">
        <v>80</v>
      </c>
      <c r="EP1081" t="s">
        <v>80</v>
      </c>
      <c r="ET1081" t="s">
        <v>80</v>
      </c>
      <c r="EV1081">
        <v>5250</v>
      </c>
      <c r="EW1081">
        <v>635</v>
      </c>
      <c r="EX1081">
        <v>430</v>
      </c>
      <c r="EY1081">
        <v>543</v>
      </c>
    </row>
    <row r="1082" spans="1:165" s="24" customFormat="1" x14ac:dyDescent="0.25">
      <c r="A1082">
        <v>2020</v>
      </c>
      <c r="B1082" t="s">
        <v>2140</v>
      </c>
      <c r="C1082" s="20" t="s">
        <v>472</v>
      </c>
      <c r="D1082" t="s">
        <v>499</v>
      </c>
      <c r="E1082" t="s">
        <v>447</v>
      </c>
      <c r="F1082">
        <v>776</v>
      </c>
      <c r="G1082" s="1">
        <v>6.2</v>
      </c>
      <c r="H1082">
        <v>8</v>
      </c>
      <c r="I1082" t="s">
        <v>467</v>
      </c>
      <c r="J1082">
        <v>14</v>
      </c>
      <c r="K1082">
        <v>20</v>
      </c>
      <c r="L1082">
        <v>16</v>
      </c>
      <c r="M1082">
        <v>16.7</v>
      </c>
      <c r="N1082">
        <v>28</v>
      </c>
      <c r="O1082">
        <v>20.405799999999999</v>
      </c>
      <c r="P1082">
        <v>13.5947</v>
      </c>
      <c r="Q1082">
        <v>20.2334</v>
      </c>
      <c r="R1082">
        <v>15.9496</v>
      </c>
      <c r="S1082"/>
      <c r="T1082" t="s">
        <v>142</v>
      </c>
      <c r="U1082" t="s">
        <v>143</v>
      </c>
      <c r="V1082" t="s">
        <v>86</v>
      </c>
      <c r="W1082" t="s">
        <v>136</v>
      </c>
      <c r="X1082"/>
      <c r="Y1082">
        <v>10</v>
      </c>
      <c r="Z1082" t="s">
        <v>63</v>
      </c>
      <c r="AA1082" t="s">
        <v>64</v>
      </c>
      <c r="AB1082">
        <v>4</v>
      </c>
      <c r="AC1082" t="s">
        <v>294</v>
      </c>
      <c r="AD1082">
        <v>10</v>
      </c>
      <c r="AE1082"/>
      <c r="AF1082"/>
      <c r="AG1082" t="s">
        <v>155</v>
      </c>
      <c r="AH1082" t="s">
        <v>156</v>
      </c>
      <c r="AI1082" t="s">
        <v>68</v>
      </c>
      <c r="AJ1082" t="s">
        <v>69</v>
      </c>
      <c r="AK1082" t="s">
        <v>184</v>
      </c>
      <c r="AL1082" t="s">
        <v>185</v>
      </c>
      <c r="AM1082"/>
      <c r="AN1082"/>
      <c r="AO1082"/>
      <c r="AP1082"/>
      <c r="AQ1082"/>
      <c r="AR1082"/>
      <c r="AS1082">
        <v>3050</v>
      </c>
      <c r="AT1082">
        <v>3050</v>
      </c>
      <c r="AU1082"/>
      <c r="AV1082"/>
      <c r="AW1082"/>
      <c r="AX1082"/>
      <c r="AY1082"/>
      <c r="AZ1082"/>
      <c r="BA1082"/>
      <c r="BB1082"/>
      <c r="BC1082"/>
      <c r="BD1082"/>
      <c r="BE1082"/>
      <c r="BF1082"/>
      <c r="BG1082"/>
      <c r="BH1082"/>
      <c r="BI1082"/>
      <c r="BJ1082"/>
      <c r="BK1082"/>
      <c r="BL1082"/>
      <c r="BM1082"/>
      <c r="BN1082" s="33" t="s">
        <v>2125</v>
      </c>
      <c r="BO1082">
        <v>1</v>
      </c>
      <c r="BP1082">
        <v>1</v>
      </c>
      <c r="BQ1082">
        <v>33</v>
      </c>
      <c r="BR1082" t="s">
        <v>192</v>
      </c>
      <c r="BS1082"/>
      <c r="BT1082" t="s">
        <v>73</v>
      </c>
      <c r="BU1082" s="23">
        <v>43682</v>
      </c>
      <c r="BV1082">
        <v>26263</v>
      </c>
      <c r="BW1082" s="2"/>
      <c r="BX1082" t="s">
        <v>64</v>
      </c>
      <c r="BY1082" t="s">
        <v>64</v>
      </c>
      <c r="BZ1082"/>
      <c r="CA1082"/>
      <c r="CB1082" t="s">
        <v>64</v>
      </c>
      <c r="CC1082" t="s">
        <v>64</v>
      </c>
      <c r="CD1082" t="s">
        <v>478</v>
      </c>
      <c r="CE1082" t="s">
        <v>63</v>
      </c>
      <c r="CF1082" t="s">
        <v>458</v>
      </c>
      <c r="CG1082" t="s">
        <v>63</v>
      </c>
      <c r="CH1082" t="s">
        <v>456</v>
      </c>
      <c r="CI1082" t="s">
        <v>64</v>
      </c>
      <c r="CJ1082"/>
      <c r="CK1082"/>
      <c r="CL1082"/>
      <c r="CM1082"/>
      <c r="CN1082"/>
      <c r="CO1082"/>
      <c r="CP1082"/>
      <c r="CQ1082"/>
      <c r="CR1082"/>
      <c r="CS1082"/>
      <c r="CT1082"/>
      <c r="CU1082"/>
      <c r="CV1082"/>
      <c r="CW1082"/>
      <c r="CX1082"/>
      <c r="CY1082"/>
      <c r="CZ1082"/>
      <c r="DA1082"/>
      <c r="DB1082"/>
      <c r="DC1082"/>
      <c r="DD1082"/>
      <c r="DE1082"/>
      <c r="DF1082"/>
      <c r="DG1082"/>
      <c r="DH1082"/>
      <c r="DI1082"/>
      <c r="DJ1082" t="s">
        <v>76</v>
      </c>
      <c r="DK1082" t="s">
        <v>2124</v>
      </c>
      <c r="DL1082"/>
      <c r="DM1082"/>
      <c r="DN1082" t="s">
        <v>64</v>
      </c>
      <c r="DO1082" t="s">
        <v>77</v>
      </c>
      <c r="DP1082" t="s">
        <v>64</v>
      </c>
      <c r="DQ1082" t="s">
        <v>139</v>
      </c>
      <c r="DR1082"/>
      <c r="DS1082"/>
      <c r="DT1082"/>
      <c r="DU1082"/>
      <c r="DV1082"/>
      <c r="DW1082"/>
      <c r="DX1082"/>
      <c r="DY1082"/>
      <c r="DZ1082"/>
      <c r="EA1082" s="22"/>
      <c r="EB1082">
        <v>2</v>
      </c>
      <c r="EC1082">
        <v>2</v>
      </c>
      <c r="ED1082"/>
      <c r="EE1082" t="s">
        <v>1462</v>
      </c>
      <c r="EF1082">
        <v>3</v>
      </c>
      <c r="EG1082"/>
      <c r="EH1082" t="s">
        <v>80</v>
      </c>
      <c r="EI1082"/>
      <c r="EJ1082"/>
      <c r="EK1082"/>
      <c r="EL1082" t="s">
        <v>80</v>
      </c>
      <c r="EM1082"/>
      <c r="EN1082"/>
      <c r="EO1082"/>
      <c r="EP1082" t="s">
        <v>80</v>
      </c>
      <c r="EQ1082"/>
      <c r="ER1082"/>
      <c r="ES1082"/>
      <c r="ET1082" t="s">
        <v>80</v>
      </c>
      <c r="EU1082"/>
      <c r="EV1082">
        <v>7750</v>
      </c>
      <c r="EW1082">
        <v>654</v>
      </c>
      <c r="EX1082">
        <v>439</v>
      </c>
      <c r="EY1082">
        <v>557</v>
      </c>
      <c r="EZ1082"/>
      <c r="FA1082"/>
      <c r="FB1082"/>
      <c r="FC1082"/>
      <c r="FD1082"/>
      <c r="FE1082"/>
      <c r="FF1082"/>
      <c r="FG1082"/>
      <c r="FH1082"/>
      <c r="FI1082"/>
    </row>
    <row r="1083" spans="1:165" x14ac:dyDescent="0.25">
      <c r="A1083">
        <v>2020</v>
      </c>
      <c r="B1083" t="s">
        <v>2140</v>
      </c>
      <c r="C1083" s="20" t="s">
        <v>472</v>
      </c>
      <c r="D1083" t="s">
        <v>500</v>
      </c>
      <c r="E1083" t="s">
        <v>447</v>
      </c>
      <c r="F1083">
        <v>668</v>
      </c>
      <c r="G1083" s="1">
        <v>5.3</v>
      </c>
      <c r="H1083">
        <v>8</v>
      </c>
      <c r="I1083" t="s">
        <v>152</v>
      </c>
      <c r="J1083">
        <v>15</v>
      </c>
      <c r="K1083">
        <v>21</v>
      </c>
      <c r="L1083">
        <v>17</v>
      </c>
      <c r="M1083">
        <v>18.0063</v>
      </c>
      <c r="N1083">
        <v>29.27</v>
      </c>
      <c r="O1083">
        <v>21.7775</v>
      </c>
      <c r="P1083">
        <v>14.5946</v>
      </c>
      <c r="Q1083">
        <v>21.089400000000001</v>
      </c>
      <c r="R1083">
        <v>16.942599999999999</v>
      </c>
      <c r="T1083" t="s">
        <v>142</v>
      </c>
      <c r="U1083" t="s">
        <v>143</v>
      </c>
      <c r="V1083" t="s">
        <v>86</v>
      </c>
      <c r="W1083" t="s">
        <v>136</v>
      </c>
      <c r="Y1083">
        <v>6</v>
      </c>
      <c r="Z1083" t="s">
        <v>63</v>
      </c>
      <c r="AA1083" t="s">
        <v>64</v>
      </c>
      <c r="AB1083">
        <v>4</v>
      </c>
      <c r="AC1083" t="s">
        <v>294</v>
      </c>
      <c r="AD1083">
        <v>10</v>
      </c>
      <c r="AG1083" t="s">
        <v>243</v>
      </c>
      <c r="AH1083" t="s">
        <v>244</v>
      </c>
      <c r="AI1083" t="s">
        <v>68</v>
      </c>
      <c r="AJ1083" t="s">
        <v>69</v>
      </c>
      <c r="AK1083" t="s">
        <v>184</v>
      </c>
      <c r="AL1083" t="s">
        <v>185</v>
      </c>
      <c r="AS1083">
        <v>2400</v>
      </c>
      <c r="AT1083">
        <v>2400</v>
      </c>
      <c r="BN1083" s="33" t="s">
        <v>2125</v>
      </c>
      <c r="BO1083">
        <v>1</v>
      </c>
      <c r="BP1083">
        <v>1</v>
      </c>
      <c r="BQ1083">
        <v>33</v>
      </c>
      <c r="BR1083" t="s">
        <v>192</v>
      </c>
      <c r="BT1083" t="s">
        <v>73</v>
      </c>
      <c r="BU1083" s="23">
        <v>43643</v>
      </c>
      <c r="BV1083">
        <v>25857</v>
      </c>
      <c r="BX1083" t="s">
        <v>64</v>
      </c>
      <c r="BY1083" t="s">
        <v>64</v>
      </c>
      <c r="CB1083" t="s">
        <v>64</v>
      </c>
      <c r="CC1083" t="s">
        <v>64</v>
      </c>
      <c r="CD1083" t="s">
        <v>478</v>
      </c>
      <c r="CE1083" t="s">
        <v>63</v>
      </c>
      <c r="CF1083" t="s">
        <v>458</v>
      </c>
      <c r="CG1083" t="s">
        <v>63</v>
      </c>
      <c r="CH1083" t="s">
        <v>456</v>
      </c>
      <c r="CI1083" t="s">
        <v>64</v>
      </c>
      <c r="DJ1083" t="s">
        <v>76</v>
      </c>
      <c r="DK1083" t="s">
        <v>2124</v>
      </c>
      <c r="DN1083" t="s">
        <v>64</v>
      </c>
      <c r="DO1083" t="s">
        <v>77</v>
      </c>
      <c r="DP1083" t="s">
        <v>64</v>
      </c>
      <c r="DQ1083" t="s">
        <v>139</v>
      </c>
      <c r="EB1083">
        <v>3</v>
      </c>
      <c r="EC1083">
        <v>3</v>
      </c>
      <c r="EE1083" t="s">
        <v>1470</v>
      </c>
      <c r="EF1083">
        <v>3</v>
      </c>
      <c r="EH1083" t="s">
        <v>80</v>
      </c>
      <c r="EL1083" t="s">
        <v>80</v>
      </c>
      <c r="EP1083" t="s">
        <v>80</v>
      </c>
      <c r="ET1083" t="s">
        <v>80</v>
      </c>
      <c r="EV1083">
        <v>4500</v>
      </c>
      <c r="EW1083">
        <v>609</v>
      </c>
      <c r="EX1083">
        <v>421</v>
      </c>
      <c r="EY1083">
        <v>525</v>
      </c>
    </row>
    <row r="1084" spans="1:165" x14ac:dyDescent="0.25">
      <c r="A1084">
        <v>2020</v>
      </c>
      <c r="B1084" t="s">
        <v>2140</v>
      </c>
      <c r="C1084" s="20" t="s">
        <v>472</v>
      </c>
      <c r="D1084" t="s">
        <v>500</v>
      </c>
      <c r="E1084" t="s">
        <v>447</v>
      </c>
      <c r="F1084">
        <v>692</v>
      </c>
      <c r="G1084" s="1">
        <v>5.3</v>
      </c>
      <c r="H1084">
        <v>8</v>
      </c>
      <c r="I1084" t="s">
        <v>152</v>
      </c>
      <c r="J1084">
        <v>15</v>
      </c>
      <c r="K1084">
        <v>21</v>
      </c>
      <c r="L1084">
        <v>17</v>
      </c>
      <c r="M1084">
        <v>18.600000000000001</v>
      </c>
      <c r="N1084">
        <v>29.5</v>
      </c>
      <c r="O1084">
        <v>22.3094</v>
      </c>
      <c r="P1084">
        <v>15.046200000000001</v>
      </c>
      <c r="Q1084">
        <v>21.2439</v>
      </c>
      <c r="R1084">
        <v>17.32</v>
      </c>
      <c r="T1084" t="s">
        <v>142</v>
      </c>
      <c r="U1084" t="s">
        <v>143</v>
      </c>
      <c r="V1084" t="s">
        <v>86</v>
      </c>
      <c r="W1084" t="s">
        <v>136</v>
      </c>
      <c r="Y1084">
        <v>6</v>
      </c>
      <c r="Z1084" t="s">
        <v>63</v>
      </c>
      <c r="AA1084" t="s">
        <v>64</v>
      </c>
      <c r="AB1084">
        <v>4</v>
      </c>
      <c r="AC1084" t="s">
        <v>294</v>
      </c>
      <c r="AD1084">
        <v>85</v>
      </c>
      <c r="AF1084">
        <v>434</v>
      </c>
      <c r="AG1084" t="s">
        <v>243</v>
      </c>
      <c r="AH1084" t="s">
        <v>244</v>
      </c>
      <c r="AI1084" t="s">
        <v>68</v>
      </c>
      <c r="AJ1084" t="s">
        <v>69</v>
      </c>
      <c r="AK1084" t="s">
        <v>184</v>
      </c>
      <c r="AL1084" t="s">
        <v>185</v>
      </c>
      <c r="AS1084">
        <v>2400</v>
      </c>
      <c r="AT1084">
        <v>2400</v>
      </c>
      <c r="AU1084">
        <v>11</v>
      </c>
      <c r="AV1084">
        <v>16</v>
      </c>
      <c r="AW1084">
        <v>13</v>
      </c>
      <c r="AX1084">
        <v>13.4</v>
      </c>
      <c r="AY1084">
        <v>22.9</v>
      </c>
      <c r="AZ1084">
        <v>16.4757</v>
      </c>
      <c r="BA1084">
        <v>10.839700000000001</v>
      </c>
      <c r="BB1084">
        <v>16.491</v>
      </c>
      <c r="BC1084">
        <v>12.8161</v>
      </c>
      <c r="BD1084">
        <v>332</v>
      </c>
      <c r="BE1084" t="s">
        <v>247</v>
      </c>
      <c r="BF1084" t="s">
        <v>248</v>
      </c>
      <c r="BG1084" t="s">
        <v>68</v>
      </c>
      <c r="BH1084" t="s">
        <v>69</v>
      </c>
      <c r="BI1084">
        <v>2650</v>
      </c>
      <c r="BJ1084">
        <v>580</v>
      </c>
      <c r="BK1084">
        <v>383</v>
      </c>
      <c r="BL1084">
        <v>491</v>
      </c>
      <c r="BM1084">
        <v>2650</v>
      </c>
      <c r="BN1084" s="33" t="s">
        <v>2139</v>
      </c>
      <c r="BO1084">
        <v>1</v>
      </c>
      <c r="BP1084">
        <v>1</v>
      </c>
      <c r="BQ1084">
        <v>33</v>
      </c>
      <c r="BR1084" t="s">
        <v>192</v>
      </c>
      <c r="BT1084" t="s">
        <v>73</v>
      </c>
      <c r="BU1084" s="23">
        <v>43643</v>
      </c>
      <c r="BV1084">
        <v>25826</v>
      </c>
      <c r="BX1084" t="s">
        <v>64</v>
      </c>
      <c r="BY1084" t="s">
        <v>64</v>
      </c>
      <c r="CB1084" t="s">
        <v>64</v>
      </c>
      <c r="CC1084" t="s">
        <v>64</v>
      </c>
      <c r="CD1084" t="s">
        <v>478</v>
      </c>
      <c r="CE1084" t="s">
        <v>63</v>
      </c>
      <c r="CF1084" t="s">
        <v>458</v>
      </c>
      <c r="CG1084" t="s">
        <v>63</v>
      </c>
      <c r="CH1084" t="s">
        <v>456</v>
      </c>
      <c r="CI1084" t="s">
        <v>64</v>
      </c>
      <c r="DJ1084" t="s">
        <v>76</v>
      </c>
      <c r="DK1084" t="s">
        <v>2124</v>
      </c>
      <c r="DN1084" t="s">
        <v>64</v>
      </c>
      <c r="DO1084" t="s">
        <v>77</v>
      </c>
      <c r="DP1084" t="s">
        <v>64</v>
      </c>
      <c r="DQ1084" t="s">
        <v>139</v>
      </c>
      <c r="EB1084">
        <v>3</v>
      </c>
      <c r="EC1084">
        <v>3</v>
      </c>
      <c r="ED1084">
        <v>3</v>
      </c>
      <c r="EE1084" t="s">
        <v>1469</v>
      </c>
      <c r="EF1084">
        <v>3</v>
      </c>
      <c r="EH1084" t="s">
        <v>80</v>
      </c>
      <c r="EL1084" t="s">
        <v>80</v>
      </c>
      <c r="EP1084" t="s">
        <v>80</v>
      </c>
      <c r="ET1084" t="s">
        <v>80</v>
      </c>
      <c r="EV1084">
        <v>4500</v>
      </c>
      <c r="EW1084">
        <v>591</v>
      </c>
      <c r="EX1084">
        <v>418</v>
      </c>
      <c r="EY1084">
        <v>513</v>
      </c>
    </row>
    <row r="1085" spans="1:165" x14ac:dyDescent="0.25">
      <c r="A1085">
        <v>2020</v>
      </c>
      <c r="B1085" t="s">
        <v>2140</v>
      </c>
      <c r="C1085" s="20" t="s">
        <v>472</v>
      </c>
      <c r="D1085" t="s">
        <v>500</v>
      </c>
      <c r="E1085" t="s">
        <v>447</v>
      </c>
      <c r="F1085">
        <v>775</v>
      </c>
      <c r="G1085" s="1">
        <v>6.2</v>
      </c>
      <c r="H1085">
        <v>8</v>
      </c>
      <c r="I1085" t="s">
        <v>467</v>
      </c>
      <c r="J1085">
        <v>14</v>
      </c>
      <c r="K1085">
        <v>22</v>
      </c>
      <c r="L1085">
        <v>17</v>
      </c>
      <c r="M1085">
        <v>17.600000000000001</v>
      </c>
      <c r="N1085">
        <v>30.1</v>
      </c>
      <c r="O1085">
        <v>21.6449</v>
      </c>
      <c r="P1085">
        <v>14.2845</v>
      </c>
      <c r="Q1085">
        <v>21.646100000000001</v>
      </c>
      <c r="R1085">
        <v>16.865600000000001</v>
      </c>
      <c r="T1085" t="s">
        <v>142</v>
      </c>
      <c r="U1085" t="s">
        <v>143</v>
      </c>
      <c r="V1085" t="s">
        <v>86</v>
      </c>
      <c r="W1085" t="s">
        <v>136</v>
      </c>
      <c r="Y1085">
        <v>10</v>
      </c>
      <c r="Z1085" t="s">
        <v>63</v>
      </c>
      <c r="AA1085" t="s">
        <v>64</v>
      </c>
      <c r="AB1085">
        <v>4</v>
      </c>
      <c r="AC1085" t="s">
        <v>294</v>
      </c>
      <c r="AD1085">
        <v>10</v>
      </c>
      <c r="AG1085" t="s">
        <v>155</v>
      </c>
      <c r="AH1085" t="s">
        <v>156</v>
      </c>
      <c r="AI1085" t="s">
        <v>68</v>
      </c>
      <c r="AJ1085" t="s">
        <v>69</v>
      </c>
      <c r="AK1085" t="s">
        <v>184</v>
      </c>
      <c r="AL1085" t="s">
        <v>185</v>
      </c>
      <c r="AS1085">
        <v>2850</v>
      </c>
      <c r="AT1085">
        <v>2850</v>
      </c>
      <c r="BN1085" s="33" t="s">
        <v>2125</v>
      </c>
      <c r="BO1085">
        <v>1</v>
      </c>
      <c r="BP1085">
        <v>1</v>
      </c>
      <c r="BQ1085">
        <v>33</v>
      </c>
      <c r="BR1085" t="s">
        <v>192</v>
      </c>
      <c r="BT1085" t="s">
        <v>73</v>
      </c>
      <c r="BU1085" s="23">
        <v>43643</v>
      </c>
      <c r="BV1085">
        <v>25809</v>
      </c>
      <c r="BX1085" t="s">
        <v>64</v>
      </c>
      <c r="BY1085" t="s">
        <v>64</v>
      </c>
      <c r="CB1085" t="s">
        <v>64</v>
      </c>
      <c r="CC1085" t="s">
        <v>64</v>
      </c>
      <c r="CD1085" t="s">
        <v>478</v>
      </c>
      <c r="CE1085" t="s">
        <v>63</v>
      </c>
      <c r="CF1085" t="s">
        <v>458</v>
      </c>
      <c r="CG1085" t="s">
        <v>63</v>
      </c>
      <c r="CH1085" t="s">
        <v>456</v>
      </c>
      <c r="CI1085" t="s">
        <v>64</v>
      </c>
      <c r="DJ1085" t="s">
        <v>76</v>
      </c>
      <c r="DK1085" t="s">
        <v>2124</v>
      </c>
      <c r="DN1085" t="s">
        <v>64</v>
      </c>
      <c r="DO1085" t="s">
        <v>77</v>
      </c>
      <c r="DP1085" t="s">
        <v>64</v>
      </c>
      <c r="DQ1085" t="s">
        <v>139</v>
      </c>
      <c r="EB1085">
        <v>3</v>
      </c>
      <c r="EC1085">
        <v>3</v>
      </c>
      <c r="EE1085" t="s">
        <v>1462</v>
      </c>
      <c r="EF1085">
        <v>3</v>
      </c>
      <c r="EH1085" t="s">
        <v>80</v>
      </c>
      <c r="EL1085" t="s">
        <v>80</v>
      </c>
      <c r="EP1085" t="s">
        <v>80</v>
      </c>
      <c r="ET1085" t="s">
        <v>80</v>
      </c>
      <c r="EV1085">
        <v>6750</v>
      </c>
      <c r="EW1085">
        <v>622</v>
      </c>
      <c r="EX1085">
        <v>410</v>
      </c>
      <c r="EY1085">
        <v>527</v>
      </c>
    </row>
    <row r="1086" spans="1:165" x14ac:dyDescent="0.25">
      <c r="A1086">
        <v>2020</v>
      </c>
      <c r="B1086" t="s">
        <v>2140</v>
      </c>
      <c r="C1086" s="20" t="s">
        <v>472</v>
      </c>
      <c r="D1086" t="s">
        <v>506</v>
      </c>
      <c r="E1086" t="s">
        <v>447</v>
      </c>
      <c r="F1086">
        <v>712</v>
      </c>
      <c r="G1086" s="1">
        <v>3.6</v>
      </c>
      <c r="H1086">
        <v>6</v>
      </c>
      <c r="I1086" t="s">
        <v>256</v>
      </c>
      <c r="J1086">
        <v>17</v>
      </c>
      <c r="K1086">
        <v>25</v>
      </c>
      <c r="L1086">
        <v>20</v>
      </c>
      <c r="M1086">
        <v>21.7834</v>
      </c>
      <c r="N1086">
        <v>34.6798</v>
      </c>
      <c r="O1086">
        <v>26.161300000000001</v>
      </c>
      <c r="P1086">
        <v>17.4377</v>
      </c>
      <c r="Q1086">
        <v>24.680299999999999</v>
      </c>
      <c r="R1086">
        <v>20.090800000000002</v>
      </c>
      <c r="T1086" t="s">
        <v>142</v>
      </c>
      <c r="U1086" t="s">
        <v>143</v>
      </c>
      <c r="V1086" t="s">
        <v>86</v>
      </c>
      <c r="W1086" t="s">
        <v>136</v>
      </c>
      <c r="Y1086">
        <v>9</v>
      </c>
      <c r="Z1086" t="s">
        <v>63</v>
      </c>
      <c r="AA1086" t="s">
        <v>64</v>
      </c>
      <c r="AB1086" t="s">
        <v>86</v>
      </c>
      <c r="AC1086" t="s">
        <v>87</v>
      </c>
      <c r="AD1086">
        <v>10</v>
      </c>
      <c r="AG1086" t="s">
        <v>243</v>
      </c>
      <c r="AH1086" t="s">
        <v>244</v>
      </c>
      <c r="AI1086" t="s">
        <v>68</v>
      </c>
      <c r="AJ1086" t="s">
        <v>69</v>
      </c>
      <c r="AK1086" t="s">
        <v>184</v>
      </c>
      <c r="AL1086" t="s">
        <v>185</v>
      </c>
      <c r="AS1086">
        <v>2000</v>
      </c>
      <c r="AT1086">
        <v>2000</v>
      </c>
      <c r="BN1086" s="33" t="s">
        <v>2125</v>
      </c>
      <c r="BO1086">
        <v>2</v>
      </c>
      <c r="BP1086">
        <v>2</v>
      </c>
      <c r="BQ1086">
        <v>33</v>
      </c>
      <c r="BR1086" t="s">
        <v>192</v>
      </c>
      <c r="BT1086" t="s">
        <v>73</v>
      </c>
      <c r="BU1086" s="23">
        <v>43633</v>
      </c>
      <c r="BV1086">
        <v>25769</v>
      </c>
      <c r="BX1086" t="s">
        <v>64</v>
      </c>
      <c r="BY1086" t="s">
        <v>64</v>
      </c>
      <c r="CB1086" t="s">
        <v>64</v>
      </c>
      <c r="CC1086" t="s">
        <v>64</v>
      </c>
      <c r="CE1086" t="s">
        <v>64</v>
      </c>
      <c r="CG1086" t="s">
        <v>63</v>
      </c>
      <c r="CH1086" t="s">
        <v>449</v>
      </c>
      <c r="CI1086" t="s">
        <v>64</v>
      </c>
      <c r="DJ1086" t="s">
        <v>76</v>
      </c>
      <c r="DK1086" t="s">
        <v>2124</v>
      </c>
      <c r="DN1086" t="s">
        <v>64</v>
      </c>
      <c r="DO1086" t="s">
        <v>132</v>
      </c>
      <c r="DP1086" t="s">
        <v>63</v>
      </c>
      <c r="DQ1086" t="s">
        <v>78</v>
      </c>
      <c r="EB1086">
        <v>4</v>
      </c>
      <c r="EC1086">
        <v>4</v>
      </c>
      <c r="EE1086" t="s">
        <v>1438</v>
      </c>
      <c r="EF1086">
        <v>6</v>
      </c>
      <c r="EH1086" t="s">
        <v>80</v>
      </c>
      <c r="EL1086" t="s">
        <v>80</v>
      </c>
      <c r="EP1086" t="s">
        <v>80</v>
      </c>
      <c r="ET1086" t="s">
        <v>80</v>
      </c>
      <c r="EV1086">
        <v>2500</v>
      </c>
      <c r="EW1086">
        <v>509</v>
      </c>
      <c r="EX1086">
        <v>360</v>
      </c>
      <c r="EY1086">
        <v>442</v>
      </c>
    </row>
    <row r="1087" spans="1:165" x14ac:dyDescent="0.25">
      <c r="A1087">
        <v>2020</v>
      </c>
      <c r="B1087" t="s">
        <v>221</v>
      </c>
      <c r="C1087" s="20" t="s">
        <v>261</v>
      </c>
      <c r="D1087" t="s">
        <v>271</v>
      </c>
      <c r="E1087" t="s">
        <v>224</v>
      </c>
      <c r="F1087">
        <v>521</v>
      </c>
      <c r="G1087" s="1">
        <v>3.6</v>
      </c>
      <c r="H1087">
        <v>6</v>
      </c>
      <c r="I1087" t="s">
        <v>235</v>
      </c>
      <c r="J1087">
        <v>18</v>
      </c>
      <c r="K1087">
        <v>25</v>
      </c>
      <c r="L1087">
        <v>21</v>
      </c>
      <c r="M1087">
        <v>23.149000000000001</v>
      </c>
      <c r="N1087">
        <v>34.5</v>
      </c>
      <c r="O1087">
        <v>27.172000000000001</v>
      </c>
      <c r="P1087">
        <v>18.4483</v>
      </c>
      <c r="Q1087">
        <v>24.5623</v>
      </c>
      <c r="R1087">
        <v>20.775400000000001</v>
      </c>
      <c r="T1087" t="s">
        <v>142</v>
      </c>
      <c r="U1087" t="s">
        <v>143</v>
      </c>
      <c r="V1087" t="s">
        <v>86</v>
      </c>
      <c r="W1087" t="s">
        <v>136</v>
      </c>
      <c r="Y1087">
        <v>8</v>
      </c>
      <c r="Z1087" t="s">
        <v>63</v>
      </c>
      <c r="AA1087" t="s">
        <v>64</v>
      </c>
      <c r="AB1087" t="s">
        <v>86</v>
      </c>
      <c r="AC1087" t="s">
        <v>87</v>
      </c>
      <c r="AD1087">
        <v>10</v>
      </c>
      <c r="AG1087" t="s">
        <v>243</v>
      </c>
      <c r="AH1087" t="s">
        <v>244</v>
      </c>
      <c r="AI1087" t="s">
        <v>68</v>
      </c>
      <c r="AJ1087" t="s">
        <v>69</v>
      </c>
      <c r="AK1087" t="s">
        <v>184</v>
      </c>
      <c r="AL1087" t="s">
        <v>185</v>
      </c>
      <c r="AS1087">
        <v>1950</v>
      </c>
      <c r="AT1087">
        <v>1950</v>
      </c>
      <c r="BO1087">
        <v>2</v>
      </c>
      <c r="BP1087">
        <v>2</v>
      </c>
      <c r="BQ1087">
        <v>33</v>
      </c>
      <c r="BR1087" t="s">
        <v>192</v>
      </c>
      <c r="BT1087" t="s">
        <v>73</v>
      </c>
      <c r="BU1087" s="23">
        <v>43675</v>
      </c>
      <c r="BV1087">
        <v>26044</v>
      </c>
      <c r="BX1087" t="s">
        <v>64</v>
      </c>
      <c r="BY1087" t="s">
        <v>64</v>
      </c>
      <c r="CB1087" t="s">
        <v>64</v>
      </c>
      <c r="CC1087" t="s">
        <v>64</v>
      </c>
      <c r="CD1087" t="s">
        <v>1312</v>
      </c>
      <c r="CE1087" t="s">
        <v>64</v>
      </c>
      <c r="CG1087" t="s">
        <v>63</v>
      </c>
      <c r="CH1087" t="s">
        <v>245</v>
      </c>
      <c r="CI1087" t="s">
        <v>64</v>
      </c>
      <c r="DJ1087" t="s">
        <v>146</v>
      </c>
      <c r="DK1087" t="s">
        <v>147</v>
      </c>
      <c r="DN1087" t="s">
        <v>64</v>
      </c>
      <c r="DO1087" t="s">
        <v>1315</v>
      </c>
      <c r="DP1087" t="s">
        <v>63</v>
      </c>
      <c r="DQ1087" t="s">
        <v>78</v>
      </c>
      <c r="EB1087">
        <v>4</v>
      </c>
      <c r="EC1087">
        <v>4</v>
      </c>
      <c r="EE1087" t="s">
        <v>1314</v>
      </c>
      <c r="EF1087">
        <v>7</v>
      </c>
      <c r="EH1087" t="s">
        <v>80</v>
      </c>
      <c r="EL1087" t="s">
        <v>80</v>
      </c>
      <c r="EP1087" t="s">
        <v>80</v>
      </c>
      <c r="ET1087" t="s">
        <v>80</v>
      </c>
      <c r="EV1087">
        <v>2250</v>
      </c>
      <c r="EW1087">
        <v>481</v>
      </c>
      <c r="EX1087">
        <v>361</v>
      </c>
      <c r="EY1087">
        <v>427</v>
      </c>
    </row>
    <row r="1088" spans="1:165" x14ac:dyDescent="0.25">
      <c r="A1088">
        <v>2020</v>
      </c>
      <c r="B1088" t="s">
        <v>221</v>
      </c>
      <c r="C1088" s="20" t="s">
        <v>261</v>
      </c>
      <c r="D1088" t="s">
        <v>271</v>
      </c>
      <c r="E1088" t="s">
        <v>224</v>
      </c>
      <c r="F1088">
        <v>522</v>
      </c>
      <c r="G1088" s="1">
        <v>5.7</v>
      </c>
      <c r="H1088">
        <v>8</v>
      </c>
      <c r="I1088" t="s">
        <v>235</v>
      </c>
      <c r="J1088">
        <v>14</v>
      </c>
      <c r="K1088">
        <v>22</v>
      </c>
      <c r="L1088">
        <v>17</v>
      </c>
      <c r="M1088">
        <v>17.3</v>
      </c>
      <c r="N1088">
        <v>30.1</v>
      </c>
      <c r="O1088">
        <v>21.393999999999998</v>
      </c>
      <c r="P1088">
        <v>14.055099999999999</v>
      </c>
      <c r="Q1088">
        <v>21.646100000000001</v>
      </c>
      <c r="R1088">
        <v>16.688700000000001</v>
      </c>
      <c r="T1088" t="s">
        <v>142</v>
      </c>
      <c r="U1088" t="s">
        <v>143</v>
      </c>
      <c r="V1088" t="s">
        <v>86</v>
      </c>
      <c r="W1088" t="s">
        <v>136</v>
      </c>
      <c r="Y1088">
        <v>8</v>
      </c>
      <c r="Z1088" t="s">
        <v>63</v>
      </c>
      <c r="AA1088" t="s">
        <v>64</v>
      </c>
      <c r="AB1088" t="s">
        <v>86</v>
      </c>
      <c r="AC1088" t="s">
        <v>87</v>
      </c>
      <c r="AD1088">
        <v>10</v>
      </c>
      <c r="AG1088" t="s">
        <v>249</v>
      </c>
      <c r="AH1088" t="s">
        <v>250</v>
      </c>
      <c r="AI1088" t="s">
        <v>68</v>
      </c>
      <c r="AJ1088" t="s">
        <v>69</v>
      </c>
      <c r="AK1088" t="s">
        <v>184</v>
      </c>
      <c r="AL1088" t="s">
        <v>185</v>
      </c>
      <c r="AS1088">
        <v>2650</v>
      </c>
      <c r="AT1088">
        <v>2650</v>
      </c>
      <c r="BO1088">
        <v>1</v>
      </c>
      <c r="BP1088">
        <v>1</v>
      </c>
      <c r="BQ1088">
        <v>33</v>
      </c>
      <c r="BR1088" t="s">
        <v>192</v>
      </c>
      <c r="BT1088" t="s">
        <v>73</v>
      </c>
      <c r="BU1088" s="23">
        <v>43675</v>
      </c>
      <c r="BV1088">
        <v>26079</v>
      </c>
      <c r="BX1088" t="s">
        <v>64</v>
      </c>
      <c r="BY1088" t="s">
        <v>64</v>
      </c>
      <c r="CB1088" t="s">
        <v>64</v>
      </c>
      <c r="CC1088" t="s">
        <v>64</v>
      </c>
      <c r="CE1088" t="s">
        <v>63</v>
      </c>
      <c r="CF1088" t="s">
        <v>251</v>
      </c>
      <c r="CG1088" t="s">
        <v>63</v>
      </c>
      <c r="CH1088" t="s">
        <v>237</v>
      </c>
      <c r="CI1088" t="s">
        <v>64</v>
      </c>
      <c r="DJ1088" t="s">
        <v>146</v>
      </c>
      <c r="DK1088" t="s">
        <v>147</v>
      </c>
      <c r="DN1088" t="s">
        <v>64</v>
      </c>
      <c r="DO1088" t="s">
        <v>273</v>
      </c>
      <c r="DP1088" t="s">
        <v>64</v>
      </c>
      <c r="DQ1088" t="s">
        <v>139</v>
      </c>
      <c r="EB1088">
        <v>3</v>
      </c>
      <c r="EC1088">
        <v>3</v>
      </c>
      <c r="EE1088" t="s">
        <v>1326</v>
      </c>
      <c r="EF1088">
        <v>3</v>
      </c>
      <c r="EH1088" t="s">
        <v>80</v>
      </c>
      <c r="EL1088" t="s">
        <v>80</v>
      </c>
      <c r="EP1088" t="s">
        <v>80</v>
      </c>
      <c r="ET1088" t="s">
        <v>80</v>
      </c>
      <c r="EV1088">
        <v>5750</v>
      </c>
      <c r="EW1088">
        <v>633</v>
      </c>
      <c r="EX1088">
        <v>410</v>
      </c>
      <c r="EY1088">
        <v>533</v>
      </c>
    </row>
    <row r="1089" spans="1:155" x14ac:dyDescent="0.25">
      <c r="A1089">
        <v>2020</v>
      </c>
      <c r="B1089" t="s">
        <v>221</v>
      </c>
      <c r="C1089" s="20" t="s">
        <v>261</v>
      </c>
      <c r="D1089" t="s">
        <v>275</v>
      </c>
      <c r="E1089" t="s">
        <v>224</v>
      </c>
      <c r="F1089">
        <v>525</v>
      </c>
      <c r="G1089" s="1">
        <v>6.4</v>
      </c>
      <c r="H1089">
        <v>8</v>
      </c>
      <c r="I1089" t="s">
        <v>235</v>
      </c>
      <c r="J1089">
        <v>13</v>
      </c>
      <c r="K1089">
        <v>19</v>
      </c>
      <c r="L1089">
        <v>15</v>
      </c>
      <c r="M1089">
        <v>15.7498</v>
      </c>
      <c r="N1089">
        <v>26.549199999999999</v>
      </c>
      <c r="O1089">
        <v>19.278700000000001</v>
      </c>
      <c r="P1089">
        <v>12.8619</v>
      </c>
      <c r="Q1089">
        <v>19.249500000000001</v>
      </c>
      <c r="R1089">
        <v>15.1196</v>
      </c>
      <c r="T1089" t="s">
        <v>142</v>
      </c>
      <c r="U1089" t="s">
        <v>143</v>
      </c>
      <c r="V1089" t="s">
        <v>86</v>
      </c>
      <c r="W1089" t="s">
        <v>136</v>
      </c>
      <c r="Y1089">
        <v>8</v>
      </c>
      <c r="Z1089" t="s">
        <v>63</v>
      </c>
      <c r="AA1089" t="s">
        <v>64</v>
      </c>
      <c r="AB1089" t="s">
        <v>86</v>
      </c>
      <c r="AC1089" t="s">
        <v>87</v>
      </c>
      <c r="AD1089">
        <v>10</v>
      </c>
      <c r="AG1089" t="s">
        <v>59</v>
      </c>
      <c r="AH1089" t="s">
        <v>67</v>
      </c>
      <c r="AI1089" t="s">
        <v>68</v>
      </c>
      <c r="AJ1089" t="s">
        <v>69</v>
      </c>
      <c r="AK1089" t="s">
        <v>184</v>
      </c>
      <c r="AL1089" t="s">
        <v>185</v>
      </c>
      <c r="AS1089">
        <v>3250</v>
      </c>
      <c r="AT1089">
        <v>3250</v>
      </c>
      <c r="BO1089">
        <v>1</v>
      </c>
      <c r="BP1089">
        <v>1</v>
      </c>
      <c r="BQ1089">
        <v>33</v>
      </c>
      <c r="BR1089" t="s">
        <v>192</v>
      </c>
      <c r="BT1089" t="s">
        <v>73</v>
      </c>
      <c r="BU1089" s="23">
        <v>43703</v>
      </c>
      <c r="BV1089">
        <v>26309</v>
      </c>
      <c r="BX1089" t="s">
        <v>64</v>
      </c>
      <c r="BY1089" t="s">
        <v>64</v>
      </c>
      <c r="CB1089" t="s">
        <v>64</v>
      </c>
      <c r="CC1089" t="s">
        <v>64</v>
      </c>
      <c r="CE1089" t="s">
        <v>63</v>
      </c>
      <c r="CF1089" t="s">
        <v>264</v>
      </c>
      <c r="CG1089" t="s">
        <v>64</v>
      </c>
      <c r="CI1089" t="s">
        <v>64</v>
      </c>
      <c r="DJ1089" t="s">
        <v>146</v>
      </c>
      <c r="DK1089" t="s">
        <v>147</v>
      </c>
      <c r="DN1089" t="s">
        <v>64</v>
      </c>
      <c r="DO1089" t="s">
        <v>238</v>
      </c>
      <c r="DP1089" t="s">
        <v>64</v>
      </c>
      <c r="DQ1089" t="s">
        <v>139</v>
      </c>
      <c r="EB1089">
        <v>2</v>
      </c>
      <c r="EC1089">
        <v>2</v>
      </c>
      <c r="EE1089" t="s">
        <v>1327</v>
      </c>
      <c r="EF1089">
        <v>1</v>
      </c>
      <c r="EH1089" t="s">
        <v>80</v>
      </c>
      <c r="EL1089" t="s">
        <v>80</v>
      </c>
      <c r="EP1089" t="s">
        <v>80</v>
      </c>
      <c r="ET1089" t="s">
        <v>80</v>
      </c>
      <c r="EV1089">
        <v>8750</v>
      </c>
      <c r="EW1089">
        <v>687</v>
      </c>
      <c r="EX1089">
        <v>459</v>
      </c>
      <c r="EY1089">
        <v>584</v>
      </c>
    </row>
    <row r="1090" spans="1:155" x14ac:dyDescent="0.25">
      <c r="A1090">
        <v>2020</v>
      </c>
      <c r="B1090" t="s">
        <v>2134</v>
      </c>
      <c r="C1090" s="20" t="s">
        <v>322</v>
      </c>
      <c r="D1090" t="s">
        <v>349</v>
      </c>
      <c r="E1090" t="s">
        <v>324</v>
      </c>
      <c r="F1090">
        <v>114</v>
      </c>
      <c r="G1090" s="1">
        <v>3.5</v>
      </c>
      <c r="H1090">
        <v>6</v>
      </c>
      <c r="I1090" t="s">
        <v>348</v>
      </c>
      <c r="J1090">
        <v>17</v>
      </c>
      <c r="K1090">
        <v>22</v>
      </c>
      <c r="L1090">
        <v>19</v>
      </c>
      <c r="M1090">
        <v>20.8217</v>
      </c>
      <c r="N1090">
        <v>30.8569</v>
      </c>
      <c r="O1090">
        <v>24.391300000000001</v>
      </c>
      <c r="P1090">
        <v>16.720500000000001</v>
      </c>
      <c r="Q1090">
        <v>22.152000000000001</v>
      </c>
      <c r="R1090">
        <v>18.7942</v>
      </c>
      <c r="T1090" t="s">
        <v>60</v>
      </c>
      <c r="U1090" t="s">
        <v>71</v>
      </c>
      <c r="V1090" t="s">
        <v>61</v>
      </c>
      <c r="W1090" t="s">
        <v>62</v>
      </c>
      <c r="Y1090">
        <v>10</v>
      </c>
      <c r="Z1090" t="s">
        <v>63</v>
      </c>
      <c r="AA1090" t="s">
        <v>64</v>
      </c>
      <c r="AB1090" t="s">
        <v>350</v>
      </c>
      <c r="AC1090" t="s">
        <v>351</v>
      </c>
      <c r="AD1090">
        <v>15</v>
      </c>
      <c r="AG1090" t="s">
        <v>243</v>
      </c>
      <c r="AH1090" t="s">
        <v>244</v>
      </c>
      <c r="AI1090" t="s">
        <v>68</v>
      </c>
      <c r="AJ1090" t="s">
        <v>69</v>
      </c>
      <c r="AK1090" t="s">
        <v>184</v>
      </c>
      <c r="AL1090" t="s">
        <v>185</v>
      </c>
      <c r="AS1090">
        <v>2150</v>
      </c>
      <c r="AT1090">
        <v>2150</v>
      </c>
      <c r="BN1090" s="33" t="s">
        <v>2125</v>
      </c>
      <c r="BO1090">
        <v>2</v>
      </c>
      <c r="BP1090">
        <v>2</v>
      </c>
      <c r="BQ1090">
        <v>33</v>
      </c>
      <c r="BR1090" t="s">
        <v>192</v>
      </c>
      <c r="BT1090" t="s">
        <v>73</v>
      </c>
      <c r="BU1090" s="23">
        <v>43762</v>
      </c>
      <c r="BV1090">
        <v>26642</v>
      </c>
      <c r="BX1090" t="s">
        <v>64</v>
      </c>
      <c r="BY1090" t="s">
        <v>64</v>
      </c>
      <c r="CB1090" t="s">
        <v>64</v>
      </c>
      <c r="CC1090" t="s">
        <v>64</v>
      </c>
      <c r="CD1090" t="s">
        <v>345</v>
      </c>
      <c r="CE1090" t="s">
        <v>64</v>
      </c>
      <c r="CG1090" t="s">
        <v>63</v>
      </c>
      <c r="CH1090" t="s">
        <v>346</v>
      </c>
      <c r="CI1090" t="s">
        <v>64</v>
      </c>
      <c r="DJ1090" t="s">
        <v>76</v>
      </c>
      <c r="DK1090" t="s">
        <v>2124</v>
      </c>
      <c r="DN1090" t="s">
        <v>64</v>
      </c>
      <c r="DO1090" t="s">
        <v>347</v>
      </c>
      <c r="DP1090" t="s">
        <v>63</v>
      </c>
      <c r="DQ1090" t="s">
        <v>78</v>
      </c>
      <c r="EB1090">
        <v>3</v>
      </c>
      <c r="EC1090">
        <v>3</v>
      </c>
      <c r="EE1090" t="s">
        <v>1377</v>
      </c>
      <c r="EF1090">
        <v>5</v>
      </c>
      <c r="EH1090" t="s">
        <v>80</v>
      </c>
      <c r="EL1090" t="s">
        <v>80</v>
      </c>
      <c r="EP1090" t="s">
        <v>80</v>
      </c>
      <c r="ET1090" t="s">
        <v>80</v>
      </c>
      <c r="EV1090">
        <v>3250</v>
      </c>
      <c r="EW1090">
        <v>531</v>
      </c>
      <c r="EX1090">
        <v>401</v>
      </c>
      <c r="EY1090">
        <v>473</v>
      </c>
    </row>
    <row r="1091" spans="1:155" x14ac:dyDescent="0.25">
      <c r="A1091">
        <v>2020</v>
      </c>
      <c r="B1091" t="s">
        <v>2134</v>
      </c>
      <c r="C1091" s="20" t="s">
        <v>322</v>
      </c>
      <c r="D1091" t="s">
        <v>353</v>
      </c>
      <c r="E1091" t="s">
        <v>324</v>
      </c>
      <c r="F1091">
        <v>116</v>
      </c>
      <c r="G1091" s="1">
        <v>3.5</v>
      </c>
      <c r="H1091">
        <v>6</v>
      </c>
      <c r="I1091" t="s">
        <v>348</v>
      </c>
      <c r="J1091">
        <v>16</v>
      </c>
      <c r="K1091">
        <v>21</v>
      </c>
      <c r="L1091">
        <v>18</v>
      </c>
      <c r="M1091">
        <v>20.8217</v>
      </c>
      <c r="N1091">
        <v>30.8569</v>
      </c>
      <c r="O1091">
        <v>24.391300000000001</v>
      </c>
      <c r="P1091">
        <v>16</v>
      </c>
      <c r="Q1091">
        <v>21</v>
      </c>
      <c r="R1091">
        <v>18</v>
      </c>
      <c r="T1091" t="s">
        <v>60</v>
      </c>
      <c r="U1091" t="s">
        <v>71</v>
      </c>
      <c r="V1091" t="s">
        <v>61</v>
      </c>
      <c r="W1091" t="s">
        <v>62</v>
      </c>
      <c r="Y1091">
        <v>10</v>
      </c>
      <c r="Z1091" t="s">
        <v>63</v>
      </c>
      <c r="AA1091" t="s">
        <v>64</v>
      </c>
      <c r="AB1091" t="s">
        <v>350</v>
      </c>
      <c r="AC1091" t="s">
        <v>351</v>
      </c>
      <c r="AD1091">
        <v>15</v>
      </c>
      <c r="AG1091" t="s">
        <v>243</v>
      </c>
      <c r="AH1091" t="s">
        <v>244</v>
      </c>
      <c r="AI1091" t="s">
        <v>68</v>
      </c>
      <c r="AJ1091" t="s">
        <v>69</v>
      </c>
      <c r="AK1091" t="s">
        <v>184</v>
      </c>
      <c r="AL1091" t="s">
        <v>185</v>
      </c>
      <c r="AS1091">
        <v>2250</v>
      </c>
      <c r="AT1091">
        <v>2250</v>
      </c>
      <c r="BN1091" s="33" t="s">
        <v>2125</v>
      </c>
      <c r="BO1091">
        <v>2</v>
      </c>
      <c r="BP1091">
        <v>2</v>
      </c>
      <c r="BQ1091">
        <v>33</v>
      </c>
      <c r="BR1091" t="s">
        <v>192</v>
      </c>
      <c r="BT1091" t="s">
        <v>73</v>
      </c>
      <c r="BU1091" s="23">
        <v>43762</v>
      </c>
      <c r="BV1091">
        <v>26643</v>
      </c>
      <c r="BX1091" t="s">
        <v>64</v>
      </c>
      <c r="BY1091" t="s">
        <v>64</v>
      </c>
      <c r="CB1091" t="s">
        <v>64</v>
      </c>
      <c r="CC1091" t="s">
        <v>64</v>
      </c>
      <c r="CD1091" t="s">
        <v>345</v>
      </c>
      <c r="CE1091" t="s">
        <v>64</v>
      </c>
      <c r="CG1091" t="s">
        <v>63</v>
      </c>
      <c r="CH1091" t="s">
        <v>346</v>
      </c>
      <c r="CI1091" t="s">
        <v>64</v>
      </c>
      <c r="DJ1091" t="s">
        <v>76</v>
      </c>
      <c r="DK1091" t="s">
        <v>2124</v>
      </c>
      <c r="DN1091" t="s">
        <v>64</v>
      </c>
      <c r="DO1091" t="s">
        <v>347</v>
      </c>
      <c r="DP1091" t="s">
        <v>63</v>
      </c>
      <c r="DQ1091" t="s">
        <v>78</v>
      </c>
      <c r="EB1091">
        <v>3</v>
      </c>
      <c r="EC1091">
        <v>3</v>
      </c>
      <c r="EE1091" t="s">
        <v>1377</v>
      </c>
      <c r="EF1091">
        <v>5</v>
      </c>
      <c r="EH1091" t="s">
        <v>80</v>
      </c>
      <c r="EL1091" t="s">
        <v>80</v>
      </c>
      <c r="EP1091" t="s">
        <v>80</v>
      </c>
      <c r="ET1091" t="s">
        <v>80</v>
      </c>
      <c r="EV1091">
        <v>3750</v>
      </c>
      <c r="EW1091">
        <v>555</v>
      </c>
      <c r="EX1091">
        <v>423</v>
      </c>
      <c r="EY1091">
        <v>494</v>
      </c>
    </row>
    <row r="1092" spans="1:155" x14ac:dyDescent="0.25">
      <c r="A1092">
        <v>2020</v>
      </c>
      <c r="B1092" t="s">
        <v>2134</v>
      </c>
      <c r="C1092" s="20" t="s">
        <v>322</v>
      </c>
      <c r="D1092" t="s">
        <v>341</v>
      </c>
      <c r="E1092" t="s">
        <v>324</v>
      </c>
      <c r="F1092">
        <v>3</v>
      </c>
      <c r="G1092" s="1">
        <v>2.2999999999999998</v>
      </c>
      <c r="H1092">
        <v>4</v>
      </c>
      <c r="I1092" t="s">
        <v>348</v>
      </c>
      <c r="J1092">
        <v>20</v>
      </c>
      <c r="K1092">
        <v>27</v>
      </c>
      <c r="L1092">
        <v>23</v>
      </c>
      <c r="M1092">
        <v>25.6</v>
      </c>
      <c r="N1092">
        <v>40.200000000000003</v>
      </c>
      <c r="O1092">
        <v>30.601199999999999</v>
      </c>
      <c r="P1092">
        <v>20.239899999999999</v>
      </c>
      <c r="Q1092">
        <v>27</v>
      </c>
      <c r="R1092">
        <v>23.201499999999999</v>
      </c>
      <c r="T1092" t="s">
        <v>60</v>
      </c>
      <c r="U1092" t="s">
        <v>71</v>
      </c>
      <c r="V1092" t="s">
        <v>61</v>
      </c>
      <c r="W1092" t="s">
        <v>62</v>
      </c>
      <c r="Y1092">
        <v>10</v>
      </c>
      <c r="Z1092" t="s">
        <v>63</v>
      </c>
      <c r="AA1092" t="s">
        <v>64</v>
      </c>
      <c r="AB1092" t="s">
        <v>350</v>
      </c>
      <c r="AC1092" t="s">
        <v>351</v>
      </c>
      <c r="AD1092">
        <v>15</v>
      </c>
      <c r="AG1092" t="s">
        <v>243</v>
      </c>
      <c r="AH1092" t="s">
        <v>244</v>
      </c>
      <c r="AI1092" t="s">
        <v>68</v>
      </c>
      <c r="AJ1092" t="s">
        <v>69</v>
      </c>
      <c r="AK1092" t="s">
        <v>184</v>
      </c>
      <c r="AL1092" t="s">
        <v>185</v>
      </c>
      <c r="AS1092">
        <v>1750</v>
      </c>
      <c r="AT1092">
        <v>1750</v>
      </c>
      <c r="BN1092" s="33" t="s">
        <v>2125</v>
      </c>
      <c r="BO1092">
        <v>2</v>
      </c>
      <c r="BP1092">
        <v>2</v>
      </c>
      <c r="BQ1092">
        <v>33</v>
      </c>
      <c r="BR1092" t="s">
        <v>192</v>
      </c>
      <c r="BT1092" t="s">
        <v>73</v>
      </c>
      <c r="BU1092" s="23">
        <v>43613</v>
      </c>
      <c r="BV1092">
        <v>25690</v>
      </c>
      <c r="BX1092" t="s">
        <v>64</v>
      </c>
      <c r="BY1092" t="s">
        <v>64</v>
      </c>
      <c r="CB1092" t="s">
        <v>64</v>
      </c>
      <c r="CC1092" t="s">
        <v>64</v>
      </c>
      <c r="CE1092" t="s">
        <v>64</v>
      </c>
      <c r="CG1092" t="s">
        <v>63</v>
      </c>
      <c r="CH1092" t="s">
        <v>405</v>
      </c>
      <c r="CI1092" t="s">
        <v>64</v>
      </c>
      <c r="DJ1092" t="s">
        <v>76</v>
      </c>
      <c r="DK1092" t="s">
        <v>2124</v>
      </c>
      <c r="DN1092" t="s">
        <v>64</v>
      </c>
      <c r="DO1092" t="s">
        <v>357</v>
      </c>
      <c r="DP1092" t="s">
        <v>63</v>
      </c>
      <c r="DQ1092" t="s">
        <v>78</v>
      </c>
      <c r="EB1092">
        <v>5</v>
      </c>
      <c r="EC1092">
        <v>5</v>
      </c>
      <c r="EE1092" t="s">
        <v>1368</v>
      </c>
      <c r="EF1092">
        <v>5</v>
      </c>
      <c r="EH1092" t="s">
        <v>80</v>
      </c>
      <c r="EL1092" t="s">
        <v>80</v>
      </c>
      <c r="EP1092" t="s">
        <v>80</v>
      </c>
      <c r="ET1092" t="s">
        <v>80</v>
      </c>
      <c r="EV1092">
        <v>1250</v>
      </c>
      <c r="EW1092">
        <v>438</v>
      </c>
      <c r="EX1092">
        <v>329</v>
      </c>
      <c r="EY1092">
        <v>386</v>
      </c>
    </row>
    <row r="1093" spans="1:155" x14ac:dyDescent="0.25">
      <c r="A1093">
        <v>2020</v>
      </c>
      <c r="B1093" t="s">
        <v>2134</v>
      </c>
      <c r="C1093" s="20" t="s">
        <v>322</v>
      </c>
      <c r="D1093" t="s">
        <v>341</v>
      </c>
      <c r="E1093" t="s">
        <v>324</v>
      </c>
      <c r="F1093">
        <v>6</v>
      </c>
      <c r="G1093" s="1">
        <v>3</v>
      </c>
      <c r="H1093">
        <v>6</v>
      </c>
      <c r="I1093" t="s">
        <v>348</v>
      </c>
      <c r="J1093">
        <v>18</v>
      </c>
      <c r="K1093">
        <v>24</v>
      </c>
      <c r="L1093">
        <v>20</v>
      </c>
      <c r="M1093">
        <v>22.150500000000001</v>
      </c>
      <c r="N1093">
        <v>35.5595</v>
      </c>
      <c r="O1093">
        <v>26.677299999999999</v>
      </c>
      <c r="P1093">
        <v>17.7102</v>
      </c>
      <c r="Q1093">
        <v>24</v>
      </c>
      <c r="R1093">
        <v>20.461099999999998</v>
      </c>
      <c r="T1093" t="s">
        <v>60</v>
      </c>
      <c r="U1093" t="s">
        <v>71</v>
      </c>
      <c r="V1093" t="s">
        <v>61</v>
      </c>
      <c r="W1093" t="s">
        <v>62</v>
      </c>
      <c r="Y1093">
        <v>10</v>
      </c>
      <c r="Z1093" t="s">
        <v>63</v>
      </c>
      <c r="AA1093" t="s">
        <v>64</v>
      </c>
      <c r="AB1093" t="s">
        <v>350</v>
      </c>
      <c r="AC1093" t="s">
        <v>351</v>
      </c>
      <c r="AD1093">
        <v>15</v>
      </c>
      <c r="AG1093" t="s">
        <v>243</v>
      </c>
      <c r="AH1093" t="s">
        <v>244</v>
      </c>
      <c r="AI1093" t="s">
        <v>68</v>
      </c>
      <c r="AJ1093" t="s">
        <v>69</v>
      </c>
      <c r="AK1093" t="s">
        <v>184</v>
      </c>
      <c r="AL1093" t="s">
        <v>185</v>
      </c>
      <c r="AS1093">
        <v>2000</v>
      </c>
      <c r="AT1093">
        <v>2000</v>
      </c>
      <c r="BN1093" s="33" t="s">
        <v>2125</v>
      </c>
      <c r="BO1093">
        <v>2</v>
      </c>
      <c r="BP1093">
        <v>2</v>
      </c>
      <c r="BQ1093">
        <v>33</v>
      </c>
      <c r="BR1093" t="s">
        <v>192</v>
      </c>
      <c r="BT1093" t="s">
        <v>73</v>
      </c>
      <c r="BU1093" s="23">
        <v>43615</v>
      </c>
      <c r="BV1093">
        <v>25716</v>
      </c>
      <c r="BX1093" t="s">
        <v>64</v>
      </c>
      <c r="BY1093" t="s">
        <v>64</v>
      </c>
      <c r="CB1093" t="s">
        <v>64</v>
      </c>
      <c r="CC1093" t="s">
        <v>64</v>
      </c>
      <c r="CE1093" t="s">
        <v>64</v>
      </c>
      <c r="CG1093" t="s">
        <v>63</v>
      </c>
      <c r="CH1093" t="s">
        <v>338</v>
      </c>
      <c r="CI1093" t="s">
        <v>64</v>
      </c>
      <c r="DJ1093" t="s">
        <v>76</v>
      </c>
      <c r="DK1093" t="s">
        <v>2124</v>
      </c>
      <c r="DN1093" t="s">
        <v>64</v>
      </c>
      <c r="DO1093" t="s">
        <v>347</v>
      </c>
      <c r="DP1093" t="s">
        <v>63</v>
      </c>
      <c r="DQ1093" t="s">
        <v>78</v>
      </c>
      <c r="EB1093">
        <v>4</v>
      </c>
      <c r="EC1093">
        <v>4</v>
      </c>
      <c r="EE1093" t="s">
        <v>1369</v>
      </c>
      <c r="EF1093">
        <v>5</v>
      </c>
      <c r="EH1093" t="s">
        <v>80</v>
      </c>
      <c r="EL1093" t="s">
        <v>80</v>
      </c>
      <c r="EP1093" t="s">
        <v>80</v>
      </c>
      <c r="ET1093" t="s">
        <v>80</v>
      </c>
      <c r="EV1093">
        <v>2500</v>
      </c>
      <c r="EW1093">
        <v>504</v>
      </c>
      <c r="EX1093">
        <v>372</v>
      </c>
      <c r="EY1093">
        <v>446</v>
      </c>
    </row>
    <row r="1094" spans="1:155" x14ac:dyDescent="0.25">
      <c r="A1094">
        <v>2020</v>
      </c>
      <c r="B1094" t="s">
        <v>2134</v>
      </c>
      <c r="C1094" s="20" t="s">
        <v>322</v>
      </c>
      <c r="D1094" t="s">
        <v>343</v>
      </c>
      <c r="E1094" t="s">
        <v>324</v>
      </c>
      <c r="F1094">
        <v>13</v>
      </c>
      <c r="G1094" s="1">
        <v>3.3</v>
      </c>
      <c r="H1094">
        <v>6</v>
      </c>
      <c r="I1094" t="s">
        <v>348</v>
      </c>
      <c r="J1094">
        <v>16</v>
      </c>
      <c r="K1094">
        <v>23</v>
      </c>
      <c r="L1094">
        <v>19</v>
      </c>
      <c r="M1094">
        <v>19.899999999999999</v>
      </c>
      <c r="N1094">
        <v>32.9</v>
      </c>
      <c r="O1094">
        <v>24.203700000000001</v>
      </c>
      <c r="P1094">
        <v>16.0289</v>
      </c>
      <c r="Q1094">
        <v>23</v>
      </c>
      <c r="R1094">
        <v>18.7074</v>
      </c>
      <c r="T1094" t="s">
        <v>142</v>
      </c>
      <c r="U1094" t="s">
        <v>143</v>
      </c>
      <c r="V1094" t="s">
        <v>61</v>
      </c>
      <c r="W1094" t="s">
        <v>62</v>
      </c>
      <c r="Y1094">
        <v>10</v>
      </c>
      <c r="Z1094" t="s">
        <v>63</v>
      </c>
      <c r="AA1094" t="s">
        <v>64</v>
      </c>
      <c r="AB1094" t="s">
        <v>350</v>
      </c>
      <c r="AC1094" t="s">
        <v>351</v>
      </c>
      <c r="AD1094">
        <v>85</v>
      </c>
      <c r="AF1094">
        <v>414</v>
      </c>
      <c r="AG1094" t="s">
        <v>243</v>
      </c>
      <c r="AH1094" t="s">
        <v>244</v>
      </c>
      <c r="AI1094" t="s">
        <v>68</v>
      </c>
      <c r="AJ1094" t="s">
        <v>69</v>
      </c>
      <c r="AK1094" t="s">
        <v>184</v>
      </c>
      <c r="AL1094" t="s">
        <v>185</v>
      </c>
      <c r="AS1094">
        <v>2150</v>
      </c>
      <c r="AT1094">
        <v>2150</v>
      </c>
      <c r="AU1094">
        <v>11</v>
      </c>
      <c r="AV1094">
        <v>15</v>
      </c>
      <c r="AW1094">
        <v>13</v>
      </c>
      <c r="AX1094">
        <v>13.7</v>
      </c>
      <c r="AY1094">
        <v>21.2</v>
      </c>
      <c r="AZ1094">
        <v>16.294</v>
      </c>
      <c r="BA1094">
        <v>11.0349</v>
      </c>
      <c r="BB1094">
        <v>15.148400000000001</v>
      </c>
      <c r="BC1094">
        <v>12.571</v>
      </c>
      <c r="BD1094">
        <v>283</v>
      </c>
      <c r="BE1094" t="s">
        <v>247</v>
      </c>
      <c r="BF1094" t="s">
        <v>248</v>
      </c>
      <c r="BG1094" t="s">
        <v>68</v>
      </c>
      <c r="BH1094" t="s">
        <v>69</v>
      </c>
      <c r="BI1094">
        <v>2650</v>
      </c>
      <c r="BJ1094">
        <v>570</v>
      </c>
      <c r="BK1094">
        <v>416</v>
      </c>
      <c r="BL1094">
        <v>500</v>
      </c>
      <c r="BM1094">
        <v>2650</v>
      </c>
      <c r="BN1094" s="33" t="s">
        <v>2137</v>
      </c>
      <c r="BO1094">
        <v>2</v>
      </c>
      <c r="BP1094">
        <v>2</v>
      </c>
      <c r="BQ1094">
        <v>33</v>
      </c>
      <c r="BR1094" t="s">
        <v>192</v>
      </c>
      <c r="BT1094" t="s">
        <v>73</v>
      </c>
      <c r="BU1094" s="23">
        <v>43615</v>
      </c>
      <c r="BV1094">
        <v>25773</v>
      </c>
      <c r="BX1094" t="s">
        <v>64</v>
      </c>
      <c r="BY1094" t="s">
        <v>64</v>
      </c>
      <c r="CB1094" t="s">
        <v>64</v>
      </c>
      <c r="CC1094" t="s">
        <v>64</v>
      </c>
      <c r="CD1094" t="s">
        <v>364</v>
      </c>
      <c r="CE1094" t="s">
        <v>64</v>
      </c>
      <c r="CG1094" t="s">
        <v>63</v>
      </c>
      <c r="CH1094" t="s">
        <v>1371</v>
      </c>
      <c r="CI1094" t="s">
        <v>64</v>
      </c>
      <c r="DJ1094" t="s">
        <v>355</v>
      </c>
      <c r="DK1094" t="s">
        <v>356</v>
      </c>
      <c r="DN1094" t="s">
        <v>64</v>
      </c>
      <c r="DO1094" t="s">
        <v>327</v>
      </c>
      <c r="DP1094" t="s">
        <v>64</v>
      </c>
      <c r="DQ1094" t="s">
        <v>139</v>
      </c>
      <c r="EB1094">
        <v>3</v>
      </c>
      <c r="EC1094">
        <v>3</v>
      </c>
      <c r="ED1094">
        <v>3</v>
      </c>
      <c r="EE1094" t="s">
        <v>1370</v>
      </c>
      <c r="EF1094">
        <v>5</v>
      </c>
      <c r="EH1094" t="s">
        <v>80</v>
      </c>
      <c r="EL1094" t="s">
        <v>80</v>
      </c>
      <c r="EP1094" t="s">
        <v>80</v>
      </c>
      <c r="ET1094" t="s">
        <v>80</v>
      </c>
      <c r="EV1094">
        <v>3250</v>
      </c>
      <c r="EW1094">
        <v>555</v>
      </c>
      <c r="EX1094">
        <v>386</v>
      </c>
      <c r="EY1094">
        <v>468</v>
      </c>
    </row>
    <row r="1095" spans="1:155" x14ac:dyDescent="0.25">
      <c r="A1095">
        <v>2020</v>
      </c>
      <c r="B1095" t="s">
        <v>2134</v>
      </c>
      <c r="C1095" s="20" t="s">
        <v>322</v>
      </c>
      <c r="D1095" t="s">
        <v>1372</v>
      </c>
      <c r="E1095" t="s">
        <v>324</v>
      </c>
      <c r="F1095">
        <v>292</v>
      </c>
      <c r="G1095" s="1">
        <v>3.3</v>
      </c>
      <c r="H1095">
        <v>6</v>
      </c>
      <c r="I1095" t="s">
        <v>348</v>
      </c>
      <c r="J1095">
        <v>23</v>
      </c>
      <c r="K1095">
        <v>26</v>
      </c>
      <c r="L1095">
        <v>25</v>
      </c>
      <c r="M1095">
        <v>30</v>
      </c>
      <c r="N1095">
        <v>36.799999999999997</v>
      </c>
      <c r="O1095">
        <v>32.720799999999997</v>
      </c>
      <c r="P1095">
        <v>23.3858</v>
      </c>
      <c r="Q1095">
        <v>26.063600000000001</v>
      </c>
      <c r="R1095">
        <v>24.519400000000001</v>
      </c>
      <c r="T1095" t="s">
        <v>142</v>
      </c>
      <c r="U1095" t="s">
        <v>143</v>
      </c>
      <c r="V1095" t="s">
        <v>61</v>
      </c>
      <c r="W1095" t="s">
        <v>62</v>
      </c>
      <c r="Y1095">
        <v>10</v>
      </c>
      <c r="Z1095" t="s">
        <v>63</v>
      </c>
      <c r="AA1095" t="s">
        <v>64</v>
      </c>
      <c r="AB1095" t="s">
        <v>350</v>
      </c>
      <c r="AC1095" t="s">
        <v>351</v>
      </c>
      <c r="AD1095">
        <v>15</v>
      </c>
      <c r="AG1095" t="s">
        <v>243</v>
      </c>
      <c r="AH1095" t="s">
        <v>244</v>
      </c>
      <c r="AI1095" t="s">
        <v>68</v>
      </c>
      <c r="AJ1095" t="s">
        <v>69</v>
      </c>
      <c r="AK1095" t="s">
        <v>184</v>
      </c>
      <c r="AL1095" t="s">
        <v>185</v>
      </c>
      <c r="AS1095">
        <v>1600</v>
      </c>
      <c r="AT1095">
        <v>1600</v>
      </c>
      <c r="BN1095" s="33" t="s">
        <v>2138</v>
      </c>
      <c r="BO1095">
        <v>2</v>
      </c>
      <c r="BP1095">
        <v>2</v>
      </c>
      <c r="BQ1095">
        <v>33</v>
      </c>
      <c r="BR1095" t="s">
        <v>192</v>
      </c>
      <c r="BT1095" t="s">
        <v>73</v>
      </c>
      <c r="BU1095" s="23">
        <v>43668</v>
      </c>
      <c r="BV1095">
        <v>26430</v>
      </c>
      <c r="BX1095" t="s">
        <v>64</v>
      </c>
      <c r="BY1095" t="s">
        <v>64</v>
      </c>
      <c r="CB1095" t="s">
        <v>64</v>
      </c>
      <c r="CC1095" t="s">
        <v>64</v>
      </c>
      <c r="CD1095" t="s">
        <v>1374</v>
      </c>
      <c r="CE1095" t="s">
        <v>64</v>
      </c>
      <c r="CF1095" t="s">
        <v>388</v>
      </c>
      <c r="CG1095" t="s">
        <v>63</v>
      </c>
      <c r="CH1095" t="s">
        <v>389</v>
      </c>
      <c r="CI1095" t="s">
        <v>64</v>
      </c>
      <c r="CJ1095" t="s">
        <v>388</v>
      </c>
      <c r="CK1095" t="s">
        <v>112</v>
      </c>
      <c r="CM1095">
        <v>1</v>
      </c>
      <c r="CN1095" t="s">
        <v>113</v>
      </c>
      <c r="CP1095">
        <v>280</v>
      </c>
      <c r="CQ1095">
        <v>5.3</v>
      </c>
      <c r="CR1095">
        <v>38.5</v>
      </c>
      <c r="CS1095" t="s">
        <v>114</v>
      </c>
      <c r="CV1095" t="s">
        <v>115</v>
      </c>
      <c r="CX1095" t="s">
        <v>151</v>
      </c>
      <c r="CY1095" t="s">
        <v>64</v>
      </c>
      <c r="DD1095">
        <v>1</v>
      </c>
      <c r="DE1095" t="s">
        <v>117</v>
      </c>
      <c r="DG1095">
        <v>41</v>
      </c>
      <c r="DJ1095" t="s">
        <v>355</v>
      </c>
      <c r="DK1095" t="s">
        <v>356</v>
      </c>
      <c r="DL1095" t="s">
        <v>64</v>
      </c>
      <c r="DM1095" t="s">
        <v>64</v>
      </c>
      <c r="DN1095" t="s">
        <v>64</v>
      </c>
      <c r="DO1095" t="s">
        <v>327</v>
      </c>
      <c r="DP1095" t="s">
        <v>63</v>
      </c>
      <c r="DQ1095" t="s">
        <v>78</v>
      </c>
      <c r="EB1095">
        <v>5</v>
      </c>
      <c r="EC1095">
        <v>5</v>
      </c>
      <c r="EE1095" t="s">
        <v>1373</v>
      </c>
      <c r="EF1095">
        <v>5</v>
      </c>
      <c r="EH1095" t="s">
        <v>80</v>
      </c>
      <c r="EL1095" t="s">
        <v>80</v>
      </c>
      <c r="EP1095" t="s">
        <v>80</v>
      </c>
      <c r="ET1095" t="s">
        <v>80</v>
      </c>
      <c r="EV1095">
        <v>500</v>
      </c>
      <c r="EW1095">
        <v>379</v>
      </c>
      <c r="EX1095">
        <v>340</v>
      </c>
      <c r="EY1095">
        <v>361</v>
      </c>
    </row>
    <row r="1096" spans="1:155" x14ac:dyDescent="0.25">
      <c r="A1096">
        <v>2020</v>
      </c>
      <c r="B1096" t="s">
        <v>2140</v>
      </c>
      <c r="C1096" s="20" t="s">
        <v>510</v>
      </c>
      <c r="D1096" t="s">
        <v>511</v>
      </c>
      <c r="E1096" t="s">
        <v>447</v>
      </c>
      <c r="F1096">
        <v>666</v>
      </c>
      <c r="G1096" s="1">
        <v>2</v>
      </c>
      <c r="H1096">
        <v>4</v>
      </c>
      <c r="I1096" t="s">
        <v>256</v>
      </c>
      <c r="J1096">
        <v>21</v>
      </c>
      <c r="K1096">
        <v>27</v>
      </c>
      <c r="L1096">
        <v>23</v>
      </c>
      <c r="M1096">
        <v>28.4</v>
      </c>
      <c r="N1096">
        <v>40.5</v>
      </c>
      <c r="O1096">
        <v>32.811300000000003</v>
      </c>
      <c r="P1096">
        <v>20.872800000000002</v>
      </c>
      <c r="Q1096">
        <v>27.044799999999999</v>
      </c>
      <c r="R1096">
        <v>23.261700000000001</v>
      </c>
      <c r="T1096" t="s">
        <v>60</v>
      </c>
      <c r="U1096" t="s">
        <v>71</v>
      </c>
      <c r="V1096" t="s">
        <v>86</v>
      </c>
      <c r="W1096" t="s">
        <v>136</v>
      </c>
      <c r="Y1096">
        <v>9</v>
      </c>
      <c r="Z1096" t="s">
        <v>63</v>
      </c>
      <c r="AA1096" t="s">
        <v>64</v>
      </c>
      <c r="AB1096" t="s">
        <v>86</v>
      </c>
      <c r="AC1096" t="s">
        <v>87</v>
      </c>
      <c r="AD1096">
        <v>10</v>
      </c>
      <c r="AG1096" t="s">
        <v>243</v>
      </c>
      <c r="AH1096" t="s">
        <v>244</v>
      </c>
      <c r="AI1096" t="s">
        <v>68</v>
      </c>
      <c r="AJ1096" t="s">
        <v>69</v>
      </c>
      <c r="AK1096" t="s">
        <v>184</v>
      </c>
      <c r="AL1096" t="s">
        <v>185</v>
      </c>
      <c r="AS1096">
        <v>1750</v>
      </c>
      <c r="AT1096">
        <v>1750</v>
      </c>
      <c r="BN1096" s="33" t="s">
        <v>2125</v>
      </c>
      <c r="BO1096">
        <v>2</v>
      </c>
      <c r="BP1096">
        <v>2</v>
      </c>
      <c r="BQ1096">
        <v>33</v>
      </c>
      <c r="BR1096" t="s">
        <v>192</v>
      </c>
      <c r="BT1096" t="s">
        <v>227</v>
      </c>
      <c r="BU1096" s="23">
        <v>43781</v>
      </c>
      <c r="BV1096">
        <v>26819</v>
      </c>
      <c r="BX1096" t="s">
        <v>64</v>
      </c>
      <c r="BY1096" t="s">
        <v>64</v>
      </c>
      <c r="CB1096" t="s">
        <v>64</v>
      </c>
      <c r="CC1096" t="s">
        <v>64</v>
      </c>
      <c r="CE1096" t="s">
        <v>63</v>
      </c>
      <c r="CF1096" t="s">
        <v>458</v>
      </c>
      <c r="CG1096" t="s">
        <v>63</v>
      </c>
      <c r="CH1096" t="s">
        <v>245</v>
      </c>
      <c r="CI1096" t="s">
        <v>63</v>
      </c>
      <c r="CJ1096" t="s">
        <v>1450</v>
      </c>
      <c r="DJ1096" t="s">
        <v>76</v>
      </c>
      <c r="DK1096" t="s">
        <v>2124</v>
      </c>
      <c r="DN1096" t="s">
        <v>64</v>
      </c>
      <c r="DO1096" t="s">
        <v>77</v>
      </c>
      <c r="DP1096" t="s">
        <v>63</v>
      </c>
      <c r="DQ1096" t="s">
        <v>78</v>
      </c>
      <c r="EB1096">
        <v>5</v>
      </c>
      <c r="EC1096">
        <v>5</v>
      </c>
      <c r="EE1096" t="s">
        <v>1464</v>
      </c>
      <c r="EF1096">
        <v>6</v>
      </c>
      <c r="EH1096" t="s">
        <v>80</v>
      </c>
      <c r="EL1096" t="s">
        <v>80</v>
      </c>
      <c r="EP1096" t="s">
        <v>80</v>
      </c>
      <c r="ET1096" t="s">
        <v>80</v>
      </c>
      <c r="EV1096">
        <v>1250</v>
      </c>
      <c r="EW1096">
        <v>417</v>
      </c>
      <c r="EX1096">
        <v>322</v>
      </c>
      <c r="EY1096">
        <v>374</v>
      </c>
    </row>
    <row r="1097" spans="1:155" x14ac:dyDescent="0.25">
      <c r="A1097">
        <v>2020</v>
      </c>
      <c r="B1097" t="s">
        <v>2140</v>
      </c>
      <c r="C1097" s="20" t="s">
        <v>510</v>
      </c>
      <c r="D1097" t="s">
        <v>511</v>
      </c>
      <c r="E1097" t="s">
        <v>447</v>
      </c>
      <c r="F1097">
        <v>819</v>
      </c>
      <c r="G1097" s="1">
        <v>3.6</v>
      </c>
      <c r="H1097">
        <v>6</v>
      </c>
      <c r="I1097" t="s">
        <v>256</v>
      </c>
      <c r="J1097">
        <v>18</v>
      </c>
      <c r="K1097">
        <v>25</v>
      </c>
      <c r="L1097">
        <v>21</v>
      </c>
      <c r="M1097">
        <v>22.5</v>
      </c>
      <c r="N1097">
        <v>35.1</v>
      </c>
      <c r="O1097">
        <v>26.834900000000001</v>
      </c>
      <c r="P1097">
        <v>17.969100000000001</v>
      </c>
      <c r="Q1097">
        <v>24.955500000000001</v>
      </c>
      <c r="R1097">
        <v>20.559100000000001</v>
      </c>
      <c r="T1097" t="s">
        <v>142</v>
      </c>
      <c r="U1097" t="s">
        <v>143</v>
      </c>
      <c r="V1097" t="s">
        <v>86</v>
      </c>
      <c r="W1097" t="s">
        <v>136</v>
      </c>
      <c r="Y1097">
        <v>9</v>
      </c>
      <c r="Z1097" t="s">
        <v>63</v>
      </c>
      <c r="AA1097" t="s">
        <v>64</v>
      </c>
      <c r="AB1097" t="s">
        <v>86</v>
      </c>
      <c r="AC1097" t="s">
        <v>87</v>
      </c>
      <c r="AD1097">
        <v>10</v>
      </c>
      <c r="AG1097" t="s">
        <v>243</v>
      </c>
      <c r="AH1097" t="s">
        <v>244</v>
      </c>
      <c r="AI1097" t="s">
        <v>68</v>
      </c>
      <c r="AJ1097" t="s">
        <v>69</v>
      </c>
      <c r="AK1097" t="s">
        <v>184</v>
      </c>
      <c r="AL1097" t="s">
        <v>185</v>
      </c>
      <c r="AS1097">
        <v>1950</v>
      </c>
      <c r="AT1097">
        <v>1950</v>
      </c>
      <c r="BN1097" s="33" t="s">
        <v>2125</v>
      </c>
      <c r="BO1097">
        <v>2</v>
      </c>
      <c r="BP1097">
        <v>2</v>
      </c>
      <c r="BQ1097">
        <v>33</v>
      </c>
      <c r="BR1097" t="s">
        <v>192</v>
      </c>
      <c r="BT1097" t="s">
        <v>73</v>
      </c>
      <c r="BU1097" s="23">
        <v>43682</v>
      </c>
      <c r="BV1097">
        <v>26192</v>
      </c>
      <c r="BX1097" t="s">
        <v>64</v>
      </c>
      <c r="BY1097" t="s">
        <v>64</v>
      </c>
      <c r="CB1097" t="s">
        <v>64</v>
      </c>
      <c r="CC1097" t="s">
        <v>64</v>
      </c>
      <c r="CE1097" t="s">
        <v>63</v>
      </c>
      <c r="CF1097" t="s">
        <v>458</v>
      </c>
      <c r="CG1097" t="s">
        <v>63</v>
      </c>
      <c r="CH1097" t="s">
        <v>449</v>
      </c>
      <c r="CI1097" t="s">
        <v>64</v>
      </c>
      <c r="DJ1097" t="s">
        <v>76</v>
      </c>
      <c r="DK1097" t="s">
        <v>2124</v>
      </c>
      <c r="DN1097" t="s">
        <v>64</v>
      </c>
      <c r="DO1097" t="s">
        <v>132</v>
      </c>
      <c r="DP1097" t="s">
        <v>63</v>
      </c>
      <c r="DQ1097" t="s">
        <v>78</v>
      </c>
      <c r="EB1097">
        <v>4</v>
      </c>
      <c r="EC1097">
        <v>4</v>
      </c>
      <c r="EE1097" t="s">
        <v>1438</v>
      </c>
      <c r="EF1097">
        <v>6</v>
      </c>
      <c r="EH1097" t="s">
        <v>80</v>
      </c>
      <c r="EL1097" t="s">
        <v>80</v>
      </c>
      <c r="EP1097" t="s">
        <v>80</v>
      </c>
      <c r="ET1097" t="s">
        <v>80</v>
      </c>
      <c r="EV1097">
        <v>2250</v>
      </c>
      <c r="EW1097">
        <v>495</v>
      </c>
      <c r="EX1097">
        <v>357</v>
      </c>
      <c r="EY1097">
        <v>433</v>
      </c>
    </row>
    <row r="1098" spans="1:155" x14ac:dyDescent="0.25">
      <c r="A1098">
        <v>2020</v>
      </c>
      <c r="B1098" t="s">
        <v>2140</v>
      </c>
      <c r="C1098" s="20" t="s">
        <v>510</v>
      </c>
      <c r="D1098" t="s">
        <v>517</v>
      </c>
      <c r="E1098" t="s">
        <v>447</v>
      </c>
      <c r="F1098">
        <v>674</v>
      </c>
      <c r="G1098" s="1">
        <v>5.3</v>
      </c>
      <c r="H1098">
        <v>8</v>
      </c>
      <c r="I1098" t="s">
        <v>152</v>
      </c>
      <c r="J1098">
        <v>15</v>
      </c>
      <c r="K1098">
        <v>21</v>
      </c>
      <c r="L1098">
        <v>17</v>
      </c>
      <c r="M1098">
        <v>18.0063</v>
      </c>
      <c r="N1098">
        <v>29.27</v>
      </c>
      <c r="O1098">
        <v>21.7775</v>
      </c>
      <c r="P1098">
        <v>14.5946</v>
      </c>
      <c r="Q1098">
        <v>21.089400000000001</v>
      </c>
      <c r="R1098">
        <v>16.942599999999999</v>
      </c>
      <c r="T1098" t="s">
        <v>142</v>
      </c>
      <c r="U1098" t="s">
        <v>143</v>
      </c>
      <c r="V1098" t="s">
        <v>86</v>
      </c>
      <c r="W1098" t="s">
        <v>136</v>
      </c>
      <c r="Y1098">
        <v>6</v>
      </c>
      <c r="Z1098" t="s">
        <v>63</v>
      </c>
      <c r="AA1098" t="s">
        <v>64</v>
      </c>
      <c r="AB1098">
        <v>4</v>
      </c>
      <c r="AC1098" t="s">
        <v>294</v>
      </c>
      <c r="AD1098">
        <v>10</v>
      </c>
      <c r="AG1098" t="s">
        <v>243</v>
      </c>
      <c r="AH1098" t="s">
        <v>244</v>
      </c>
      <c r="AI1098" t="s">
        <v>68</v>
      </c>
      <c r="AJ1098" t="s">
        <v>69</v>
      </c>
      <c r="AK1098" t="s">
        <v>184</v>
      </c>
      <c r="AL1098" t="s">
        <v>185</v>
      </c>
      <c r="AS1098">
        <v>2400</v>
      </c>
      <c r="AT1098">
        <v>2400</v>
      </c>
      <c r="BN1098" s="33" t="s">
        <v>2125</v>
      </c>
      <c r="BO1098">
        <v>1</v>
      </c>
      <c r="BP1098">
        <v>1</v>
      </c>
      <c r="BQ1098">
        <v>33</v>
      </c>
      <c r="BR1098" t="s">
        <v>192</v>
      </c>
      <c r="BT1098" t="s">
        <v>73</v>
      </c>
      <c r="BU1098" s="23">
        <v>43661</v>
      </c>
      <c r="BV1098">
        <v>25866</v>
      </c>
      <c r="BX1098" t="s">
        <v>64</v>
      </c>
      <c r="BY1098" t="s">
        <v>64</v>
      </c>
      <c r="CB1098" t="s">
        <v>64</v>
      </c>
      <c r="CC1098" t="s">
        <v>64</v>
      </c>
      <c r="CD1098" t="s">
        <v>478</v>
      </c>
      <c r="CE1098" t="s">
        <v>63</v>
      </c>
      <c r="CF1098" t="s">
        <v>458</v>
      </c>
      <c r="CG1098" t="s">
        <v>63</v>
      </c>
      <c r="CH1098" t="s">
        <v>456</v>
      </c>
      <c r="CI1098" t="s">
        <v>64</v>
      </c>
      <c r="DJ1098" t="s">
        <v>76</v>
      </c>
      <c r="DK1098" t="s">
        <v>2124</v>
      </c>
      <c r="DN1098" t="s">
        <v>64</v>
      </c>
      <c r="DO1098" t="s">
        <v>77</v>
      </c>
      <c r="DP1098" t="s">
        <v>64</v>
      </c>
      <c r="DQ1098" t="s">
        <v>139</v>
      </c>
      <c r="EB1098">
        <v>3</v>
      </c>
      <c r="EC1098">
        <v>3</v>
      </c>
      <c r="EE1098" t="s">
        <v>1470</v>
      </c>
      <c r="EF1098">
        <v>3</v>
      </c>
      <c r="EH1098" t="s">
        <v>80</v>
      </c>
      <c r="EL1098" t="s">
        <v>80</v>
      </c>
      <c r="EP1098" t="s">
        <v>80</v>
      </c>
      <c r="ET1098" t="s">
        <v>80</v>
      </c>
      <c r="EV1098">
        <v>4500</v>
      </c>
      <c r="EW1098">
        <v>609</v>
      </c>
      <c r="EX1098">
        <v>421</v>
      </c>
      <c r="EY1098">
        <v>525</v>
      </c>
    </row>
    <row r="1099" spans="1:155" x14ac:dyDescent="0.25">
      <c r="A1099">
        <v>2020</v>
      </c>
      <c r="B1099" t="s">
        <v>2140</v>
      </c>
      <c r="C1099" s="20" t="s">
        <v>510</v>
      </c>
      <c r="D1099" t="s">
        <v>517</v>
      </c>
      <c r="E1099" t="s">
        <v>447</v>
      </c>
      <c r="F1099">
        <v>696</v>
      </c>
      <c r="G1099" s="1">
        <v>5.3</v>
      </c>
      <c r="H1099">
        <v>8</v>
      </c>
      <c r="I1099" t="s">
        <v>152</v>
      </c>
      <c r="J1099">
        <v>15</v>
      </c>
      <c r="K1099">
        <v>21</v>
      </c>
      <c r="L1099">
        <v>17</v>
      </c>
      <c r="M1099">
        <v>18.600000000000001</v>
      </c>
      <c r="N1099">
        <v>29.5</v>
      </c>
      <c r="O1099">
        <v>22.3094</v>
      </c>
      <c r="P1099">
        <v>15.046200000000001</v>
      </c>
      <c r="Q1099">
        <v>21.2439</v>
      </c>
      <c r="R1099">
        <v>17.32</v>
      </c>
      <c r="T1099" t="s">
        <v>142</v>
      </c>
      <c r="U1099" t="s">
        <v>143</v>
      </c>
      <c r="V1099" t="s">
        <v>86</v>
      </c>
      <c r="W1099" t="s">
        <v>136</v>
      </c>
      <c r="Y1099">
        <v>6</v>
      </c>
      <c r="Z1099" t="s">
        <v>63</v>
      </c>
      <c r="AA1099" t="s">
        <v>64</v>
      </c>
      <c r="AB1099">
        <v>4</v>
      </c>
      <c r="AC1099" t="s">
        <v>294</v>
      </c>
      <c r="AD1099">
        <v>85</v>
      </c>
      <c r="AF1099">
        <v>434</v>
      </c>
      <c r="AG1099" t="s">
        <v>243</v>
      </c>
      <c r="AH1099" t="s">
        <v>244</v>
      </c>
      <c r="AI1099" t="s">
        <v>68</v>
      </c>
      <c r="AJ1099" t="s">
        <v>69</v>
      </c>
      <c r="AK1099" t="s">
        <v>184</v>
      </c>
      <c r="AL1099" t="s">
        <v>185</v>
      </c>
      <c r="AS1099">
        <v>2400</v>
      </c>
      <c r="AT1099">
        <v>2400</v>
      </c>
      <c r="AU1099">
        <v>11</v>
      </c>
      <c r="AV1099">
        <v>16</v>
      </c>
      <c r="AW1099">
        <v>13</v>
      </c>
      <c r="AX1099">
        <v>13.4</v>
      </c>
      <c r="AY1099">
        <v>22.9</v>
      </c>
      <c r="AZ1099">
        <v>16.4757</v>
      </c>
      <c r="BA1099">
        <v>10.839700000000001</v>
      </c>
      <c r="BB1099">
        <v>16.491</v>
      </c>
      <c r="BC1099">
        <v>12.8161</v>
      </c>
      <c r="BD1099">
        <v>332</v>
      </c>
      <c r="BE1099" t="s">
        <v>247</v>
      </c>
      <c r="BF1099" t="s">
        <v>248</v>
      </c>
      <c r="BG1099" t="s">
        <v>68</v>
      </c>
      <c r="BH1099" t="s">
        <v>69</v>
      </c>
      <c r="BI1099">
        <v>2650</v>
      </c>
      <c r="BJ1099">
        <v>580</v>
      </c>
      <c r="BK1099">
        <v>383</v>
      </c>
      <c r="BL1099">
        <v>491</v>
      </c>
      <c r="BM1099">
        <v>2650</v>
      </c>
      <c r="BN1099" s="33" t="s">
        <v>2139</v>
      </c>
      <c r="BO1099">
        <v>1</v>
      </c>
      <c r="BP1099">
        <v>1</v>
      </c>
      <c r="BQ1099">
        <v>33</v>
      </c>
      <c r="BR1099" t="s">
        <v>192</v>
      </c>
      <c r="BT1099" t="s">
        <v>73</v>
      </c>
      <c r="BU1099" s="23">
        <v>43643</v>
      </c>
      <c r="BV1099">
        <v>25827</v>
      </c>
      <c r="BX1099" t="s">
        <v>64</v>
      </c>
      <c r="BY1099" t="s">
        <v>64</v>
      </c>
      <c r="CB1099" t="s">
        <v>64</v>
      </c>
      <c r="CC1099" t="s">
        <v>64</v>
      </c>
      <c r="CD1099" t="s">
        <v>478</v>
      </c>
      <c r="CE1099" t="s">
        <v>63</v>
      </c>
      <c r="CF1099" t="s">
        <v>458</v>
      </c>
      <c r="CG1099" t="s">
        <v>63</v>
      </c>
      <c r="CH1099" t="s">
        <v>456</v>
      </c>
      <c r="CI1099" t="s">
        <v>64</v>
      </c>
      <c r="DJ1099" t="s">
        <v>76</v>
      </c>
      <c r="DK1099" t="s">
        <v>2124</v>
      </c>
      <c r="DN1099" t="s">
        <v>64</v>
      </c>
      <c r="DO1099" t="s">
        <v>77</v>
      </c>
      <c r="DP1099" t="s">
        <v>64</v>
      </c>
      <c r="DQ1099" t="s">
        <v>139</v>
      </c>
      <c r="EB1099">
        <v>3</v>
      </c>
      <c r="EC1099">
        <v>3</v>
      </c>
      <c r="ED1099">
        <v>3</v>
      </c>
      <c r="EE1099" t="s">
        <v>1469</v>
      </c>
      <c r="EF1099">
        <v>3</v>
      </c>
      <c r="EH1099" t="s">
        <v>80</v>
      </c>
      <c r="EL1099" t="s">
        <v>80</v>
      </c>
      <c r="EP1099" t="s">
        <v>80</v>
      </c>
      <c r="ET1099" t="s">
        <v>80</v>
      </c>
      <c r="EV1099">
        <v>4500</v>
      </c>
      <c r="EW1099">
        <v>591</v>
      </c>
      <c r="EX1099">
        <v>418</v>
      </c>
      <c r="EY1099">
        <v>513</v>
      </c>
    </row>
    <row r="1100" spans="1:155" x14ac:dyDescent="0.25">
      <c r="A1100">
        <v>2020</v>
      </c>
      <c r="B1100" t="s">
        <v>2140</v>
      </c>
      <c r="C1100" s="20" t="s">
        <v>510</v>
      </c>
      <c r="D1100" t="s">
        <v>517</v>
      </c>
      <c r="E1100" t="s">
        <v>447</v>
      </c>
      <c r="F1100">
        <v>778</v>
      </c>
      <c r="G1100" s="1">
        <v>6.2</v>
      </c>
      <c r="H1100">
        <v>8</v>
      </c>
      <c r="I1100" t="s">
        <v>467</v>
      </c>
      <c r="J1100">
        <v>14</v>
      </c>
      <c r="K1100">
        <v>22</v>
      </c>
      <c r="L1100">
        <v>17</v>
      </c>
      <c r="M1100">
        <v>17.600000000000001</v>
      </c>
      <c r="N1100">
        <v>30.1</v>
      </c>
      <c r="O1100">
        <v>21.6449</v>
      </c>
      <c r="P1100">
        <v>14.2845</v>
      </c>
      <c r="Q1100">
        <v>21.646100000000001</v>
      </c>
      <c r="R1100">
        <v>16.865600000000001</v>
      </c>
      <c r="T1100" t="s">
        <v>142</v>
      </c>
      <c r="U1100" t="s">
        <v>143</v>
      </c>
      <c r="V1100" t="s">
        <v>86</v>
      </c>
      <c r="W1100" t="s">
        <v>136</v>
      </c>
      <c r="Y1100">
        <v>10</v>
      </c>
      <c r="Z1100" t="s">
        <v>63</v>
      </c>
      <c r="AA1100" t="s">
        <v>64</v>
      </c>
      <c r="AB1100">
        <v>4</v>
      </c>
      <c r="AC1100" t="s">
        <v>294</v>
      </c>
      <c r="AD1100">
        <v>10</v>
      </c>
      <c r="AG1100" t="s">
        <v>155</v>
      </c>
      <c r="AH1100" t="s">
        <v>156</v>
      </c>
      <c r="AI1100" t="s">
        <v>68</v>
      </c>
      <c r="AJ1100" t="s">
        <v>69</v>
      </c>
      <c r="AK1100" t="s">
        <v>184</v>
      </c>
      <c r="AL1100" t="s">
        <v>185</v>
      </c>
      <c r="AS1100">
        <v>2850</v>
      </c>
      <c r="AT1100">
        <v>2850</v>
      </c>
      <c r="BN1100" s="33" t="s">
        <v>2125</v>
      </c>
      <c r="BO1100">
        <v>1</v>
      </c>
      <c r="BP1100">
        <v>1</v>
      </c>
      <c r="BQ1100">
        <v>33</v>
      </c>
      <c r="BR1100" t="s">
        <v>192</v>
      </c>
      <c r="BT1100" t="s">
        <v>73</v>
      </c>
      <c r="BU1100" s="23">
        <v>43643</v>
      </c>
      <c r="BV1100">
        <v>25812</v>
      </c>
      <c r="BX1100" t="s">
        <v>64</v>
      </c>
      <c r="BY1100" t="s">
        <v>64</v>
      </c>
      <c r="CB1100" t="s">
        <v>64</v>
      </c>
      <c r="CC1100" t="s">
        <v>64</v>
      </c>
      <c r="CD1100" t="s">
        <v>478</v>
      </c>
      <c r="CE1100" t="s">
        <v>63</v>
      </c>
      <c r="CF1100" t="s">
        <v>458</v>
      </c>
      <c r="CG1100" t="s">
        <v>63</v>
      </c>
      <c r="CH1100" t="s">
        <v>456</v>
      </c>
      <c r="CI1100" t="s">
        <v>64</v>
      </c>
      <c r="DJ1100" t="s">
        <v>76</v>
      </c>
      <c r="DK1100" t="s">
        <v>2124</v>
      </c>
      <c r="DN1100" t="s">
        <v>64</v>
      </c>
      <c r="DO1100" t="s">
        <v>77</v>
      </c>
      <c r="DP1100" t="s">
        <v>64</v>
      </c>
      <c r="DQ1100" t="s">
        <v>139</v>
      </c>
      <c r="EB1100">
        <v>3</v>
      </c>
      <c r="EC1100">
        <v>3</v>
      </c>
      <c r="EE1100" t="s">
        <v>1462</v>
      </c>
      <c r="EF1100">
        <v>3</v>
      </c>
      <c r="EH1100" t="s">
        <v>80</v>
      </c>
      <c r="EL1100" t="s">
        <v>80</v>
      </c>
      <c r="EP1100" t="s">
        <v>80</v>
      </c>
      <c r="ET1100" t="s">
        <v>80</v>
      </c>
      <c r="EV1100">
        <v>6750</v>
      </c>
      <c r="EW1100">
        <v>622</v>
      </c>
      <c r="EX1100">
        <v>410</v>
      </c>
      <c r="EY1100">
        <v>527</v>
      </c>
    </row>
    <row r="1101" spans="1:155" x14ac:dyDescent="0.25">
      <c r="A1101">
        <v>2020</v>
      </c>
      <c r="B1101" t="s">
        <v>2140</v>
      </c>
      <c r="C1101" s="20" t="s">
        <v>510</v>
      </c>
      <c r="D1101" t="s">
        <v>518</v>
      </c>
      <c r="E1101" t="s">
        <v>447</v>
      </c>
      <c r="F1101">
        <v>673</v>
      </c>
      <c r="G1101" s="1">
        <v>5.3</v>
      </c>
      <c r="H1101">
        <v>8</v>
      </c>
      <c r="I1101" t="s">
        <v>152</v>
      </c>
      <c r="J1101">
        <v>14</v>
      </c>
      <c r="K1101">
        <v>21</v>
      </c>
      <c r="L1101">
        <v>16</v>
      </c>
      <c r="M1101">
        <v>17.092099999999999</v>
      </c>
      <c r="N1101">
        <v>28.398</v>
      </c>
      <c r="O1101">
        <v>20.822600000000001</v>
      </c>
      <c r="P1101">
        <v>13.8957</v>
      </c>
      <c r="Q1101">
        <v>20.502199999999998</v>
      </c>
      <c r="R1101">
        <v>16.252400000000002</v>
      </c>
      <c r="T1101" t="s">
        <v>142</v>
      </c>
      <c r="U1101" t="s">
        <v>143</v>
      </c>
      <c r="V1101" t="s">
        <v>86</v>
      </c>
      <c r="W1101" t="s">
        <v>136</v>
      </c>
      <c r="Y1101">
        <v>6</v>
      </c>
      <c r="Z1101" t="s">
        <v>63</v>
      </c>
      <c r="AA1101" t="s">
        <v>64</v>
      </c>
      <c r="AB1101">
        <v>4</v>
      </c>
      <c r="AC1101" t="s">
        <v>294</v>
      </c>
      <c r="AD1101">
        <v>10</v>
      </c>
      <c r="AG1101" t="s">
        <v>243</v>
      </c>
      <c r="AH1101" t="s">
        <v>244</v>
      </c>
      <c r="AI1101" t="s">
        <v>68</v>
      </c>
      <c r="AJ1101" t="s">
        <v>69</v>
      </c>
      <c r="AK1101" t="s">
        <v>184</v>
      </c>
      <c r="AL1101" t="s">
        <v>185</v>
      </c>
      <c r="AS1101">
        <v>2550</v>
      </c>
      <c r="AT1101">
        <v>2550</v>
      </c>
      <c r="BN1101" s="33" t="s">
        <v>2125</v>
      </c>
      <c r="BO1101">
        <v>1</v>
      </c>
      <c r="BP1101">
        <v>1</v>
      </c>
      <c r="BQ1101">
        <v>33</v>
      </c>
      <c r="BR1101" t="s">
        <v>192</v>
      </c>
      <c r="BT1101" t="s">
        <v>73</v>
      </c>
      <c r="BU1101" s="23">
        <v>43661</v>
      </c>
      <c r="BV1101">
        <v>25872</v>
      </c>
      <c r="BX1101" t="s">
        <v>64</v>
      </c>
      <c r="BY1101" t="s">
        <v>64</v>
      </c>
      <c r="CB1101" t="s">
        <v>64</v>
      </c>
      <c r="CC1101" t="s">
        <v>64</v>
      </c>
      <c r="CD1101" t="s">
        <v>478</v>
      </c>
      <c r="CE1101" t="s">
        <v>63</v>
      </c>
      <c r="CF1101" t="s">
        <v>458</v>
      </c>
      <c r="CG1101" t="s">
        <v>63</v>
      </c>
      <c r="CH1101" t="s">
        <v>456</v>
      </c>
      <c r="CI1101" t="s">
        <v>64</v>
      </c>
      <c r="DJ1101" t="s">
        <v>76</v>
      </c>
      <c r="DK1101" t="s">
        <v>2124</v>
      </c>
      <c r="DN1101" t="s">
        <v>64</v>
      </c>
      <c r="DO1101" t="s">
        <v>77</v>
      </c>
      <c r="DP1101" t="s">
        <v>64</v>
      </c>
      <c r="DQ1101" t="s">
        <v>139</v>
      </c>
      <c r="EB1101">
        <v>2</v>
      </c>
      <c r="EC1101">
        <v>2</v>
      </c>
      <c r="EE1101" t="s">
        <v>1470</v>
      </c>
      <c r="EF1101">
        <v>3</v>
      </c>
      <c r="EH1101" t="s">
        <v>80</v>
      </c>
      <c r="EL1101" t="s">
        <v>80</v>
      </c>
      <c r="EP1101" t="s">
        <v>80</v>
      </c>
      <c r="ET1101" t="s">
        <v>80</v>
      </c>
      <c r="EV1101">
        <v>5250</v>
      </c>
      <c r="EW1101">
        <v>640</v>
      </c>
      <c r="EX1101">
        <v>434</v>
      </c>
      <c r="EY1101">
        <v>547</v>
      </c>
    </row>
    <row r="1102" spans="1:155" x14ac:dyDescent="0.25">
      <c r="A1102">
        <v>2020</v>
      </c>
      <c r="B1102" t="s">
        <v>2140</v>
      </c>
      <c r="C1102" s="20" t="s">
        <v>510</v>
      </c>
      <c r="D1102" t="s">
        <v>518</v>
      </c>
      <c r="E1102" t="s">
        <v>447</v>
      </c>
      <c r="F1102">
        <v>695</v>
      </c>
      <c r="G1102" s="1">
        <v>5.3</v>
      </c>
      <c r="H1102">
        <v>8</v>
      </c>
      <c r="I1102" t="s">
        <v>152</v>
      </c>
      <c r="J1102">
        <v>14</v>
      </c>
      <c r="K1102">
        <v>21</v>
      </c>
      <c r="L1102">
        <v>16</v>
      </c>
      <c r="M1102">
        <v>17.186199999999999</v>
      </c>
      <c r="N1102">
        <v>28.721800000000002</v>
      </c>
      <c r="O1102">
        <v>20.977599999999999</v>
      </c>
      <c r="P1102">
        <v>13.9679</v>
      </c>
      <c r="Q1102">
        <v>20.720500000000001</v>
      </c>
      <c r="R1102">
        <v>16.368300000000001</v>
      </c>
      <c r="T1102" t="s">
        <v>142</v>
      </c>
      <c r="U1102" t="s">
        <v>143</v>
      </c>
      <c r="V1102" t="s">
        <v>86</v>
      </c>
      <c r="W1102" t="s">
        <v>136</v>
      </c>
      <c r="Y1102">
        <v>6</v>
      </c>
      <c r="Z1102" t="s">
        <v>63</v>
      </c>
      <c r="AA1102" t="s">
        <v>64</v>
      </c>
      <c r="AB1102">
        <v>4</v>
      </c>
      <c r="AC1102" t="s">
        <v>294</v>
      </c>
      <c r="AD1102">
        <v>85</v>
      </c>
      <c r="AF1102">
        <v>509</v>
      </c>
      <c r="AG1102" t="s">
        <v>243</v>
      </c>
      <c r="AH1102" t="s">
        <v>244</v>
      </c>
      <c r="AI1102" t="s">
        <v>68</v>
      </c>
      <c r="AJ1102" t="s">
        <v>69</v>
      </c>
      <c r="AK1102" t="s">
        <v>184</v>
      </c>
      <c r="AL1102" t="s">
        <v>185</v>
      </c>
      <c r="AS1102">
        <v>2550</v>
      </c>
      <c r="AT1102">
        <v>2550</v>
      </c>
      <c r="AU1102">
        <v>11</v>
      </c>
      <c r="AV1102">
        <v>15</v>
      </c>
      <c r="AW1102">
        <v>12</v>
      </c>
      <c r="AX1102">
        <v>13.010899999999999</v>
      </c>
      <c r="AY1102">
        <v>21.334599999999998</v>
      </c>
      <c r="AZ1102">
        <v>15.781599999999999</v>
      </c>
      <c r="BA1102">
        <v>10.574400000000001</v>
      </c>
      <c r="BB1102">
        <v>15.3912</v>
      </c>
      <c r="BC1102">
        <v>12.307700000000001</v>
      </c>
      <c r="BD1102">
        <v>382</v>
      </c>
      <c r="BE1102" t="s">
        <v>247</v>
      </c>
      <c r="BF1102" t="s">
        <v>248</v>
      </c>
      <c r="BG1102" t="s">
        <v>68</v>
      </c>
      <c r="BH1102" t="s">
        <v>69</v>
      </c>
      <c r="BI1102">
        <v>2900</v>
      </c>
      <c r="BJ1102">
        <v>597</v>
      </c>
      <c r="BK1102">
        <v>409</v>
      </c>
      <c r="BL1102">
        <v>513</v>
      </c>
      <c r="BM1102">
        <v>2900</v>
      </c>
      <c r="BN1102" s="33" t="s">
        <v>2139</v>
      </c>
      <c r="BO1102">
        <v>1</v>
      </c>
      <c r="BP1102">
        <v>1</v>
      </c>
      <c r="BQ1102">
        <v>33</v>
      </c>
      <c r="BR1102" t="s">
        <v>192</v>
      </c>
      <c r="BT1102" t="s">
        <v>73</v>
      </c>
      <c r="BU1102" s="23">
        <v>43643</v>
      </c>
      <c r="BV1102">
        <v>25831</v>
      </c>
      <c r="BX1102" t="s">
        <v>64</v>
      </c>
      <c r="BY1102" t="s">
        <v>64</v>
      </c>
      <c r="CB1102" t="s">
        <v>64</v>
      </c>
      <c r="CC1102" t="s">
        <v>64</v>
      </c>
      <c r="CD1102" t="s">
        <v>478</v>
      </c>
      <c r="CE1102" t="s">
        <v>63</v>
      </c>
      <c r="CF1102" t="s">
        <v>458</v>
      </c>
      <c r="CG1102" t="s">
        <v>63</v>
      </c>
      <c r="CH1102" t="s">
        <v>456</v>
      </c>
      <c r="CI1102" t="s">
        <v>64</v>
      </c>
      <c r="DJ1102" t="s">
        <v>76</v>
      </c>
      <c r="DK1102" t="s">
        <v>2124</v>
      </c>
      <c r="DN1102" t="s">
        <v>64</v>
      </c>
      <c r="DO1102" t="s">
        <v>77</v>
      </c>
      <c r="DP1102" t="s">
        <v>64</v>
      </c>
      <c r="DQ1102" t="s">
        <v>139</v>
      </c>
      <c r="EB1102">
        <v>2</v>
      </c>
      <c r="EC1102">
        <v>2</v>
      </c>
      <c r="ED1102">
        <v>3</v>
      </c>
      <c r="EE1102" t="s">
        <v>1469</v>
      </c>
      <c r="EF1102">
        <v>3</v>
      </c>
      <c r="EH1102" t="s">
        <v>80</v>
      </c>
      <c r="EL1102" t="s">
        <v>80</v>
      </c>
      <c r="EP1102" t="s">
        <v>80</v>
      </c>
      <c r="ET1102" t="s">
        <v>80</v>
      </c>
      <c r="EV1102">
        <v>5250</v>
      </c>
      <c r="EW1102">
        <v>635</v>
      </c>
      <c r="EX1102">
        <v>430</v>
      </c>
      <c r="EY1102">
        <v>543</v>
      </c>
    </row>
    <row r="1103" spans="1:155" x14ac:dyDescent="0.25">
      <c r="A1103">
        <v>2020</v>
      </c>
      <c r="B1103" t="s">
        <v>2140</v>
      </c>
      <c r="C1103" s="20" t="s">
        <v>510</v>
      </c>
      <c r="D1103" t="s">
        <v>518</v>
      </c>
      <c r="E1103" t="s">
        <v>447</v>
      </c>
      <c r="F1103">
        <v>777</v>
      </c>
      <c r="G1103" s="1">
        <v>6.2</v>
      </c>
      <c r="H1103">
        <v>8</v>
      </c>
      <c r="I1103" t="s">
        <v>467</v>
      </c>
      <c r="J1103">
        <v>14</v>
      </c>
      <c r="K1103">
        <v>20</v>
      </c>
      <c r="L1103">
        <v>16</v>
      </c>
      <c r="M1103">
        <v>16.7</v>
      </c>
      <c r="N1103">
        <v>28</v>
      </c>
      <c r="O1103">
        <v>20.405799999999999</v>
      </c>
      <c r="P1103">
        <v>13.5947</v>
      </c>
      <c r="Q1103">
        <v>20.2334</v>
      </c>
      <c r="R1103">
        <v>15.9496</v>
      </c>
      <c r="T1103" t="s">
        <v>142</v>
      </c>
      <c r="U1103" t="s">
        <v>143</v>
      </c>
      <c r="V1103" t="s">
        <v>86</v>
      </c>
      <c r="W1103" t="s">
        <v>136</v>
      </c>
      <c r="Y1103">
        <v>10</v>
      </c>
      <c r="Z1103" t="s">
        <v>63</v>
      </c>
      <c r="AA1103" t="s">
        <v>64</v>
      </c>
      <c r="AB1103">
        <v>4</v>
      </c>
      <c r="AC1103" t="s">
        <v>294</v>
      </c>
      <c r="AD1103">
        <v>10</v>
      </c>
      <c r="AG1103" t="s">
        <v>155</v>
      </c>
      <c r="AH1103" t="s">
        <v>156</v>
      </c>
      <c r="AI1103" t="s">
        <v>68</v>
      </c>
      <c r="AJ1103" t="s">
        <v>69</v>
      </c>
      <c r="AK1103" t="s">
        <v>184</v>
      </c>
      <c r="AL1103" t="s">
        <v>185</v>
      </c>
      <c r="AS1103">
        <v>3050</v>
      </c>
      <c r="AT1103">
        <v>3050</v>
      </c>
      <c r="BN1103" s="33" t="s">
        <v>2125</v>
      </c>
      <c r="BO1103">
        <v>1</v>
      </c>
      <c r="BP1103">
        <v>1</v>
      </c>
      <c r="BQ1103">
        <v>33</v>
      </c>
      <c r="BR1103" t="s">
        <v>192</v>
      </c>
      <c r="BT1103" t="s">
        <v>73</v>
      </c>
      <c r="BU1103" s="23">
        <v>43643</v>
      </c>
      <c r="BV1103">
        <v>25811</v>
      </c>
      <c r="BX1103" t="s">
        <v>64</v>
      </c>
      <c r="BY1103" t="s">
        <v>64</v>
      </c>
      <c r="CB1103" t="s">
        <v>64</v>
      </c>
      <c r="CC1103" t="s">
        <v>64</v>
      </c>
      <c r="CD1103" t="s">
        <v>478</v>
      </c>
      <c r="CE1103" t="s">
        <v>63</v>
      </c>
      <c r="CF1103" t="s">
        <v>458</v>
      </c>
      <c r="CG1103" t="s">
        <v>63</v>
      </c>
      <c r="CH1103" t="s">
        <v>456</v>
      </c>
      <c r="CI1103" t="s">
        <v>64</v>
      </c>
      <c r="DJ1103" t="s">
        <v>76</v>
      </c>
      <c r="DK1103" t="s">
        <v>2124</v>
      </c>
      <c r="DN1103" t="s">
        <v>64</v>
      </c>
      <c r="DO1103" t="s">
        <v>77</v>
      </c>
      <c r="DP1103" t="s">
        <v>64</v>
      </c>
      <c r="DQ1103" t="s">
        <v>139</v>
      </c>
      <c r="EB1103">
        <v>2</v>
      </c>
      <c r="EC1103">
        <v>2</v>
      </c>
      <c r="EE1103" t="s">
        <v>1462</v>
      </c>
      <c r="EF1103">
        <v>3</v>
      </c>
      <c r="EH1103" t="s">
        <v>80</v>
      </c>
      <c r="EL1103" t="s">
        <v>80</v>
      </c>
      <c r="EP1103" t="s">
        <v>80</v>
      </c>
      <c r="ET1103" t="s">
        <v>80</v>
      </c>
      <c r="EV1103">
        <v>7750</v>
      </c>
      <c r="EW1103">
        <v>654</v>
      </c>
      <c r="EX1103">
        <v>439</v>
      </c>
      <c r="EY1103">
        <v>557</v>
      </c>
    </row>
    <row r="1104" spans="1:155" x14ac:dyDescent="0.25">
      <c r="A1104">
        <v>2020</v>
      </c>
      <c r="B1104" t="s">
        <v>576</v>
      </c>
      <c r="C1104" s="20" t="s">
        <v>597</v>
      </c>
      <c r="D1104" t="s">
        <v>1559</v>
      </c>
      <c r="E1104" t="s">
        <v>579</v>
      </c>
      <c r="F1104">
        <v>8</v>
      </c>
      <c r="G1104" s="1">
        <v>3.8</v>
      </c>
      <c r="H1104">
        <v>6</v>
      </c>
      <c r="I1104" t="s">
        <v>79</v>
      </c>
      <c r="J1104">
        <v>19</v>
      </c>
      <c r="K1104">
        <v>24</v>
      </c>
      <c r="L1104">
        <v>21</v>
      </c>
      <c r="M1104">
        <v>24</v>
      </c>
      <c r="N1104">
        <v>34.299999999999997</v>
      </c>
      <c r="O1104">
        <v>27.7499</v>
      </c>
      <c r="P1104">
        <v>19.073599999999999</v>
      </c>
      <c r="Q1104">
        <v>24.431000000000001</v>
      </c>
      <c r="R1104">
        <v>21.161799999999999</v>
      </c>
      <c r="T1104" t="s">
        <v>142</v>
      </c>
      <c r="U1104" t="s">
        <v>143</v>
      </c>
      <c r="V1104" t="s">
        <v>61</v>
      </c>
      <c r="W1104" t="s">
        <v>62</v>
      </c>
      <c r="Y1104">
        <v>8</v>
      </c>
      <c r="Z1104" t="s">
        <v>63</v>
      </c>
      <c r="AA1104" t="s">
        <v>64</v>
      </c>
      <c r="AB1104" t="s">
        <v>86</v>
      </c>
      <c r="AC1104" t="s">
        <v>87</v>
      </c>
      <c r="AD1104">
        <v>15</v>
      </c>
      <c r="AG1104" t="s">
        <v>243</v>
      </c>
      <c r="AH1104" t="s">
        <v>244</v>
      </c>
      <c r="AI1104" t="s">
        <v>68</v>
      </c>
      <c r="AJ1104" t="s">
        <v>69</v>
      </c>
      <c r="AK1104" t="s">
        <v>184</v>
      </c>
      <c r="AL1104" t="s">
        <v>185</v>
      </c>
      <c r="AS1104">
        <v>1950</v>
      </c>
      <c r="AT1104">
        <v>1950</v>
      </c>
      <c r="BN1104" s="33" t="s">
        <v>2125</v>
      </c>
      <c r="BO1104">
        <v>2</v>
      </c>
      <c r="BP1104">
        <v>2</v>
      </c>
      <c r="BQ1104">
        <v>33</v>
      </c>
      <c r="BR1104" t="s">
        <v>192</v>
      </c>
      <c r="BT1104" t="s">
        <v>73</v>
      </c>
      <c r="BU1104" s="23">
        <v>43538</v>
      </c>
      <c r="BV1104">
        <v>25363</v>
      </c>
      <c r="BX1104" t="s">
        <v>64</v>
      </c>
      <c r="BY1104" t="s">
        <v>64</v>
      </c>
      <c r="CB1104" t="s">
        <v>64</v>
      </c>
      <c r="CC1104" t="s">
        <v>64</v>
      </c>
      <c r="CE1104" t="s">
        <v>64</v>
      </c>
      <c r="CG1104" t="s">
        <v>63</v>
      </c>
      <c r="CH1104" t="s">
        <v>326</v>
      </c>
      <c r="CI1104" t="s">
        <v>64</v>
      </c>
      <c r="DJ1104" t="s">
        <v>76</v>
      </c>
      <c r="DK1104" t="s">
        <v>2124</v>
      </c>
      <c r="DN1104" t="s">
        <v>64</v>
      </c>
      <c r="DO1104" t="s">
        <v>615</v>
      </c>
      <c r="DP1104" t="s">
        <v>64</v>
      </c>
      <c r="DQ1104" t="s">
        <v>139</v>
      </c>
      <c r="EB1104">
        <v>4</v>
      </c>
      <c r="EC1104">
        <v>4</v>
      </c>
      <c r="EE1104" t="s">
        <v>1560</v>
      </c>
      <c r="EF1104">
        <v>5</v>
      </c>
      <c r="EH1104" t="s">
        <v>80</v>
      </c>
      <c r="EL1104" t="s">
        <v>80</v>
      </c>
      <c r="EP1104" t="s">
        <v>80</v>
      </c>
      <c r="ET1104" t="s">
        <v>80</v>
      </c>
      <c r="EV1104">
        <v>2250</v>
      </c>
      <c r="EW1104">
        <v>473</v>
      </c>
      <c r="EX1104">
        <v>369</v>
      </c>
      <c r="EY1104">
        <v>426</v>
      </c>
    </row>
    <row r="1105" spans="1:165" x14ac:dyDescent="0.25">
      <c r="A1105">
        <v>2020</v>
      </c>
      <c r="B1105" t="s">
        <v>877</v>
      </c>
      <c r="C1105" s="20" t="s">
        <v>878</v>
      </c>
      <c r="D1105" t="s">
        <v>904</v>
      </c>
      <c r="E1105" t="s">
        <v>534</v>
      </c>
      <c r="F1105">
        <v>382</v>
      </c>
      <c r="G1105" s="1">
        <v>5.6</v>
      </c>
      <c r="H1105">
        <v>8</v>
      </c>
      <c r="I1105" t="s">
        <v>882</v>
      </c>
      <c r="J1105">
        <v>13</v>
      </c>
      <c r="K1105">
        <v>19</v>
      </c>
      <c r="L1105">
        <v>15</v>
      </c>
      <c r="M1105">
        <v>16.2</v>
      </c>
      <c r="N1105">
        <v>26.3338</v>
      </c>
      <c r="O1105">
        <v>19.5929</v>
      </c>
      <c r="P1105">
        <v>13.2097</v>
      </c>
      <c r="Q1105">
        <v>19.102799999999998</v>
      </c>
      <c r="R1105">
        <v>15.3391</v>
      </c>
      <c r="T1105" t="s">
        <v>142</v>
      </c>
      <c r="U1105" t="s">
        <v>143</v>
      </c>
      <c r="V1105" t="s">
        <v>61</v>
      </c>
      <c r="W1105" t="s">
        <v>62</v>
      </c>
      <c r="Y1105">
        <v>7</v>
      </c>
      <c r="Z1105" t="s">
        <v>63</v>
      </c>
      <c r="AA1105" t="s">
        <v>64</v>
      </c>
      <c r="AB1105">
        <v>4</v>
      </c>
      <c r="AC1105" t="s">
        <v>294</v>
      </c>
      <c r="AD1105">
        <v>10</v>
      </c>
      <c r="AG1105" t="s">
        <v>59</v>
      </c>
      <c r="AH1105" t="s">
        <v>67</v>
      </c>
      <c r="AI1105" t="s">
        <v>68</v>
      </c>
      <c r="AJ1105" t="s">
        <v>69</v>
      </c>
      <c r="AK1105" t="s">
        <v>184</v>
      </c>
      <c r="AL1105" t="s">
        <v>185</v>
      </c>
      <c r="AS1105">
        <v>3250</v>
      </c>
      <c r="AT1105">
        <v>3250</v>
      </c>
      <c r="BN1105" s="33" t="s">
        <v>2125</v>
      </c>
      <c r="BO1105">
        <v>2</v>
      </c>
      <c r="BP1105">
        <v>2</v>
      </c>
      <c r="BQ1105">
        <v>33</v>
      </c>
      <c r="BR1105" t="s">
        <v>192</v>
      </c>
      <c r="BT1105" t="s">
        <v>73</v>
      </c>
      <c r="BU1105" s="23">
        <v>43775</v>
      </c>
      <c r="BV1105">
        <v>26665</v>
      </c>
      <c r="BX1105" t="s">
        <v>64</v>
      </c>
      <c r="CB1105" t="s">
        <v>64</v>
      </c>
      <c r="CC1105" t="s">
        <v>64</v>
      </c>
      <c r="CE1105" t="s">
        <v>64</v>
      </c>
      <c r="CF1105" t="s">
        <v>880</v>
      </c>
      <c r="CG1105" t="s">
        <v>63</v>
      </c>
      <c r="CH1105" t="s">
        <v>881</v>
      </c>
      <c r="CI1105" t="s">
        <v>63</v>
      </c>
      <c r="CJ1105" t="s">
        <v>894</v>
      </c>
      <c r="DJ1105" t="s">
        <v>76</v>
      </c>
      <c r="DK1105" t="s">
        <v>2124</v>
      </c>
      <c r="DN1105" t="s">
        <v>64</v>
      </c>
      <c r="DO1105" t="s">
        <v>885</v>
      </c>
      <c r="DP1105" t="s">
        <v>64</v>
      </c>
      <c r="DQ1105" t="s">
        <v>139</v>
      </c>
      <c r="EB1105">
        <v>2</v>
      </c>
      <c r="EC1105">
        <v>2</v>
      </c>
      <c r="EE1105" t="s">
        <v>1790</v>
      </c>
      <c r="EF1105">
        <v>3</v>
      </c>
      <c r="EH1105" t="s">
        <v>80</v>
      </c>
      <c r="EL1105" t="s">
        <v>80</v>
      </c>
      <c r="EP1105" t="s">
        <v>80</v>
      </c>
      <c r="ET1105" t="s">
        <v>80</v>
      </c>
      <c r="EV1105">
        <v>8750</v>
      </c>
      <c r="EW1105">
        <v>672</v>
      </c>
      <c r="EX1105">
        <v>465</v>
      </c>
      <c r="EY1105">
        <v>579</v>
      </c>
    </row>
    <row r="1106" spans="1:165" x14ac:dyDescent="0.25">
      <c r="A1106">
        <v>2020</v>
      </c>
      <c r="B1106" t="s">
        <v>221</v>
      </c>
      <c r="C1106" s="20" t="s">
        <v>287</v>
      </c>
      <c r="D1106" t="s">
        <v>300</v>
      </c>
      <c r="E1106" t="s">
        <v>224</v>
      </c>
      <c r="F1106">
        <v>539</v>
      </c>
      <c r="G1106" s="1">
        <v>3.6</v>
      </c>
      <c r="H1106">
        <v>6</v>
      </c>
      <c r="I1106" t="s">
        <v>235</v>
      </c>
      <c r="J1106">
        <v>18</v>
      </c>
      <c r="K1106">
        <v>25</v>
      </c>
      <c r="L1106">
        <v>21</v>
      </c>
      <c r="M1106">
        <v>23.149000000000001</v>
      </c>
      <c r="N1106">
        <v>34.5</v>
      </c>
      <c r="O1106">
        <v>27.172000000000001</v>
      </c>
      <c r="P1106">
        <v>18.4483</v>
      </c>
      <c r="Q1106">
        <v>24.5623</v>
      </c>
      <c r="R1106">
        <v>20.775400000000001</v>
      </c>
      <c r="T1106" t="s">
        <v>142</v>
      </c>
      <c r="U1106" t="s">
        <v>143</v>
      </c>
      <c r="V1106" t="s">
        <v>86</v>
      </c>
      <c r="W1106" t="s">
        <v>136</v>
      </c>
      <c r="Y1106">
        <v>8</v>
      </c>
      <c r="Z1106" t="s">
        <v>63</v>
      </c>
      <c r="AA1106" t="s">
        <v>64</v>
      </c>
      <c r="AB1106" t="s">
        <v>86</v>
      </c>
      <c r="AC1106" t="s">
        <v>87</v>
      </c>
      <c r="AD1106">
        <v>10</v>
      </c>
      <c r="AG1106" t="s">
        <v>243</v>
      </c>
      <c r="AH1106" t="s">
        <v>244</v>
      </c>
      <c r="AI1106" t="s">
        <v>68</v>
      </c>
      <c r="AJ1106" t="s">
        <v>69</v>
      </c>
      <c r="AK1106" t="s">
        <v>184</v>
      </c>
      <c r="AL1106" t="s">
        <v>185</v>
      </c>
      <c r="AS1106">
        <v>1950</v>
      </c>
      <c r="AT1106">
        <v>1950</v>
      </c>
      <c r="BO1106">
        <v>2</v>
      </c>
      <c r="BP1106">
        <v>2</v>
      </c>
      <c r="BQ1106">
        <v>33</v>
      </c>
      <c r="BR1106" t="s">
        <v>192</v>
      </c>
      <c r="BT1106" t="s">
        <v>73</v>
      </c>
      <c r="BU1106" s="23">
        <v>43675</v>
      </c>
      <c r="BV1106">
        <v>26043</v>
      </c>
      <c r="BX1106" t="s">
        <v>64</v>
      </c>
      <c r="BY1106" t="s">
        <v>64</v>
      </c>
      <c r="CB1106" t="s">
        <v>64</v>
      </c>
      <c r="CC1106" t="s">
        <v>64</v>
      </c>
      <c r="CD1106" t="s">
        <v>1312</v>
      </c>
      <c r="CE1106" t="s">
        <v>64</v>
      </c>
      <c r="CG1106" t="s">
        <v>63</v>
      </c>
      <c r="CH1106" t="s">
        <v>245</v>
      </c>
      <c r="CI1106" t="s">
        <v>64</v>
      </c>
      <c r="DJ1106" t="s">
        <v>146</v>
      </c>
      <c r="DK1106" t="s">
        <v>147</v>
      </c>
      <c r="DN1106" t="s">
        <v>64</v>
      </c>
      <c r="DO1106" t="s">
        <v>1315</v>
      </c>
      <c r="DP1106" t="s">
        <v>63</v>
      </c>
      <c r="DQ1106" t="s">
        <v>78</v>
      </c>
      <c r="EB1106">
        <v>4</v>
      </c>
      <c r="EC1106">
        <v>4</v>
      </c>
      <c r="EE1106" t="s">
        <v>1314</v>
      </c>
      <c r="EF1106">
        <v>7</v>
      </c>
      <c r="EH1106" t="s">
        <v>80</v>
      </c>
      <c r="EL1106" t="s">
        <v>80</v>
      </c>
      <c r="EP1106" t="s">
        <v>80</v>
      </c>
      <c r="ET1106" t="s">
        <v>80</v>
      </c>
      <c r="EV1106">
        <v>2250</v>
      </c>
      <c r="EW1106">
        <v>481</v>
      </c>
      <c r="EX1106">
        <v>361</v>
      </c>
      <c r="EY1106">
        <v>427</v>
      </c>
    </row>
    <row r="1107" spans="1:165" x14ac:dyDescent="0.25">
      <c r="A1107">
        <v>2020</v>
      </c>
      <c r="B1107" t="s">
        <v>221</v>
      </c>
      <c r="C1107" s="20" t="s">
        <v>287</v>
      </c>
      <c r="D1107" t="s">
        <v>300</v>
      </c>
      <c r="E1107" t="s">
        <v>224</v>
      </c>
      <c r="F1107">
        <v>540</v>
      </c>
      <c r="G1107" s="1">
        <v>5.7</v>
      </c>
      <c r="H1107">
        <v>8</v>
      </c>
      <c r="I1107" t="s">
        <v>235</v>
      </c>
      <c r="J1107">
        <v>14</v>
      </c>
      <c r="K1107">
        <v>22</v>
      </c>
      <c r="L1107">
        <v>17</v>
      </c>
      <c r="M1107">
        <v>17.3</v>
      </c>
      <c r="N1107">
        <v>30.1</v>
      </c>
      <c r="O1107">
        <v>21.393999999999998</v>
      </c>
      <c r="P1107">
        <v>14.055099999999999</v>
      </c>
      <c r="Q1107">
        <v>21.646100000000001</v>
      </c>
      <c r="R1107">
        <v>16.688700000000001</v>
      </c>
      <c r="T1107" t="s">
        <v>142</v>
      </c>
      <c r="U1107" t="s">
        <v>143</v>
      </c>
      <c r="V1107" t="s">
        <v>86</v>
      </c>
      <c r="W1107" t="s">
        <v>136</v>
      </c>
      <c r="Y1107">
        <v>8</v>
      </c>
      <c r="Z1107" t="s">
        <v>63</v>
      </c>
      <c r="AA1107" t="s">
        <v>64</v>
      </c>
      <c r="AB1107" t="s">
        <v>86</v>
      </c>
      <c r="AC1107" t="s">
        <v>87</v>
      </c>
      <c r="AD1107">
        <v>10</v>
      </c>
      <c r="AG1107" t="s">
        <v>249</v>
      </c>
      <c r="AH1107" t="s">
        <v>250</v>
      </c>
      <c r="AI1107" t="s">
        <v>68</v>
      </c>
      <c r="AJ1107" t="s">
        <v>69</v>
      </c>
      <c r="AK1107" t="s">
        <v>184</v>
      </c>
      <c r="AL1107" t="s">
        <v>185</v>
      </c>
      <c r="AS1107">
        <v>2650</v>
      </c>
      <c r="AT1107">
        <v>2650</v>
      </c>
      <c r="BO1107">
        <v>1</v>
      </c>
      <c r="BP1107">
        <v>1</v>
      </c>
      <c r="BQ1107">
        <v>33</v>
      </c>
      <c r="BR1107" t="s">
        <v>192</v>
      </c>
      <c r="BT1107" t="s">
        <v>73</v>
      </c>
      <c r="BU1107" s="23">
        <v>43675</v>
      </c>
      <c r="BV1107">
        <v>26080</v>
      </c>
      <c r="BX1107" t="s">
        <v>64</v>
      </c>
      <c r="BY1107" t="s">
        <v>64</v>
      </c>
      <c r="CB1107" t="s">
        <v>64</v>
      </c>
      <c r="CC1107" t="s">
        <v>64</v>
      </c>
      <c r="CE1107" t="s">
        <v>63</v>
      </c>
      <c r="CF1107" t="s">
        <v>251</v>
      </c>
      <c r="CG1107" t="s">
        <v>63</v>
      </c>
      <c r="CH1107" t="s">
        <v>237</v>
      </c>
      <c r="CI1107" t="s">
        <v>64</v>
      </c>
      <c r="DJ1107" t="s">
        <v>146</v>
      </c>
      <c r="DK1107" t="s">
        <v>147</v>
      </c>
      <c r="DN1107" t="s">
        <v>64</v>
      </c>
      <c r="DO1107" t="s">
        <v>273</v>
      </c>
      <c r="DP1107" t="s">
        <v>64</v>
      </c>
      <c r="DQ1107" t="s">
        <v>139</v>
      </c>
      <c r="EB1107">
        <v>3</v>
      </c>
      <c r="EC1107">
        <v>3</v>
      </c>
      <c r="EE1107" t="s">
        <v>1326</v>
      </c>
      <c r="EF1107">
        <v>3</v>
      </c>
      <c r="EH1107" t="s">
        <v>80</v>
      </c>
      <c r="EL1107" t="s">
        <v>80</v>
      </c>
      <c r="EP1107" t="s">
        <v>80</v>
      </c>
      <c r="ET1107" t="s">
        <v>80</v>
      </c>
      <c r="EV1107">
        <v>5750</v>
      </c>
      <c r="EW1107">
        <v>633</v>
      </c>
      <c r="EX1107">
        <v>410</v>
      </c>
      <c r="EY1107">
        <v>533</v>
      </c>
    </row>
    <row r="1108" spans="1:165" s="24" customFormat="1" x14ac:dyDescent="0.25">
      <c r="A1108">
        <v>2020</v>
      </c>
      <c r="B1108" t="s">
        <v>221</v>
      </c>
      <c r="C1108" s="20" t="s">
        <v>287</v>
      </c>
      <c r="D1108" t="s">
        <v>305</v>
      </c>
      <c r="E1108" t="s">
        <v>224</v>
      </c>
      <c r="F1108">
        <v>541</v>
      </c>
      <c r="G1108" s="1">
        <v>6.4</v>
      </c>
      <c r="H1108">
        <v>8</v>
      </c>
      <c r="I1108" t="s">
        <v>235</v>
      </c>
      <c r="J1108">
        <v>13</v>
      </c>
      <c r="K1108">
        <v>19</v>
      </c>
      <c r="L1108">
        <v>15</v>
      </c>
      <c r="M1108">
        <v>15.7</v>
      </c>
      <c r="N1108">
        <v>25.8</v>
      </c>
      <c r="O1108">
        <v>19.057200000000002</v>
      </c>
      <c r="P1108">
        <v>12.823399999999999</v>
      </c>
      <c r="Q1108">
        <v>18.738700000000001</v>
      </c>
      <c r="R1108">
        <v>14.9466</v>
      </c>
      <c r="S1108"/>
      <c r="T1108" t="s">
        <v>142</v>
      </c>
      <c r="U1108" t="s">
        <v>143</v>
      </c>
      <c r="V1108" t="s">
        <v>86</v>
      </c>
      <c r="W1108" t="s">
        <v>136</v>
      </c>
      <c r="X1108"/>
      <c r="Y1108">
        <v>8</v>
      </c>
      <c r="Z1108" t="s">
        <v>63</v>
      </c>
      <c r="AA1108" t="s">
        <v>64</v>
      </c>
      <c r="AB1108" t="s">
        <v>86</v>
      </c>
      <c r="AC1108" t="s">
        <v>87</v>
      </c>
      <c r="AD1108">
        <v>10</v>
      </c>
      <c r="AE1108"/>
      <c r="AF1108"/>
      <c r="AG1108" t="s">
        <v>59</v>
      </c>
      <c r="AH1108" t="s">
        <v>67</v>
      </c>
      <c r="AI1108" t="s">
        <v>68</v>
      </c>
      <c r="AJ1108" t="s">
        <v>69</v>
      </c>
      <c r="AK1108" t="s">
        <v>184</v>
      </c>
      <c r="AL1108" t="s">
        <v>185</v>
      </c>
      <c r="AM1108"/>
      <c r="AN1108"/>
      <c r="AO1108"/>
      <c r="AP1108"/>
      <c r="AQ1108"/>
      <c r="AR1108"/>
      <c r="AS1108">
        <v>3250</v>
      </c>
      <c r="AT1108">
        <v>3250</v>
      </c>
      <c r="AU1108"/>
      <c r="AV1108"/>
      <c r="AW1108"/>
      <c r="AX1108"/>
      <c r="AY1108"/>
      <c r="AZ1108"/>
      <c r="BA1108"/>
      <c r="BB1108"/>
      <c r="BC1108"/>
      <c r="BD1108"/>
      <c r="BE1108"/>
      <c r="BF1108"/>
      <c r="BG1108"/>
      <c r="BH1108"/>
      <c r="BI1108"/>
      <c r="BJ1108"/>
      <c r="BK1108"/>
      <c r="BL1108"/>
      <c r="BM1108"/>
      <c r="BN1108" s="33"/>
      <c r="BO1108">
        <v>1</v>
      </c>
      <c r="BP1108">
        <v>1</v>
      </c>
      <c r="BQ1108">
        <v>33</v>
      </c>
      <c r="BR1108" t="s">
        <v>192</v>
      </c>
      <c r="BS1108"/>
      <c r="BT1108" t="s">
        <v>73</v>
      </c>
      <c r="BU1108" s="23">
        <v>43703</v>
      </c>
      <c r="BV1108">
        <v>26310</v>
      </c>
      <c r="BW1108" s="2"/>
      <c r="BX1108" t="s">
        <v>64</v>
      </c>
      <c r="BY1108" t="s">
        <v>64</v>
      </c>
      <c r="BZ1108"/>
      <c r="CA1108"/>
      <c r="CB1108" t="s">
        <v>64</v>
      </c>
      <c r="CC1108" t="s">
        <v>64</v>
      </c>
      <c r="CD1108"/>
      <c r="CE1108" t="s">
        <v>63</v>
      </c>
      <c r="CF1108" t="s">
        <v>264</v>
      </c>
      <c r="CG1108" t="s">
        <v>64</v>
      </c>
      <c r="CH1108"/>
      <c r="CI1108" t="s">
        <v>64</v>
      </c>
      <c r="CJ1108"/>
      <c r="CK1108"/>
      <c r="CL1108"/>
      <c r="CM1108"/>
      <c r="CN1108"/>
      <c r="CO1108"/>
      <c r="CP1108"/>
      <c r="CQ1108"/>
      <c r="CR1108"/>
      <c r="CS1108"/>
      <c r="CT1108"/>
      <c r="CU1108"/>
      <c r="CV1108"/>
      <c r="CW1108"/>
      <c r="CX1108"/>
      <c r="CY1108"/>
      <c r="CZ1108"/>
      <c r="DA1108"/>
      <c r="DB1108"/>
      <c r="DC1108"/>
      <c r="DD1108"/>
      <c r="DE1108"/>
      <c r="DF1108"/>
      <c r="DG1108"/>
      <c r="DH1108"/>
      <c r="DI1108"/>
      <c r="DJ1108" t="s">
        <v>146</v>
      </c>
      <c r="DK1108" t="s">
        <v>147</v>
      </c>
      <c r="DL1108"/>
      <c r="DM1108"/>
      <c r="DN1108" t="s">
        <v>64</v>
      </c>
      <c r="DO1108" t="s">
        <v>238</v>
      </c>
      <c r="DP1108" t="s">
        <v>64</v>
      </c>
      <c r="DQ1108" t="s">
        <v>139</v>
      </c>
      <c r="DR1108"/>
      <c r="DS1108"/>
      <c r="DT1108"/>
      <c r="DU1108"/>
      <c r="DV1108"/>
      <c r="DW1108"/>
      <c r="DX1108"/>
      <c r="DY1108"/>
      <c r="DZ1108"/>
      <c r="EA1108" s="22"/>
      <c r="EB1108">
        <v>2</v>
      </c>
      <c r="EC1108">
        <v>2</v>
      </c>
      <c r="ED1108"/>
      <c r="EE1108" t="s">
        <v>1327</v>
      </c>
      <c r="EF1108">
        <v>1</v>
      </c>
      <c r="EG1108"/>
      <c r="EH1108" t="s">
        <v>80</v>
      </c>
      <c r="EI1108"/>
      <c r="EJ1108"/>
      <c r="EK1108"/>
      <c r="EL1108" t="s">
        <v>80</v>
      </c>
      <c r="EM1108"/>
      <c r="EN1108"/>
      <c r="EO1108"/>
      <c r="EP1108" t="s">
        <v>80</v>
      </c>
      <c r="EQ1108"/>
      <c r="ER1108"/>
      <c r="ES1108"/>
      <c r="ET1108" t="s">
        <v>80</v>
      </c>
      <c r="EU1108"/>
      <c r="EV1108">
        <v>8750</v>
      </c>
      <c r="EW1108">
        <v>689</v>
      </c>
      <c r="EX1108">
        <v>474</v>
      </c>
      <c r="EY1108">
        <v>592</v>
      </c>
      <c r="EZ1108"/>
      <c r="FA1108"/>
      <c r="FB1108"/>
      <c r="FC1108"/>
      <c r="FD1108"/>
      <c r="FE1108"/>
      <c r="FF1108"/>
      <c r="FG1108"/>
      <c r="FH1108"/>
      <c r="FI1108"/>
    </row>
    <row r="1109" spans="1:165" x14ac:dyDescent="0.25">
      <c r="A1109">
        <v>2020</v>
      </c>
      <c r="B1109" t="s">
        <v>221</v>
      </c>
      <c r="C1109" s="20" t="s">
        <v>287</v>
      </c>
      <c r="D1109" t="s">
        <v>306</v>
      </c>
      <c r="E1109" t="s">
        <v>224</v>
      </c>
      <c r="F1109">
        <v>542</v>
      </c>
      <c r="G1109" s="1">
        <v>6.2</v>
      </c>
      <c r="H1109">
        <v>8</v>
      </c>
      <c r="I1109" t="s">
        <v>235</v>
      </c>
      <c r="J1109">
        <v>11</v>
      </c>
      <c r="K1109">
        <v>17</v>
      </c>
      <c r="L1109">
        <v>13</v>
      </c>
      <c r="M1109">
        <v>13.7</v>
      </c>
      <c r="N1109">
        <v>23.4</v>
      </c>
      <c r="O1109">
        <v>16.8416</v>
      </c>
      <c r="P1109">
        <v>11.2651</v>
      </c>
      <c r="Q1109">
        <v>17.090699999999998</v>
      </c>
      <c r="R1109">
        <v>13.306100000000001</v>
      </c>
      <c r="T1109" t="s">
        <v>266</v>
      </c>
      <c r="U1109" t="s">
        <v>267</v>
      </c>
      <c r="V1109" t="s">
        <v>86</v>
      </c>
      <c r="W1109" t="s">
        <v>136</v>
      </c>
      <c r="Y1109">
        <v>8</v>
      </c>
      <c r="Z1109" t="s">
        <v>63</v>
      </c>
      <c r="AA1109" t="s">
        <v>64</v>
      </c>
      <c r="AB1109" t="s">
        <v>86</v>
      </c>
      <c r="AC1109" t="s">
        <v>87</v>
      </c>
      <c r="AD1109">
        <v>10</v>
      </c>
      <c r="AG1109" t="s">
        <v>59</v>
      </c>
      <c r="AH1109" t="s">
        <v>67</v>
      </c>
      <c r="AI1109" t="s">
        <v>68</v>
      </c>
      <c r="AJ1109" t="s">
        <v>69</v>
      </c>
      <c r="AK1109" t="s">
        <v>184</v>
      </c>
      <c r="AL1109" t="s">
        <v>185</v>
      </c>
      <c r="AS1109">
        <v>3750</v>
      </c>
      <c r="AT1109">
        <v>3750</v>
      </c>
      <c r="BN1109" s="33" t="s">
        <v>2131</v>
      </c>
      <c r="BO1109">
        <v>1</v>
      </c>
      <c r="BP1109">
        <v>1</v>
      </c>
      <c r="BQ1109">
        <v>33</v>
      </c>
      <c r="BR1109" t="s">
        <v>192</v>
      </c>
      <c r="BT1109" t="s">
        <v>73</v>
      </c>
      <c r="BU1109" s="23">
        <v>43703</v>
      </c>
      <c r="BV1109">
        <v>25983</v>
      </c>
      <c r="BX1109" t="s">
        <v>64</v>
      </c>
      <c r="BY1109" t="s">
        <v>64</v>
      </c>
      <c r="CB1109" t="s">
        <v>64</v>
      </c>
      <c r="CC1109" t="s">
        <v>64</v>
      </c>
      <c r="CE1109" t="s">
        <v>64</v>
      </c>
      <c r="CG1109" t="s">
        <v>63</v>
      </c>
      <c r="CH1109" t="s">
        <v>268</v>
      </c>
      <c r="CI1109" t="s">
        <v>64</v>
      </c>
      <c r="DJ1109" t="s">
        <v>146</v>
      </c>
      <c r="DK1109" t="s">
        <v>147</v>
      </c>
      <c r="DN1109" t="s">
        <v>64</v>
      </c>
      <c r="DO1109" t="s">
        <v>238</v>
      </c>
      <c r="DP1109" t="s">
        <v>64</v>
      </c>
      <c r="DQ1109" t="s">
        <v>139</v>
      </c>
      <c r="EB1109">
        <v>1</v>
      </c>
      <c r="EC1109">
        <v>1</v>
      </c>
      <c r="EE1109" t="s">
        <v>1341</v>
      </c>
      <c r="EF1109">
        <v>1</v>
      </c>
      <c r="EH1109" t="s">
        <v>80</v>
      </c>
      <c r="EL1109" t="s">
        <v>80</v>
      </c>
      <c r="EP1109" t="s">
        <v>80</v>
      </c>
      <c r="ET1109" t="s">
        <v>80</v>
      </c>
      <c r="EV1109">
        <v>11250</v>
      </c>
      <c r="EW1109">
        <v>785</v>
      </c>
      <c r="EX1109">
        <v>516</v>
      </c>
      <c r="EY1109">
        <v>664</v>
      </c>
    </row>
    <row r="1110" spans="1:165" x14ac:dyDescent="0.25">
      <c r="A1110">
        <v>2020</v>
      </c>
      <c r="B1110" t="s">
        <v>1123</v>
      </c>
      <c r="C1110" s="20" t="s">
        <v>1187</v>
      </c>
      <c r="D1110" t="s">
        <v>1200</v>
      </c>
      <c r="E1110" t="s">
        <v>1126</v>
      </c>
      <c r="F1110">
        <v>8</v>
      </c>
      <c r="G1110" s="1">
        <v>4</v>
      </c>
      <c r="H1110">
        <v>8</v>
      </c>
      <c r="I1110" t="s">
        <v>79</v>
      </c>
      <c r="J1110">
        <v>12</v>
      </c>
      <c r="K1110">
        <v>17</v>
      </c>
      <c r="L1110">
        <v>14</v>
      </c>
      <c r="M1110">
        <v>15</v>
      </c>
      <c r="N1110">
        <v>22.8</v>
      </c>
      <c r="O1110">
        <v>17.729399999999998</v>
      </c>
      <c r="P1110">
        <v>12.2803</v>
      </c>
      <c r="Q1110">
        <v>16.675799999999999</v>
      </c>
      <c r="R1110">
        <v>13.9329</v>
      </c>
      <c r="T1110" t="s">
        <v>60</v>
      </c>
      <c r="U1110" t="s">
        <v>71</v>
      </c>
      <c r="V1110" t="s">
        <v>61</v>
      </c>
      <c r="W1110" t="s">
        <v>62</v>
      </c>
      <c r="Y1110">
        <v>8</v>
      </c>
      <c r="Z1110" t="s">
        <v>63</v>
      </c>
      <c r="AA1110" t="s">
        <v>64</v>
      </c>
      <c r="AB1110" t="s">
        <v>86</v>
      </c>
      <c r="AC1110" t="s">
        <v>87</v>
      </c>
      <c r="AD1110">
        <v>15</v>
      </c>
      <c r="AG1110" t="s">
        <v>59</v>
      </c>
      <c r="AH1110" t="s">
        <v>67</v>
      </c>
      <c r="AI1110" t="s">
        <v>68</v>
      </c>
      <c r="AJ1110" t="s">
        <v>69</v>
      </c>
      <c r="AK1110" t="s">
        <v>184</v>
      </c>
      <c r="AL1110" t="s">
        <v>185</v>
      </c>
      <c r="AS1110">
        <v>3500</v>
      </c>
      <c r="AT1110">
        <v>3500</v>
      </c>
      <c r="BN1110" s="33" t="s">
        <v>2125</v>
      </c>
      <c r="BO1110">
        <v>2</v>
      </c>
      <c r="BP1110">
        <v>2</v>
      </c>
      <c r="BQ1110">
        <v>33</v>
      </c>
      <c r="BR1110" t="s">
        <v>192</v>
      </c>
      <c r="BT1110" t="s">
        <v>73</v>
      </c>
      <c r="BU1110" s="23">
        <v>43707</v>
      </c>
      <c r="BV1110">
        <v>26181</v>
      </c>
      <c r="BX1110" t="s">
        <v>63</v>
      </c>
      <c r="BY1110" t="s">
        <v>64</v>
      </c>
      <c r="CB1110" t="s">
        <v>64</v>
      </c>
      <c r="CC1110" t="s">
        <v>64</v>
      </c>
      <c r="CD1110" t="s">
        <v>1967</v>
      </c>
      <c r="CE1110" t="s">
        <v>63</v>
      </c>
      <c r="CF1110" t="s">
        <v>1175</v>
      </c>
      <c r="CG1110" t="s">
        <v>63</v>
      </c>
      <c r="CH1110" t="s">
        <v>259</v>
      </c>
      <c r="CI1110" t="s">
        <v>64</v>
      </c>
      <c r="DJ1110" t="s">
        <v>76</v>
      </c>
      <c r="DK1110" t="s">
        <v>2124</v>
      </c>
      <c r="DN1110" t="s">
        <v>64</v>
      </c>
      <c r="DO1110" t="s">
        <v>1176</v>
      </c>
      <c r="DP1110" t="s">
        <v>63</v>
      </c>
      <c r="DQ1110" t="s">
        <v>78</v>
      </c>
      <c r="DY1110">
        <v>17.899999999999999</v>
      </c>
      <c r="EB1110">
        <v>1</v>
      </c>
      <c r="EC1110">
        <v>1</v>
      </c>
      <c r="EE1110" t="s">
        <v>1966</v>
      </c>
      <c r="EF1110">
        <v>3</v>
      </c>
      <c r="EH1110" t="s">
        <v>80</v>
      </c>
      <c r="EL1110" t="s">
        <v>80</v>
      </c>
      <c r="EP1110" t="s">
        <v>80</v>
      </c>
      <c r="ET1110" t="s">
        <v>80</v>
      </c>
      <c r="EV1110">
        <v>10000</v>
      </c>
      <c r="EW1110">
        <v>700</v>
      </c>
      <c r="EX1110">
        <v>516</v>
      </c>
      <c r="EY1110">
        <v>617</v>
      </c>
    </row>
    <row r="1111" spans="1:165" x14ac:dyDescent="0.25">
      <c r="A1111">
        <v>2020</v>
      </c>
      <c r="B1111" t="s">
        <v>630</v>
      </c>
      <c r="C1111" s="20" t="s">
        <v>668</v>
      </c>
      <c r="D1111" t="s">
        <v>1598</v>
      </c>
      <c r="E1111" t="s">
        <v>632</v>
      </c>
      <c r="F1111">
        <v>663</v>
      </c>
      <c r="G1111" s="1">
        <v>2</v>
      </c>
      <c r="H1111">
        <v>4</v>
      </c>
      <c r="I1111" t="s">
        <v>79</v>
      </c>
      <c r="J1111">
        <v>17</v>
      </c>
      <c r="K1111">
        <v>20</v>
      </c>
      <c r="L1111">
        <v>18</v>
      </c>
      <c r="M1111">
        <v>20.690200000000001</v>
      </c>
      <c r="N1111">
        <v>29.455400000000001</v>
      </c>
      <c r="O1111">
        <v>23.889199999999999</v>
      </c>
      <c r="P1111">
        <v>16.6221</v>
      </c>
      <c r="Q1111">
        <v>20.167400000000001</v>
      </c>
      <c r="R1111">
        <v>18.05</v>
      </c>
      <c r="T1111" t="s">
        <v>60</v>
      </c>
      <c r="U1111" t="s">
        <v>71</v>
      </c>
      <c r="V1111" t="s">
        <v>61</v>
      </c>
      <c r="W1111" t="s">
        <v>62</v>
      </c>
      <c r="Y1111">
        <v>8</v>
      </c>
      <c r="Z1111" t="s">
        <v>63</v>
      </c>
      <c r="AA1111" t="s">
        <v>64</v>
      </c>
      <c r="AB1111">
        <v>4</v>
      </c>
      <c r="AC1111" t="s">
        <v>294</v>
      </c>
      <c r="AD1111">
        <v>15</v>
      </c>
      <c r="AG1111" t="s">
        <v>59</v>
      </c>
      <c r="AH1111" t="s">
        <v>67</v>
      </c>
      <c r="AI1111" t="s">
        <v>68</v>
      </c>
      <c r="AJ1111" t="s">
        <v>69</v>
      </c>
      <c r="AK1111" t="s">
        <v>184</v>
      </c>
      <c r="AL1111" t="s">
        <v>185</v>
      </c>
      <c r="AS1111">
        <v>2700</v>
      </c>
      <c r="AT1111">
        <v>2700</v>
      </c>
      <c r="BN1111" s="33" t="s">
        <v>2125</v>
      </c>
      <c r="BO1111">
        <v>2</v>
      </c>
      <c r="BP1111">
        <v>2</v>
      </c>
      <c r="BQ1111">
        <v>33</v>
      </c>
      <c r="BR1111" t="s">
        <v>192</v>
      </c>
      <c r="BT1111" t="s">
        <v>285</v>
      </c>
      <c r="BU1111" s="23">
        <v>43969</v>
      </c>
      <c r="BV1111">
        <v>27251</v>
      </c>
      <c r="BX1111" t="s">
        <v>63</v>
      </c>
      <c r="BY1111" t="s">
        <v>64</v>
      </c>
      <c r="CB1111" t="s">
        <v>64</v>
      </c>
      <c r="CC1111" t="s">
        <v>64</v>
      </c>
      <c r="CE1111" t="s">
        <v>64</v>
      </c>
      <c r="CG1111" t="s">
        <v>63</v>
      </c>
      <c r="CH1111" t="s">
        <v>633</v>
      </c>
      <c r="CI1111" t="s">
        <v>63</v>
      </c>
      <c r="CJ1111" t="s">
        <v>634</v>
      </c>
      <c r="DJ1111" t="s">
        <v>76</v>
      </c>
      <c r="DK1111" t="s">
        <v>2124</v>
      </c>
      <c r="DL1111" t="s">
        <v>64</v>
      </c>
      <c r="DM1111" t="s">
        <v>64</v>
      </c>
      <c r="DN1111" t="s">
        <v>64</v>
      </c>
      <c r="DO1111" t="s">
        <v>595</v>
      </c>
      <c r="DP1111" t="s">
        <v>63</v>
      </c>
      <c r="DQ1111" t="s">
        <v>78</v>
      </c>
      <c r="DR1111" t="s">
        <v>1598</v>
      </c>
      <c r="DY1111">
        <v>24.1</v>
      </c>
      <c r="EB1111">
        <v>3</v>
      </c>
      <c r="EC1111">
        <v>3</v>
      </c>
      <c r="EE1111" t="s">
        <v>1599</v>
      </c>
      <c r="EF1111">
        <v>7</v>
      </c>
      <c r="EH1111" t="s">
        <v>80</v>
      </c>
      <c r="EL1111" t="s">
        <v>80</v>
      </c>
      <c r="EP1111" t="s">
        <v>80</v>
      </c>
      <c r="ET1111" t="s">
        <v>80</v>
      </c>
      <c r="EV1111">
        <v>6000</v>
      </c>
      <c r="EW1111">
        <v>536</v>
      </c>
      <c r="EX1111">
        <v>438</v>
      </c>
      <c r="EY1111">
        <v>492</v>
      </c>
    </row>
    <row r="1112" spans="1:165" x14ac:dyDescent="0.25">
      <c r="A1112">
        <v>2020</v>
      </c>
      <c r="B1112" t="s">
        <v>630</v>
      </c>
      <c r="C1112" s="20" t="s">
        <v>668</v>
      </c>
      <c r="D1112" t="s">
        <v>1600</v>
      </c>
      <c r="E1112" t="s">
        <v>632</v>
      </c>
      <c r="F1112">
        <v>665</v>
      </c>
      <c r="G1112" s="1">
        <v>3</v>
      </c>
      <c r="H1112">
        <v>6</v>
      </c>
      <c r="I1112" t="s">
        <v>79</v>
      </c>
      <c r="J1112">
        <v>17</v>
      </c>
      <c r="K1112">
        <v>22</v>
      </c>
      <c r="L1112">
        <v>19</v>
      </c>
      <c r="M1112">
        <v>22.912099999999999</v>
      </c>
      <c r="N1112">
        <v>31.552099999999999</v>
      </c>
      <c r="O1112">
        <v>26.132200000000001</v>
      </c>
      <c r="P1112">
        <v>17.410499999999999</v>
      </c>
      <c r="Q1112">
        <v>21.762599999999999</v>
      </c>
      <c r="R1112">
        <v>19.132200000000001</v>
      </c>
      <c r="T1112" t="s">
        <v>60</v>
      </c>
      <c r="U1112" t="s">
        <v>71</v>
      </c>
      <c r="V1112" t="s">
        <v>61</v>
      </c>
      <c r="W1112" t="s">
        <v>62</v>
      </c>
      <c r="Y1112">
        <v>8</v>
      </c>
      <c r="Z1112" t="s">
        <v>63</v>
      </c>
      <c r="AA1112" t="s">
        <v>64</v>
      </c>
      <c r="AB1112">
        <v>4</v>
      </c>
      <c r="AC1112" t="s">
        <v>294</v>
      </c>
      <c r="AD1112">
        <v>10</v>
      </c>
      <c r="AG1112" t="s">
        <v>59</v>
      </c>
      <c r="AH1112" t="s">
        <v>67</v>
      </c>
      <c r="AI1112" t="s">
        <v>68</v>
      </c>
      <c r="AJ1112" t="s">
        <v>69</v>
      </c>
      <c r="AK1112" t="s">
        <v>184</v>
      </c>
      <c r="AL1112" t="s">
        <v>185</v>
      </c>
      <c r="AS1112">
        <v>2550</v>
      </c>
      <c r="AT1112">
        <v>2550</v>
      </c>
      <c r="BN1112" s="33" t="s">
        <v>2128</v>
      </c>
      <c r="BO1112">
        <v>2</v>
      </c>
      <c r="BP1112">
        <v>2</v>
      </c>
      <c r="BQ1112">
        <v>33</v>
      </c>
      <c r="BR1112" t="s">
        <v>192</v>
      </c>
      <c r="BT1112" t="s">
        <v>227</v>
      </c>
      <c r="BU1112" s="23">
        <v>43969</v>
      </c>
      <c r="BV1112">
        <v>27242</v>
      </c>
      <c r="BX1112" t="s">
        <v>63</v>
      </c>
      <c r="BY1112" t="s">
        <v>64</v>
      </c>
      <c r="CB1112" t="s">
        <v>64</v>
      </c>
      <c r="CC1112" t="s">
        <v>64</v>
      </c>
      <c r="CD1112" t="s">
        <v>1602</v>
      </c>
      <c r="CE1112" t="s">
        <v>64</v>
      </c>
      <c r="CG1112" t="s">
        <v>63</v>
      </c>
      <c r="CH1112" t="s">
        <v>633</v>
      </c>
      <c r="CI1112" t="s">
        <v>64</v>
      </c>
      <c r="CK1112" t="s">
        <v>112</v>
      </c>
      <c r="CM1112">
        <v>1</v>
      </c>
      <c r="CN1112" t="s">
        <v>113</v>
      </c>
      <c r="CP1112">
        <v>48</v>
      </c>
      <c r="CQ1112">
        <v>8</v>
      </c>
      <c r="CR1112">
        <v>370</v>
      </c>
      <c r="CS1112" t="s">
        <v>114</v>
      </c>
      <c r="CV1112" t="s">
        <v>690</v>
      </c>
      <c r="DD1112">
        <v>1</v>
      </c>
      <c r="DE1112" t="s">
        <v>138</v>
      </c>
      <c r="DG1112">
        <v>15</v>
      </c>
      <c r="DJ1112" t="s">
        <v>76</v>
      </c>
      <c r="DK1112" t="s">
        <v>2124</v>
      </c>
      <c r="DL1112" t="s">
        <v>64</v>
      </c>
      <c r="DM1112" t="s">
        <v>64</v>
      </c>
      <c r="DN1112" t="s">
        <v>64</v>
      </c>
      <c r="DO1112" t="s">
        <v>595</v>
      </c>
      <c r="DP1112" t="s">
        <v>63</v>
      </c>
      <c r="DQ1112" t="s">
        <v>78</v>
      </c>
      <c r="DR1112" t="s">
        <v>1600</v>
      </c>
      <c r="DY1112">
        <v>26.3</v>
      </c>
      <c r="EB1112">
        <v>3</v>
      </c>
      <c r="EC1112">
        <v>3</v>
      </c>
      <c r="EE1112" t="s">
        <v>1601</v>
      </c>
      <c r="EF1112">
        <v>7</v>
      </c>
      <c r="EH1112" t="s">
        <v>80</v>
      </c>
      <c r="EL1112" t="s">
        <v>80</v>
      </c>
      <c r="EP1112" t="s">
        <v>80</v>
      </c>
      <c r="ET1112" t="s">
        <v>80</v>
      </c>
      <c r="EV1112">
        <v>5250</v>
      </c>
      <c r="EW1112">
        <v>507</v>
      </c>
      <c r="EX1112">
        <v>406</v>
      </c>
      <c r="EY1112">
        <v>462</v>
      </c>
    </row>
    <row r="1113" spans="1:165" x14ac:dyDescent="0.25">
      <c r="A1113">
        <v>2020</v>
      </c>
      <c r="B1113" t="s">
        <v>630</v>
      </c>
      <c r="C1113" s="20" t="s">
        <v>668</v>
      </c>
      <c r="D1113" t="s">
        <v>1603</v>
      </c>
      <c r="E1113" t="s">
        <v>632</v>
      </c>
      <c r="F1113">
        <v>666</v>
      </c>
      <c r="G1113" s="1">
        <v>2</v>
      </c>
      <c r="H1113">
        <v>4</v>
      </c>
      <c r="I1113" t="s">
        <v>79</v>
      </c>
      <c r="J1113">
        <v>18</v>
      </c>
      <c r="K1113">
        <v>21</v>
      </c>
      <c r="L1113">
        <v>19</v>
      </c>
      <c r="M1113">
        <v>22.3491</v>
      </c>
      <c r="N1113">
        <v>30.580500000000001</v>
      </c>
      <c r="O1113">
        <v>25.429300000000001</v>
      </c>
      <c r="P1113">
        <v>17.857399999999998</v>
      </c>
      <c r="Q1113">
        <v>20.7578</v>
      </c>
      <c r="R1113">
        <v>19.055499999999999</v>
      </c>
      <c r="T1113" t="s">
        <v>60</v>
      </c>
      <c r="U1113" t="s">
        <v>71</v>
      </c>
      <c r="V1113" t="s">
        <v>61</v>
      </c>
      <c r="W1113" t="s">
        <v>62</v>
      </c>
      <c r="Y1113">
        <v>8</v>
      </c>
      <c r="Z1113" t="s">
        <v>63</v>
      </c>
      <c r="AA1113" t="s">
        <v>64</v>
      </c>
      <c r="AB1113">
        <v>4</v>
      </c>
      <c r="AC1113" t="s">
        <v>294</v>
      </c>
      <c r="AD1113">
        <v>15</v>
      </c>
      <c r="AG1113" t="s">
        <v>59</v>
      </c>
      <c r="AH1113" t="s">
        <v>67</v>
      </c>
      <c r="AI1113" t="s">
        <v>68</v>
      </c>
      <c r="AJ1113" t="s">
        <v>69</v>
      </c>
      <c r="AK1113" t="s">
        <v>184</v>
      </c>
      <c r="AL1113" t="s">
        <v>185</v>
      </c>
      <c r="AS1113">
        <v>2550</v>
      </c>
      <c r="AT1113">
        <v>2550</v>
      </c>
      <c r="BN1113" s="33" t="s">
        <v>2125</v>
      </c>
      <c r="BO1113">
        <v>2</v>
      </c>
      <c r="BP1113">
        <v>2</v>
      </c>
      <c r="BQ1113">
        <v>33</v>
      </c>
      <c r="BR1113" t="s">
        <v>192</v>
      </c>
      <c r="BT1113" t="s">
        <v>285</v>
      </c>
      <c r="BU1113" s="23">
        <v>43969</v>
      </c>
      <c r="BV1113">
        <v>27290</v>
      </c>
      <c r="BX1113" t="s">
        <v>63</v>
      </c>
      <c r="BY1113" t="s">
        <v>64</v>
      </c>
      <c r="CB1113" t="s">
        <v>64</v>
      </c>
      <c r="CC1113" t="s">
        <v>64</v>
      </c>
      <c r="CE1113" t="s">
        <v>64</v>
      </c>
      <c r="CG1113" t="s">
        <v>63</v>
      </c>
      <c r="CH1113" t="s">
        <v>633</v>
      </c>
      <c r="CI1113" t="s">
        <v>63</v>
      </c>
      <c r="CJ1113" t="s">
        <v>634</v>
      </c>
      <c r="DJ1113" t="s">
        <v>76</v>
      </c>
      <c r="DK1113" t="s">
        <v>2124</v>
      </c>
      <c r="DL1113" t="s">
        <v>64</v>
      </c>
      <c r="DM1113" t="s">
        <v>64</v>
      </c>
      <c r="DN1113" t="s">
        <v>64</v>
      </c>
      <c r="DO1113" t="s">
        <v>595</v>
      </c>
      <c r="DP1113" t="s">
        <v>63</v>
      </c>
      <c r="DQ1113" t="s">
        <v>78</v>
      </c>
      <c r="DR1113" t="s">
        <v>1603</v>
      </c>
      <c r="DY1113">
        <v>24.8</v>
      </c>
      <c r="EB1113">
        <v>3</v>
      </c>
      <c r="EC1113">
        <v>3</v>
      </c>
      <c r="EE1113" t="s">
        <v>1599</v>
      </c>
      <c r="EF1113">
        <v>7</v>
      </c>
      <c r="EH1113" t="s">
        <v>80</v>
      </c>
      <c r="EL1113" t="s">
        <v>80</v>
      </c>
      <c r="EP1113" t="s">
        <v>80</v>
      </c>
      <c r="ET1113" t="s">
        <v>80</v>
      </c>
      <c r="EV1113">
        <v>5250</v>
      </c>
      <c r="EW1113">
        <v>499</v>
      </c>
      <c r="EX1113">
        <v>425</v>
      </c>
      <c r="EY1113">
        <v>466</v>
      </c>
    </row>
    <row r="1114" spans="1:165" x14ac:dyDescent="0.25">
      <c r="A1114">
        <v>2020</v>
      </c>
      <c r="B1114" t="s">
        <v>630</v>
      </c>
      <c r="C1114" s="20" t="s">
        <v>668</v>
      </c>
      <c r="D1114" t="s">
        <v>1604</v>
      </c>
      <c r="E1114" t="s">
        <v>632</v>
      </c>
      <c r="F1114">
        <v>667</v>
      </c>
      <c r="G1114" s="1">
        <v>3</v>
      </c>
      <c r="H1114">
        <v>6</v>
      </c>
      <c r="I1114" t="s">
        <v>79</v>
      </c>
      <c r="J1114">
        <v>17</v>
      </c>
      <c r="K1114">
        <v>22</v>
      </c>
      <c r="L1114">
        <v>19</v>
      </c>
      <c r="M1114">
        <v>22.912099999999999</v>
      </c>
      <c r="N1114">
        <v>31.552099999999999</v>
      </c>
      <c r="O1114">
        <v>26.132200000000001</v>
      </c>
      <c r="P1114">
        <v>17.410499999999999</v>
      </c>
      <c r="Q1114">
        <v>21.762599999999999</v>
      </c>
      <c r="R1114">
        <v>19.132200000000001</v>
      </c>
      <c r="T1114" t="s">
        <v>60</v>
      </c>
      <c r="U1114" t="s">
        <v>71</v>
      </c>
      <c r="V1114" t="s">
        <v>61</v>
      </c>
      <c r="W1114" t="s">
        <v>62</v>
      </c>
      <c r="Y1114">
        <v>8</v>
      </c>
      <c r="Z1114" t="s">
        <v>63</v>
      </c>
      <c r="AA1114" t="s">
        <v>64</v>
      </c>
      <c r="AB1114">
        <v>4</v>
      </c>
      <c r="AC1114" t="s">
        <v>294</v>
      </c>
      <c r="AD1114">
        <v>10</v>
      </c>
      <c r="AG1114" t="s">
        <v>59</v>
      </c>
      <c r="AH1114" t="s">
        <v>67</v>
      </c>
      <c r="AI1114" t="s">
        <v>68</v>
      </c>
      <c r="AJ1114" t="s">
        <v>69</v>
      </c>
      <c r="AK1114" t="s">
        <v>184</v>
      </c>
      <c r="AL1114" t="s">
        <v>185</v>
      </c>
      <c r="AS1114">
        <v>2550</v>
      </c>
      <c r="AT1114">
        <v>2550</v>
      </c>
      <c r="BN1114" s="33" t="s">
        <v>2128</v>
      </c>
      <c r="BO1114">
        <v>2</v>
      </c>
      <c r="BP1114">
        <v>2</v>
      </c>
      <c r="BQ1114">
        <v>33</v>
      </c>
      <c r="BR1114" t="s">
        <v>192</v>
      </c>
      <c r="BT1114" t="s">
        <v>227</v>
      </c>
      <c r="BU1114" s="23">
        <v>43969</v>
      </c>
      <c r="BV1114">
        <v>27241</v>
      </c>
      <c r="BX1114" t="s">
        <v>63</v>
      </c>
      <c r="BY1114" t="s">
        <v>64</v>
      </c>
      <c r="CB1114" t="s">
        <v>64</v>
      </c>
      <c r="CC1114" t="s">
        <v>64</v>
      </c>
      <c r="CD1114" t="s">
        <v>1602</v>
      </c>
      <c r="CE1114" t="s">
        <v>64</v>
      </c>
      <c r="CG1114" t="s">
        <v>63</v>
      </c>
      <c r="CH1114" t="s">
        <v>633</v>
      </c>
      <c r="CI1114" t="s">
        <v>64</v>
      </c>
      <c r="CK1114" t="s">
        <v>112</v>
      </c>
      <c r="CM1114">
        <v>1</v>
      </c>
      <c r="CN1114" t="s">
        <v>113</v>
      </c>
      <c r="CP1114">
        <v>48</v>
      </c>
      <c r="CQ1114">
        <v>8</v>
      </c>
      <c r="CR1114">
        <v>370</v>
      </c>
      <c r="CS1114" t="s">
        <v>114</v>
      </c>
      <c r="CV1114" t="s">
        <v>690</v>
      </c>
      <c r="DD1114">
        <v>1</v>
      </c>
      <c r="DE1114" t="s">
        <v>138</v>
      </c>
      <c r="DG1114">
        <v>15</v>
      </c>
      <c r="DJ1114" t="s">
        <v>76</v>
      </c>
      <c r="DK1114" t="s">
        <v>2124</v>
      </c>
      <c r="DL1114" t="s">
        <v>64</v>
      </c>
      <c r="DM1114" t="s">
        <v>64</v>
      </c>
      <c r="DN1114" t="s">
        <v>64</v>
      </c>
      <c r="DO1114" t="s">
        <v>595</v>
      </c>
      <c r="DP1114" t="s">
        <v>63</v>
      </c>
      <c r="DQ1114" t="s">
        <v>78</v>
      </c>
      <c r="DR1114" t="s">
        <v>1604</v>
      </c>
      <c r="DY1114">
        <v>26.3</v>
      </c>
      <c r="EB1114">
        <v>3</v>
      </c>
      <c r="EC1114">
        <v>3</v>
      </c>
      <c r="EE1114" t="s">
        <v>1601</v>
      </c>
      <c r="EF1114">
        <v>7</v>
      </c>
      <c r="EH1114" t="s">
        <v>80</v>
      </c>
      <c r="EL1114" t="s">
        <v>80</v>
      </c>
      <c r="EP1114" t="s">
        <v>80</v>
      </c>
      <c r="ET1114" t="s">
        <v>80</v>
      </c>
      <c r="EV1114">
        <v>5250</v>
      </c>
      <c r="EW1114">
        <v>507</v>
      </c>
      <c r="EX1114">
        <v>406</v>
      </c>
      <c r="EY1114">
        <v>462</v>
      </c>
    </row>
    <row r="1115" spans="1:165" x14ac:dyDescent="0.25">
      <c r="A1115">
        <v>2020</v>
      </c>
      <c r="B1115" t="s">
        <v>630</v>
      </c>
      <c r="C1115" s="20" t="s">
        <v>668</v>
      </c>
      <c r="D1115" t="s">
        <v>669</v>
      </c>
      <c r="E1115" t="s">
        <v>632</v>
      </c>
      <c r="F1115">
        <v>62</v>
      </c>
      <c r="G1115" s="1">
        <v>3</v>
      </c>
      <c r="H1115">
        <v>6</v>
      </c>
      <c r="I1115" t="s">
        <v>79</v>
      </c>
      <c r="J1115">
        <v>21</v>
      </c>
      <c r="K1115">
        <v>26</v>
      </c>
      <c r="L1115">
        <v>23</v>
      </c>
      <c r="M1115">
        <v>26.3</v>
      </c>
      <c r="N1115">
        <v>36.1</v>
      </c>
      <c r="O1115">
        <v>29.959900000000001</v>
      </c>
      <c r="P1115">
        <v>20.746300000000002</v>
      </c>
      <c r="Q1115">
        <v>25.6084</v>
      </c>
      <c r="R1115">
        <v>22.6844</v>
      </c>
      <c r="T1115" t="s">
        <v>60</v>
      </c>
      <c r="U1115" t="s">
        <v>71</v>
      </c>
      <c r="V1115" t="s">
        <v>61</v>
      </c>
      <c r="W1115" t="s">
        <v>62</v>
      </c>
      <c r="Y1115">
        <v>8</v>
      </c>
      <c r="Z1115" t="s">
        <v>63</v>
      </c>
      <c r="AA1115" t="s">
        <v>64</v>
      </c>
      <c r="AB1115">
        <v>4</v>
      </c>
      <c r="AC1115" t="s">
        <v>294</v>
      </c>
      <c r="AE1115">
        <v>20</v>
      </c>
      <c r="AG1115" t="s">
        <v>301</v>
      </c>
      <c r="AH1115" t="s">
        <v>302</v>
      </c>
      <c r="AI1115" t="s">
        <v>68</v>
      </c>
      <c r="AJ1115" t="s">
        <v>69</v>
      </c>
      <c r="AK1115" t="s">
        <v>184</v>
      </c>
      <c r="AL1115" t="s">
        <v>185</v>
      </c>
      <c r="AS1115">
        <v>2050</v>
      </c>
      <c r="AT1115">
        <v>2050</v>
      </c>
      <c r="BO1115">
        <v>2</v>
      </c>
      <c r="BP1115">
        <v>2</v>
      </c>
      <c r="BQ1115">
        <v>33</v>
      </c>
      <c r="BR1115" t="s">
        <v>192</v>
      </c>
      <c r="BT1115" t="s">
        <v>73</v>
      </c>
      <c r="BU1115" s="23">
        <v>43675</v>
      </c>
      <c r="BV1115">
        <v>25893</v>
      </c>
      <c r="BX1115" t="s">
        <v>63</v>
      </c>
      <c r="BY1115" t="s">
        <v>64</v>
      </c>
      <c r="CB1115" t="s">
        <v>64</v>
      </c>
      <c r="CC1115" t="s">
        <v>64</v>
      </c>
      <c r="CE1115" t="s">
        <v>64</v>
      </c>
      <c r="CG1115" t="s">
        <v>64</v>
      </c>
      <c r="CI1115" t="s">
        <v>64</v>
      </c>
      <c r="DJ1115" t="s">
        <v>303</v>
      </c>
      <c r="DK1115" t="s">
        <v>304</v>
      </c>
      <c r="DL1115" t="s">
        <v>64</v>
      </c>
      <c r="DM1115" t="s">
        <v>64</v>
      </c>
      <c r="DN1115" t="s">
        <v>64</v>
      </c>
      <c r="DO1115" t="s">
        <v>595</v>
      </c>
      <c r="DP1115" t="s">
        <v>63</v>
      </c>
      <c r="DQ1115" t="s">
        <v>78</v>
      </c>
      <c r="DR1115" t="s">
        <v>672</v>
      </c>
      <c r="EB1115">
        <v>5</v>
      </c>
      <c r="EC1115">
        <v>4</v>
      </c>
      <c r="EE1115" t="s">
        <v>1606</v>
      </c>
      <c r="EF1115">
        <v>1</v>
      </c>
      <c r="EH1115" t="s">
        <v>80</v>
      </c>
      <c r="EL1115" t="s">
        <v>80</v>
      </c>
      <c r="EP1115" t="s">
        <v>80</v>
      </c>
      <c r="ET1115" t="s">
        <v>80</v>
      </c>
      <c r="EV1115">
        <v>2750</v>
      </c>
      <c r="EW1115">
        <v>490</v>
      </c>
      <c r="EX1115">
        <v>397</v>
      </c>
      <c r="EY1115">
        <v>448</v>
      </c>
    </row>
    <row r="1116" spans="1:165" x14ac:dyDescent="0.25">
      <c r="A1116">
        <v>2020</v>
      </c>
      <c r="B1116" t="s">
        <v>630</v>
      </c>
      <c r="C1116" s="20" t="s">
        <v>668</v>
      </c>
      <c r="D1116" t="s">
        <v>669</v>
      </c>
      <c r="E1116" t="s">
        <v>632</v>
      </c>
      <c r="F1116">
        <v>61</v>
      </c>
      <c r="G1116" s="1">
        <v>3</v>
      </c>
      <c r="H1116">
        <v>6</v>
      </c>
      <c r="I1116" t="s">
        <v>79</v>
      </c>
      <c r="J1116">
        <v>16</v>
      </c>
      <c r="K1116">
        <v>21</v>
      </c>
      <c r="L1116">
        <v>18</v>
      </c>
      <c r="M1116">
        <v>19.7</v>
      </c>
      <c r="N1116">
        <v>28.6</v>
      </c>
      <c r="O1116">
        <v>22.907900000000001</v>
      </c>
      <c r="P1116">
        <v>15.8782</v>
      </c>
      <c r="Q1116">
        <v>20.638500000000001</v>
      </c>
      <c r="R1116">
        <v>17.717099999999999</v>
      </c>
      <c r="T1116" t="s">
        <v>266</v>
      </c>
      <c r="U1116" t="s">
        <v>267</v>
      </c>
      <c r="V1116" t="s">
        <v>61</v>
      </c>
      <c r="W1116" t="s">
        <v>62</v>
      </c>
      <c r="Y1116">
        <v>8</v>
      </c>
      <c r="Z1116" t="s">
        <v>63</v>
      </c>
      <c r="AA1116" t="s">
        <v>64</v>
      </c>
      <c r="AB1116">
        <v>4</v>
      </c>
      <c r="AC1116" t="s">
        <v>294</v>
      </c>
      <c r="AD1116">
        <v>15</v>
      </c>
      <c r="AG1116" t="s">
        <v>59</v>
      </c>
      <c r="AH1116" t="s">
        <v>67</v>
      </c>
      <c r="AI1116" t="s">
        <v>68</v>
      </c>
      <c r="AJ1116" t="s">
        <v>69</v>
      </c>
      <c r="AK1116" t="s">
        <v>184</v>
      </c>
      <c r="AL1116" t="s">
        <v>185</v>
      </c>
      <c r="AS1116">
        <v>2700</v>
      </c>
      <c r="AT1116">
        <v>2700</v>
      </c>
      <c r="BN1116" s="33" t="s">
        <v>2125</v>
      </c>
      <c r="BO1116">
        <v>2</v>
      </c>
      <c r="BP1116">
        <v>2</v>
      </c>
      <c r="BQ1116">
        <v>33</v>
      </c>
      <c r="BR1116" t="s">
        <v>192</v>
      </c>
      <c r="BT1116" t="s">
        <v>73</v>
      </c>
      <c r="BU1116" s="23">
        <v>43675</v>
      </c>
      <c r="BV1116">
        <v>25896</v>
      </c>
      <c r="BX1116" t="s">
        <v>63</v>
      </c>
      <c r="BY1116" t="s">
        <v>64</v>
      </c>
      <c r="CB1116" t="s">
        <v>64</v>
      </c>
      <c r="CC1116" t="s">
        <v>64</v>
      </c>
      <c r="CD1116" t="s">
        <v>670</v>
      </c>
      <c r="CE1116" t="s">
        <v>64</v>
      </c>
      <c r="CG1116" t="s">
        <v>63</v>
      </c>
      <c r="CH1116" t="s">
        <v>633</v>
      </c>
      <c r="CI1116" t="s">
        <v>64</v>
      </c>
      <c r="DJ1116" t="s">
        <v>76</v>
      </c>
      <c r="DK1116" t="s">
        <v>2124</v>
      </c>
      <c r="DL1116" t="s">
        <v>64</v>
      </c>
      <c r="DM1116" t="s">
        <v>64</v>
      </c>
      <c r="DN1116" t="s">
        <v>64</v>
      </c>
      <c r="DO1116" t="s">
        <v>595</v>
      </c>
      <c r="DP1116" t="s">
        <v>63</v>
      </c>
      <c r="DQ1116" t="s">
        <v>78</v>
      </c>
      <c r="DR1116" t="s">
        <v>671</v>
      </c>
      <c r="DY1116">
        <v>23.1</v>
      </c>
      <c r="EB1116">
        <v>3</v>
      </c>
      <c r="EC1116">
        <v>3</v>
      </c>
      <c r="EE1116" t="s">
        <v>1605</v>
      </c>
      <c r="EF1116">
        <v>7</v>
      </c>
      <c r="EH1116" t="s">
        <v>80</v>
      </c>
      <c r="EL1116" t="s">
        <v>80</v>
      </c>
      <c r="EP1116" t="s">
        <v>80</v>
      </c>
      <c r="ET1116" t="s">
        <v>80</v>
      </c>
      <c r="EV1116">
        <v>6000</v>
      </c>
      <c r="EW1116">
        <v>558</v>
      </c>
      <c r="EX1116">
        <v>430</v>
      </c>
      <c r="EY1116">
        <v>500</v>
      </c>
    </row>
    <row r="1117" spans="1:165" x14ac:dyDescent="0.25">
      <c r="A1117">
        <v>2020</v>
      </c>
      <c r="B1117" t="s">
        <v>630</v>
      </c>
      <c r="C1117" s="20" t="s">
        <v>668</v>
      </c>
      <c r="D1117" t="s">
        <v>674</v>
      </c>
      <c r="E1117" t="s">
        <v>632</v>
      </c>
      <c r="F1117">
        <v>28</v>
      </c>
      <c r="G1117" s="1">
        <v>3</v>
      </c>
      <c r="H1117">
        <v>6</v>
      </c>
      <c r="I1117" t="s">
        <v>79</v>
      </c>
      <c r="J1117">
        <v>22</v>
      </c>
      <c r="K1117">
        <v>28</v>
      </c>
      <c r="L1117">
        <v>24</v>
      </c>
      <c r="M1117">
        <v>27.9</v>
      </c>
      <c r="N1117">
        <v>40.299999999999997</v>
      </c>
      <c r="O1117">
        <v>32.383899999999997</v>
      </c>
      <c r="P1117">
        <v>21.895399999999999</v>
      </c>
      <c r="Q1117">
        <v>28.3185</v>
      </c>
      <c r="R1117">
        <v>24.3843</v>
      </c>
      <c r="T1117" t="s">
        <v>60</v>
      </c>
      <c r="U1117" t="s">
        <v>71</v>
      </c>
      <c r="V1117" t="s">
        <v>61</v>
      </c>
      <c r="W1117" t="s">
        <v>62</v>
      </c>
      <c r="Y1117">
        <v>8</v>
      </c>
      <c r="Z1117" t="s">
        <v>63</v>
      </c>
      <c r="AA1117" t="s">
        <v>64</v>
      </c>
      <c r="AB1117">
        <v>4</v>
      </c>
      <c r="AC1117" t="s">
        <v>294</v>
      </c>
      <c r="AE1117">
        <v>20</v>
      </c>
      <c r="AG1117" t="s">
        <v>301</v>
      </c>
      <c r="AH1117" t="s">
        <v>302</v>
      </c>
      <c r="AI1117" t="s">
        <v>68</v>
      </c>
      <c r="AJ1117" t="s">
        <v>69</v>
      </c>
      <c r="AK1117" t="s">
        <v>184</v>
      </c>
      <c r="AL1117" t="s">
        <v>185</v>
      </c>
      <c r="AS1117">
        <v>1950</v>
      </c>
      <c r="AT1117">
        <v>1950</v>
      </c>
      <c r="BO1117">
        <v>2</v>
      </c>
      <c r="BP1117">
        <v>2</v>
      </c>
      <c r="BQ1117">
        <v>33</v>
      </c>
      <c r="BR1117" t="s">
        <v>192</v>
      </c>
      <c r="BT1117" t="s">
        <v>73</v>
      </c>
      <c r="BU1117" s="23">
        <v>43661</v>
      </c>
      <c r="BV1117">
        <v>25922</v>
      </c>
      <c r="BX1117" t="s">
        <v>63</v>
      </c>
      <c r="BY1117" t="s">
        <v>64</v>
      </c>
      <c r="CB1117" t="s">
        <v>64</v>
      </c>
      <c r="CC1117" t="s">
        <v>64</v>
      </c>
      <c r="CE1117" t="s">
        <v>64</v>
      </c>
      <c r="CG1117" t="s">
        <v>64</v>
      </c>
      <c r="CI1117" t="s">
        <v>64</v>
      </c>
      <c r="DJ1117" t="s">
        <v>303</v>
      </c>
      <c r="DK1117" t="s">
        <v>304</v>
      </c>
      <c r="DL1117" t="s">
        <v>64</v>
      </c>
      <c r="DM1117" t="s">
        <v>64</v>
      </c>
      <c r="DN1117" t="s">
        <v>64</v>
      </c>
      <c r="DO1117" t="s">
        <v>595</v>
      </c>
      <c r="DP1117" t="s">
        <v>63</v>
      </c>
      <c r="DQ1117" t="s">
        <v>78</v>
      </c>
      <c r="DR1117" t="s">
        <v>686</v>
      </c>
      <c r="EB1117">
        <v>5</v>
      </c>
      <c r="EC1117">
        <v>4</v>
      </c>
      <c r="EE1117" t="s">
        <v>1606</v>
      </c>
      <c r="EF1117">
        <v>1</v>
      </c>
      <c r="EH1117" t="s">
        <v>80</v>
      </c>
      <c r="EL1117" t="s">
        <v>80</v>
      </c>
      <c r="EP1117" t="s">
        <v>80</v>
      </c>
      <c r="ET1117" t="s">
        <v>80</v>
      </c>
      <c r="EV1117">
        <v>2250</v>
      </c>
      <c r="EW1117">
        <v>458</v>
      </c>
      <c r="EX1117">
        <v>355</v>
      </c>
      <c r="EY1117">
        <v>412</v>
      </c>
    </row>
    <row r="1118" spans="1:165" x14ac:dyDescent="0.25">
      <c r="A1118">
        <v>2020</v>
      </c>
      <c r="B1118" t="s">
        <v>630</v>
      </c>
      <c r="C1118" s="20" t="s">
        <v>668</v>
      </c>
      <c r="D1118" t="s">
        <v>674</v>
      </c>
      <c r="E1118" t="s">
        <v>632</v>
      </c>
      <c r="F1118">
        <v>200</v>
      </c>
      <c r="G1118" s="1">
        <v>5</v>
      </c>
      <c r="H1118">
        <v>8</v>
      </c>
      <c r="I1118" t="s">
        <v>79</v>
      </c>
      <c r="J1118">
        <v>16</v>
      </c>
      <c r="K1118">
        <v>21</v>
      </c>
      <c r="L1118">
        <v>18</v>
      </c>
      <c r="M1118">
        <v>20.399999999999999</v>
      </c>
      <c r="N1118">
        <v>29.3</v>
      </c>
      <c r="O1118">
        <v>23.63</v>
      </c>
      <c r="P1118">
        <v>16.404599999999999</v>
      </c>
      <c r="Q1118">
        <v>21.1096</v>
      </c>
      <c r="R1118">
        <v>18.2333</v>
      </c>
      <c r="T1118" t="s">
        <v>266</v>
      </c>
      <c r="U1118" t="s">
        <v>267</v>
      </c>
      <c r="V1118" t="s">
        <v>61</v>
      </c>
      <c r="W1118" t="s">
        <v>62</v>
      </c>
      <c r="Y1118">
        <v>8</v>
      </c>
      <c r="Z1118" t="s">
        <v>63</v>
      </c>
      <c r="AA1118" t="s">
        <v>64</v>
      </c>
      <c r="AB1118">
        <v>4</v>
      </c>
      <c r="AC1118" t="s">
        <v>294</v>
      </c>
      <c r="AD1118">
        <v>15</v>
      </c>
      <c r="AG1118" t="s">
        <v>59</v>
      </c>
      <c r="AH1118" t="s">
        <v>67</v>
      </c>
      <c r="AI1118" t="s">
        <v>68</v>
      </c>
      <c r="AJ1118" t="s">
        <v>69</v>
      </c>
      <c r="AK1118" t="s">
        <v>184</v>
      </c>
      <c r="AL1118" t="s">
        <v>185</v>
      </c>
      <c r="AS1118">
        <v>2700</v>
      </c>
      <c r="AT1118">
        <v>2700</v>
      </c>
      <c r="BN1118" s="33" t="s">
        <v>2125</v>
      </c>
      <c r="BO1118">
        <v>2</v>
      </c>
      <c r="BP1118">
        <v>2</v>
      </c>
      <c r="BQ1118">
        <v>33</v>
      </c>
      <c r="BR1118" t="s">
        <v>192</v>
      </c>
      <c r="BT1118" t="s">
        <v>73</v>
      </c>
      <c r="BU1118" s="23">
        <v>43661</v>
      </c>
      <c r="BV1118">
        <v>27988</v>
      </c>
      <c r="BX1118" t="s">
        <v>63</v>
      </c>
      <c r="BY1118" t="s">
        <v>64</v>
      </c>
      <c r="CB1118" t="s">
        <v>64</v>
      </c>
      <c r="CC1118" t="s">
        <v>64</v>
      </c>
      <c r="CE1118" t="s">
        <v>64</v>
      </c>
      <c r="CG1118" t="s">
        <v>63</v>
      </c>
      <c r="CH1118" t="s">
        <v>633</v>
      </c>
      <c r="CI1118" t="s">
        <v>64</v>
      </c>
      <c r="DJ1118" t="s">
        <v>76</v>
      </c>
      <c r="DK1118" t="s">
        <v>2124</v>
      </c>
      <c r="DL1118" t="s">
        <v>64</v>
      </c>
      <c r="DM1118" t="s">
        <v>64</v>
      </c>
      <c r="DN1118" t="s">
        <v>64</v>
      </c>
      <c r="DO1118" t="s">
        <v>77</v>
      </c>
      <c r="DP1118" t="s">
        <v>63</v>
      </c>
      <c r="DQ1118" t="s">
        <v>78</v>
      </c>
      <c r="DR1118" t="s">
        <v>674</v>
      </c>
      <c r="DY1118">
        <v>23.8</v>
      </c>
      <c r="EB1118">
        <v>3</v>
      </c>
      <c r="EC1118">
        <v>3</v>
      </c>
      <c r="EE1118" t="s">
        <v>1610</v>
      </c>
      <c r="EF1118">
        <v>3</v>
      </c>
      <c r="EH1118" t="s">
        <v>80</v>
      </c>
      <c r="EL1118" t="s">
        <v>80</v>
      </c>
      <c r="EP1118" t="s">
        <v>80</v>
      </c>
      <c r="ET1118" t="s">
        <v>80</v>
      </c>
      <c r="EV1118">
        <v>6000</v>
      </c>
      <c r="EW1118">
        <v>542</v>
      </c>
      <c r="EX1118">
        <v>421</v>
      </c>
      <c r="EY1118">
        <v>487</v>
      </c>
    </row>
    <row r="1119" spans="1:165" x14ac:dyDescent="0.25">
      <c r="A1119">
        <v>2020</v>
      </c>
      <c r="B1119" t="s">
        <v>630</v>
      </c>
      <c r="C1119" s="20" t="s">
        <v>668</v>
      </c>
      <c r="D1119" t="s">
        <v>682</v>
      </c>
      <c r="E1119" t="s">
        <v>632</v>
      </c>
      <c r="F1119">
        <v>210</v>
      </c>
      <c r="G1119" s="1">
        <v>5</v>
      </c>
      <c r="H1119">
        <v>8</v>
      </c>
      <c r="I1119" t="s">
        <v>79</v>
      </c>
      <c r="J1119">
        <v>16</v>
      </c>
      <c r="K1119">
        <v>21</v>
      </c>
      <c r="L1119">
        <v>18</v>
      </c>
      <c r="M1119">
        <v>20.3</v>
      </c>
      <c r="N1119">
        <v>28.9</v>
      </c>
      <c r="O1119">
        <v>23.438700000000001</v>
      </c>
      <c r="P1119">
        <v>16.329499999999999</v>
      </c>
      <c r="Q1119">
        <v>20.840499999999999</v>
      </c>
      <c r="R1119">
        <v>18.091699999999999</v>
      </c>
      <c r="T1119" t="s">
        <v>266</v>
      </c>
      <c r="U1119" t="s">
        <v>267</v>
      </c>
      <c r="V1119" t="s">
        <v>61</v>
      </c>
      <c r="W1119" t="s">
        <v>62</v>
      </c>
      <c r="Y1119">
        <v>8</v>
      </c>
      <c r="Z1119" t="s">
        <v>63</v>
      </c>
      <c r="AA1119" t="s">
        <v>64</v>
      </c>
      <c r="AB1119">
        <v>4</v>
      </c>
      <c r="AC1119" t="s">
        <v>294</v>
      </c>
      <c r="AD1119">
        <v>15</v>
      </c>
      <c r="AG1119" t="s">
        <v>59</v>
      </c>
      <c r="AH1119" t="s">
        <v>67</v>
      </c>
      <c r="AI1119" t="s">
        <v>68</v>
      </c>
      <c r="AJ1119" t="s">
        <v>69</v>
      </c>
      <c r="AK1119" t="s">
        <v>184</v>
      </c>
      <c r="AL1119" t="s">
        <v>185</v>
      </c>
      <c r="AS1119">
        <v>2700</v>
      </c>
      <c r="AT1119">
        <v>2700</v>
      </c>
      <c r="BN1119" s="33" t="s">
        <v>2125</v>
      </c>
      <c r="BO1119">
        <v>2</v>
      </c>
      <c r="BP1119">
        <v>2</v>
      </c>
      <c r="BQ1119">
        <v>33</v>
      </c>
      <c r="BR1119" t="s">
        <v>192</v>
      </c>
      <c r="BT1119" t="s">
        <v>73</v>
      </c>
      <c r="BU1119" s="23">
        <v>43661</v>
      </c>
      <c r="BV1119">
        <v>25840</v>
      </c>
      <c r="BX1119" t="s">
        <v>63</v>
      </c>
      <c r="BY1119" t="s">
        <v>64</v>
      </c>
      <c r="CB1119" t="s">
        <v>64</v>
      </c>
      <c r="CC1119" t="s">
        <v>64</v>
      </c>
      <c r="CE1119" t="s">
        <v>64</v>
      </c>
      <c r="CG1119" t="s">
        <v>63</v>
      </c>
      <c r="CH1119" t="s">
        <v>633</v>
      </c>
      <c r="CI1119" t="s">
        <v>64</v>
      </c>
      <c r="DJ1119" t="s">
        <v>76</v>
      </c>
      <c r="DK1119" t="s">
        <v>2124</v>
      </c>
      <c r="DL1119" t="s">
        <v>64</v>
      </c>
      <c r="DM1119" t="s">
        <v>64</v>
      </c>
      <c r="DN1119" t="s">
        <v>64</v>
      </c>
      <c r="DO1119" t="s">
        <v>77</v>
      </c>
      <c r="DP1119" t="s">
        <v>63</v>
      </c>
      <c r="DQ1119" t="s">
        <v>78</v>
      </c>
      <c r="DR1119" t="s">
        <v>682</v>
      </c>
      <c r="DY1119">
        <v>23.6</v>
      </c>
      <c r="EB1119">
        <v>3</v>
      </c>
      <c r="EC1119">
        <v>3</v>
      </c>
      <c r="EE1119" t="s">
        <v>1610</v>
      </c>
      <c r="EF1119">
        <v>3</v>
      </c>
      <c r="EH1119" t="s">
        <v>80</v>
      </c>
      <c r="EL1119" t="s">
        <v>80</v>
      </c>
      <c r="EP1119" t="s">
        <v>80</v>
      </c>
      <c r="ET1119" t="s">
        <v>80</v>
      </c>
      <c r="EV1119">
        <v>6000</v>
      </c>
      <c r="EW1119">
        <v>544</v>
      </c>
      <c r="EX1119">
        <v>426</v>
      </c>
      <c r="EY1119">
        <v>491</v>
      </c>
    </row>
    <row r="1120" spans="1:165" x14ac:dyDescent="0.25">
      <c r="A1120">
        <v>2020</v>
      </c>
      <c r="B1120" t="s">
        <v>630</v>
      </c>
      <c r="C1120" s="20" t="s">
        <v>668</v>
      </c>
      <c r="D1120" t="s">
        <v>683</v>
      </c>
      <c r="E1120" t="s">
        <v>632</v>
      </c>
      <c r="F1120">
        <v>230</v>
      </c>
      <c r="G1120" s="1">
        <v>5</v>
      </c>
      <c r="H1120">
        <v>8</v>
      </c>
      <c r="I1120" t="s">
        <v>79</v>
      </c>
      <c r="J1120">
        <v>13</v>
      </c>
      <c r="K1120">
        <v>19</v>
      </c>
      <c r="L1120">
        <v>15</v>
      </c>
      <c r="M1120">
        <v>16.100000000000001</v>
      </c>
      <c r="N1120">
        <v>25.5</v>
      </c>
      <c r="O1120">
        <v>19.3018</v>
      </c>
      <c r="P1120">
        <v>13.1325</v>
      </c>
      <c r="Q1120">
        <v>18.5337</v>
      </c>
      <c r="R1120">
        <v>15.114699999999999</v>
      </c>
      <c r="T1120" t="s">
        <v>266</v>
      </c>
      <c r="U1120" t="s">
        <v>267</v>
      </c>
      <c r="V1120" t="s">
        <v>61</v>
      </c>
      <c r="W1120" t="s">
        <v>62</v>
      </c>
      <c r="Y1120">
        <v>8</v>
      </c>
      <c r="Z1120" t="s">
        <v>63</v>
      </c>
      <c r="AA1120" t="s">
        <v>64</v>
      </c>
      <c r="AB1120">
        <v>4</v>
      </c>
      <c r="AC1120" t="s">
        <v>294</v>
      </c>
      <c r="AD1120">
        <v>15</v>
      </c>
      <c r="AG1120" t="s">
        <v>59</v>
      </c>
      <c r="AH1120" t="s">
        <v>67</v>
      </c>
      <c r="AI1120" t="s">
        <v>68</v>
      </c>
      <c r="AJ1120" t="s">
        <v>69</v>
      </c>
      <c r="AK1120" t="s">
        <v>184</v>
      </c>
      <c r="AL1120" t="s">
        <v>185</v>
      </c>
      <c r="AS1120">
        <v>3250</v>
      </c>
      <c r="AT1120">
        <v>3250</v>
      </c>
      <c r="BN1120" s="33" t="s">
        <v>2125</v>
      </c>
      <c r="BO1120">
        <v>2</v>
      </c>
      <c r="BP1120">
        <v>2</v>
      </c>
      <c r="BQ1120">
        <v>33</v>
      </c>
      <c r="BR1120" t="s">
        <v>192</v>
      </c>
      <c r="BT1120" t="s">
        <v>73</v>
      </c>
      <c r="BU1120" s="23">
        <v>43661</v>
      </c>
      <c r="BV1120">
        <v>25887</v>
      </c>
      <c r="BX1120" t="s">
        <v>63</v>
      </c>
      <c r="BY1120" t="s">
        <v>64</v>
      </c>
      <c r="CB1120" t="s">
        <v>64</v>
      </c>
      <c r="CC1120" t="s">
        <v>64</v>
      </c>
      <c r="CE1120" t="s">
        <v>64</v>
      </c>
      <c r="CG1120" t="s">
        <v>63</v>
      </c>
      <c r="CH1120" t="s">
        <v>633</v>
      </c>
      <c r="CI1120" t="s">
        <v>64</v>
      </c>
      <c r="DJ1120" t="s">
        <v>76</v>
      </c>
      <c r="DK1120" t="s">
        <v>2124</v>
      </c>
      <c r="DL1120" t="s">
        <v>64</v>
      </c>
      <c r="DM1120" t="s">
        <v>64</v>
      </c>
      <c r="DN1120" t="s">
        <v>64</v>
      </c>
      <c r="DO1120" t="s">
        <v>77</v>
      </c>
      <c r="DP1120" t="s">
        <v>63</v>
      </c>
      <c r="DQ1120" t="s">
        <v>78</v>
      </c>
      <c r="DR1120" t="s">
        <v>684</v>
      </c>
      <c r="DY1120">
        <v>19.399999999999999</v>
      </c>
      <c r="EB1120">
        <v>2</v>
      </c>
      <c r="EC1120">
        <v>2</v>
      </c>
      <c r="EE1120" t="s">
        <v>1610</v>
      </c>
      <c r="EF1120">
        <v>3</v>
      </c>
      <c r="EH1120" t="s">
        <v>80</v>
      </c>
      <c r="EL1120" t="s">
        <v>80</v>
      </c>
      <c r="EP1120" t="s">
        <v>80</v>
      </c>
      <c r="ET1120" t="s">
        <v>80</v>
      </c>
      <c r="EV1120">
        <v>8750</v>
      </c>
      <c r="EW1120">
        <v>674</v>
      </c>
      <c r="EX1120">
        <v>479</v>
      </c>
      <c r="EY1120">
        <v>587</v>
      </c>
    </row>
    <row r="1121" spans="1:165" x14ac:dyDescent="0.25">
      <c r="A1121">
        <v>2020</v>
      </c>
      <c r="B1121" t="s">
        <v>630</v>
      </c>
      <c r="C1121" s="20" t="s">
        <v>668</v>
      </c>
      <c r="D1121" t="s">
        <v>1611</v>
      </c>
      <c r="E1121" t="s">
        <v>632</v>
      </c>
      <c r="F1121">
        <v>240</v>
      </c>
      <c r="G1121" s="1">
        <v>3</v>
      </c>
      <c r="H1121">
        <v>6</v>
      </c>
      <c r="I1121" t="s">
        <v>79</v>
      </c>
      <c r="J1121">
        <v>19</v>
      </c>
      <c r="K1121">
        <v>24</v>
      </c>
      <c r="L1121">
        <v>21</v>
      </c>
      <c r="M1121">
        <v>25.305499999999999</v>
      </c>
      <c r="N1121">
        <v>34.761099999999999</v>
      </c>
      <c r="O1121">
        <v>28.835100000000001</v>
      </c>
      <c r="P1121">
        <v>18.6768</v>
      </c>
      <c r="Q1121">
        <v>23.9377</v>
      </c>
      <c r="R1121">
        <v>20.726600000000001</v>
      </c>
      <c r="T1121" t="s">
        <v>60</v>
      </c>
      <c r="U1121" t="s">
        <v>71</v>
      </c>
      <c r="V1121" t="s">
        <v>61</v>
      </c>
      <c r="W1121" t="s">
        <v>62</v>
      </c>
      <c r="Y1121">
        <v>8</v>
      </c>
      <c r="Z1121" t="s">
        <v>63</v>
      </c>
      <c r="AA1121" t="s">
        <v>64</v>
      </c>
      <c r="AB1121">
        <v>4</v>
      </c>
      <c r="AC1121" t="s">
        <v>294</v>
      </c>
      <c r="AD1121">
        <v>10</v>
      </c>
      <c r="AG1121" t="s">
        <v>59</v>
      </c>
      <c r="AH1121" t="s">
        <v>67</v>
      </c>
      <c r="AI1121" t="s">
        <v>68</v>
      </c>
      <c r="AJ1121" t="s">
        <v>69</v>
      </c>
      <c r="AK1121" t="s">
        <v>184</v>
      </c>
      <c r="AL1121" t="s">
        <v>185</v>
      </c>
      <c r="AS1121">
        <v>2300</v>
      </c>
      <c r="AT1121">
        <v>2300</v>
      </c>
      <c r="BN1121" s="33" t="s">
        <v>2128</v>
      </c>
      <c r="BO1121">
        <v>2</v>
      </c>
      <c r="BP1121">
        <v>2</v>
      </c>
      <c r="BQ1121">
        <v>33</v>
      </c>
      <c r="BR1121" t="s">
        <v>192</v>
      </c>
      <c r="BT1121" t="s">
        <v>227</v>
      </c>
      <c r="BU1121" s="23">
        <v>44041</v>
      </c>
      <c r="BV1121">
        <v>27829</v>
      </c>
      <c r="BX1121" t="s">
        <v>63</v>
      </c>
      <c r="BY1121" t="s">
        <v>64</v>
      </c>
      <c r="CB1121" t="s">
        <v>64</v>
      </c>
      <c r="CC1121" t="s">
        <v>64</v>
      </c>
      <c r="CD1121" t="s">
        <v>689</v>
      </c>
      <c r="CE1121" t="s">
        <v>64</v>
      </c>
      <c r="CG1121" t="s">
        <v>63</v>
      </c>
      <c r="CH1121" t="s">
        <v>633</v>
      </c>
      <c r="CI1121" t="s">
        <v>64</v>
      </c>
      <c r="CK1121" t="s">
        <v>112</v>
      </c>
      <c r="CM1121">
        <v>1</v>
      </c>
      <c r="CN1121" t="s">
        <v>113</v>
      </c>
      <c r="CP1121">
        <v>48</v>
      </c>
      <c r="CQ1121">
        <v>8</v>
      </c>
      <c r="CR1121">
        <v>370</v>
      </c>
      <c r="CS1121" t="s">
        <v>114</v>
      </c>
      <c r="CV1121" t="s">
        <v>690</v>
      </c>
      <c r="DD1121">
        <v>1</v>
      </c>
      <c r="DE1121" t="s">
        <v>138</v>
      </c>
      <c r="DG1121">
        <v>15</v>
      </c>
      <c r="DJ1121" t="s">
        <v>76</v>
      </c>
      <c r="DK1121" t="s">
        <v>2124</v>
      </c>
      <c r="DL1121" t="s">
        <v>64</v>
      </c>
      <c r="DM1121" t="s">
        <v>64</v>
      </c>
      <c r="DN1121" t="s">
        <v>64</v>
      </c>
      <c r="DO1121" t="s">
        <v>595</v>
      </c>
      <c r="DP1121" t="s">
        <v>63</v>
      </c>
      <c r="DQ1121" t="s">
        <v>78</v>
      </c>
      <c r="DR1121" t="s">
        <v>1611</v>
      </c>
      <c r="EB1121">
        <v>4</v>
      </c>
      <c r="EC1121">
        <v>4</v>
      </c>
      <c r="EE1121" t="s">
        <v>1601</v>
      </c>
      <c r="EF1121">
        <v>7</v>
      </c>
      <c r="EH1121" t="s">
        <v>80</v>
      </c>
      <c r="EL1121" t="s">
        <v>80</v>
      </c>
      <c r="EP1121" t="s">
        <v>80</v>
      </c>
      <c r="ET1121" t="s">
        <v>80</v>
      </c>
      <c r="EV1121">
        <v>4000</v>
      </c>
      <c r="EW1121">
        <v>451</v>
      </c>
      <c r="EX1121">
        <v>371</v>
      </c>
      <c r="EY1121">
        <v>415</v>
      </c>
    </row>
    <row r="1122" spans="1:165" x14ac:dyDescent="0.25">
      <c r="A1122">
        <v>2020</v>
      </c>
      <c r="B1122" t="s">
        <v>630</v>
      </c>
      <c r="C1122" s="20" t="s">
        <v>668</v>
      </c>
      <c r="D1122" t="s">
        <v>687</v>
      </c>
      <c r="E1122" t="s">
        <v>632</v>
      </c>
      <c r="F1122">
        <v>44</v>
      </c>
      <c r="G1122" s="1">
        <v>3</v>
      </c>
      <c r="H1122">
        <v>6</v>
      </c>
      <c r="I1122" t="s">
        <v>79</v>
      </c>
      <c r="J1122">
        <v>22</v>
      </c>
      <c r="K1122">
        <v>28</v>
      </c>
      <c r="L1122">
        <v>24</v>
      </c>
      <c r="M1122">
        <v>27.9</v>
      </c>
      <c r="N1122">
        <v>40.299999999999997</v>
      </c>
      <c r="O1122">
        <v>32.383899999999997</v>
      </c>
      <c r="P1122">
        <v>21.895399999999999</v>
      </c>
      <c r="Q1122">
        <v>28.3185</v>
      </c>
      <c r="R1122">
        <v>24.3843</v>
      </c>
      <c r="T1122" t="s">
        <v>60</v>
      </c>
      <c r="U1122" t="s">
        <v>71</v>
      </c>
      <c r="V1122" t="s">
        <v>61</v>
      </c>
      <c r="W1122" t="s">
        <v>62</v>
      </c>
      <c r="Y1122">
        <v>8</v>
      </c>
      <c r="Z1122" t="s">
        <v>63</v>
      </c>
      <c r="AA1122" t="s">
        <v>64</v>
      </c>
      <c r="AB1122">
        <v>4</v>
      </c>
      <c r="AC1122" t="s">
        <v>294</v>
      </c>
      <c r="AE1122">
        <v>20</v>
      </c>
      <c r="AG1122" t="s">
        <v>301</v>
      </c>
      <c r="AH1122" t="s">
        <v>302</v>
      </c>
      <c r="AI1122" t="s">
        <v>68</v>
      </c>
      <c r="AJ1122" t="s">
        <v>69</v>
      </c>
      <c r="AK1122" t="s">
        <v>184</v>
      </c>
      <c r="AL1122" t="s">
        <v>185</v>
      </c>
      <c r="AS1122">
        <v>1950</v>
      </c>
      <c r="AT1122">
        <v>1950</v>
      </c>
      <c r="BO1122">
        <v>2</v>
      </c>
      <c r="BP1122">
        <v>2</v>
      </c>
      <c r="BQ1122">
        <v>33</v>
      </c>
      <c r="BR1122" t="s">
        <v>192</v>
      </c>
      <c r="BT1122" t="s">
        <v>73</v>
      </c>
      <c r="BU1122" s="23">
        <v>43661</v>
      </c>
      <c r="BV1122">
        <v>25897</v>
      </c>
      <c r="BX1122" t="s">
        <v>63</v>
      </c>
      <c r="BY1122" t="s">
        <v>64</v>
      </c>
      <c r="CB1122" t="s">
        <v>64</v>
      </c>
      <c r="CC1122" t="s">
        <v>64</v>
      </c>
      <c r="CE1122" t="s">
        <v>64</v>
      </c>
      <c r="CG1122" t="s">
        <v>64</v>
      </c>
      <c r="CI1122" t="s">
        <v>64</v>
      </c>
      <c r="DJ1122" t="s">
        <v>303</v>
      </c>
      <c r="DK1122" t="s">
        <v>304</v>
      </c>
      <c r="DL1122" t="s">
        <v>64</v>
      </c>
      <c r="DM1122" t="s">
        <v>64</v>
      </c>
      <c r="DN1122" t="s">
        <v>64</v>
      </c>
      <c r="DO1122" t="s">
        <v>595</v>
      </c>
      <c r="DP1122" t="s">
        <v>63</v>
      </c>
      <c r="DQ1122" t="s">
        <v>78</v>
      </c>
      <c r="DR1122" t="s">
        <v>688</v>
      </c>
      <c r="EB1122">
        <v>5</v>
      </c>
      <c r="EC1122">
        <v>4</v>
      </c>
      <c r="EE1122" t="s">
        <v>1606</v>
      </c>
      <c r="EF1122">
        <v>1</v>
      </c>
      <c r="EH1122" t="s">
        <v>80</v>
      </c>
      <c r="EL1122" t="s">
        <v>80</v>
      </c>
      <c r="EP1122" t="s">
        <v>80</v>
      </c>
      <c r="ET1122" t="s">
        <v>80</v>
      </c>
      <c r="EV1122">
        <v>2250</v>
      </c>
      <c r="EW1122">
        <v>458</v>
      </c>
      <c r="EX1122">
        <v>355</v>
      </c>
      <c r="EY1122">
        <v>412</v>
      </c>
    </row>
    <row r="1123" spans="1:165" x14ac:dyDescent="0.25">
      <c r="A1123">
        <v>2020</v>
      </c>
      <c r="B1123" t="s">
        <v>630</v>
      </c>
      <c r="C1123" s="20" t="s">
        <v>668</v>
      </c>
      <c r="D1123" t="s">
        <v>687</v>
      </c>
      <c r="E1123" t="s">
        <v>632</v>
      </c>
      <c r="F1123">
        <v>400</v>
      </c>
      <c r="G1123" s="1">
        <v>5</v>
      </c>
      <c r="H1123">
        <v>8</v>
      </c>
      <c r="I1123" t="s">
        <v>79</v>
      </c>
      <c r="J1123">
        <v>17</v>
      </c>
      <c r="K1123">
        <v>22</v>
      </c>
      <c r="L1123">
        <v>19</v>
      </c>
      <c r="M1123">
        <v>20.8</v>
      </c>
      <c r="N1123">
        <v>30.5</v>
      </c>
      <c r="O1123">
        <v>24.274000000000001</v>
      </c>
      <c r="P1123">
        <v>16.7042</v>
      </c>
      <c r="Q1123">
        <v>21.913699999999999</v>
      </c>
      <c r="R1123">
        <v>18.705300000000001</v>
      </c>
      <c r="T1123" t="s">
        <v>266</v>
      </c>
      <c r="U1123" t="s">
        <v>267</v>
      </c>
      <c r="V1123" t="s">
        <v>61</v>
      </c>
      <c r="W1123" t="s">
        <v>62</v>
      </c>
      <c r="Y1123">
        <v>8</v>
      </c>
      <c r="Z1123" t="s">
        <v>63</v>
      </c>
      <c r="AA1123" t="s">
        <v>64</v>
      </c>
      <c r="AB1123">
        <v>4</v>
      </c>
      <c r="AC1123" t="s">
        <v>294</v>
      </c>
      <c r="AD1123">
        <v>15</v>
      </c>
      <c r="AG1123" t="s">
        <v>59</v>
      </c>
      <c r="AH1123" t="s">
        <v>67</v>
      </c>
      <c r="AI1123" t="s">
        <v>68</v>
      </c>
      <c r="AJ1123" t="s">
        <v>69</v>
      </c>
      <c r="AK1123" t="s">
        <v>184</v>
      </c>
      <c r="AL1123" t="s">
        <v>185</v>
      </c>
      <c r="AS1123">
        <v>2550</v>
      </c>
      <c r="AT1123">
        <v>2550</v>
      </c>
      <c r="BN1123" s="33" t="s">
        <v>2125</v>
      </c>
      <c r="BO1123">
        <v>2</v>
      </c>
      <c r="BP1123">
        <v>2</v>
      </c>
      <c r="BQ1123">
        <v>33</v>
      </c>
      <c r="BR1123" t="s">
        <v>192</v>
      </c>
      <c r="BT1123" t="s">
        <v>73</v>
      </c>
      <c r="BU1123" s="23">
        <v>43661</v>
      </c>
      <c r="BV1123">
        <v>25891</v>
      </c>
      <c r="BX1123" t="s">
        <v>63</v>
      </c>
      <c r="BY1123" t="s">
        <v>64</v>
      </c>
      <c r="CB1123" t="s">
        <v>64</v>
      </c>
      <c r="CC1123" t="s">
        <v>64</v>
      </c>
      <c r="CE1123" t="s">
        <v>64</v>
      </c>
      <c r="CG1123" t="s">
        <v>63</v>
      </c>
      <c r="CH1123" t="s">
        <v>633</v>
      </c>
      <c r="CI1123" t="s">
        <v>64</v>
      </c>
      <c r="DJ1123" t="s">
        <v>76</v>
      </c>
      <c r="DK1123" t="s">
        <v>2124</v>
      </c>
      <c r="DL1123" t="s">
        <v>64</v>
      </c>
      <c r="DM1123" t="s">
        <v>64</v>
      </c>
      <c r="DN1123" t="s">
        <v>64</v>
      </c>
      <c r="DO1123" t="s">
        <v>77</v>
      </c>
      <c r="DP1123" t="s">
        <v>63</v>
      </c>
      <c r="DQ1123" t="s">
        <v>78</v>
      </c>
      <c r="DR1123" t="s">
        <v>687</v>
      </c>
      <c r="DY1123">
        <v>24.4</v>
      </c>
      <c r="EB1123">
        <v>3</v>
      </c>
      <c r="EC1123">
        <v>3</v>
      </c>
      <c r="EE1123" t="s">
        <v>1610</v>
      </c>
      <c r="EF1123">
        <v>3</v>
      </c>
      <c r="EH1123" t="s">
        <v>80</v>
      </c>
      <c r="EL1123" t="s">
        <v>80</v>
      </c>
      <c r="EP1123" t="s">
        <v>80</v>
      </c>
      <c r="ET1123" t="s">
        <v>80</v>
      </c>
      <c r="EV1123">
        <v>5250</v>
      </c>
      <c r="EW1123">
        <v>530</v>
      </c>
      <c r="EX1123">
        <v>405</v>
      </c>
      <c r="EY1123">
        <v>474</v>
      </c>
    </row>
    <row r="1124" spans="1:165" s="24" customFormat="1" x14ac:dyDescent="0.25">
      <c r="A1124">
        <v>2020</v>
      </c>
      <c r="B1124" t="s">
        <v>630</v>
      </c>
      <c r="C1124" s="20" t="s">
        <v>668</v>
      </c>
      <c r="D1124" t="s">
        <v>691</v>
      </c>
      <c r="E1124" t="s">
        <v>632</v>
      </c>
      <c r="F1124">
        <v>410</v>
      </c>
      <c r="G1124" s="1">
        <v>5</v>
      </c>
      <c r="H1124">
        <v>8</v>
      </c>
      <c r="I1124" t="s">
        <v>79</v>
      </c>
      <c r="J1124">
        <v>15</v>
      </c>
      <c r="K1124">
        <v>20</v>
      </c>
      <c r="L1124">
        <v>16</v>
      </c>
      <c r="M1124">
        <v>17.899999999999999</v>
      </c>
      <c r="N1124">
        <v>27.1</v>
      </c>
      <c r="O1124">
        <v>21.127600000000001</v>
      </c>
      <c r="P1124">
        <v>14.5136</v>
      </c>
      <c r="Q1124">
        <v>19.623799999999999</v>
      </c>
      <c r="R1124">
        <v>16.440100000000001</v>
      </c>
      <c r="S1124"/>
      <c r="T1124" t="s">
        <v>266</v>
      </c>
      <c r="U1124" t="s">
        <v>267</v>
      </c>
      <c r="V1124" t="s">
        <v>61</v>
      </c>
      <c r="W1124" t="s">
        <v>62</v>
      </c>
      <c r="X1124"/>
      <c r="Y1124">
        <v>8</v>
      </c>
      <c r="Z1124" t="s">
        <v>63</v>
      </c>
      <c r="AA1124" t="s">
        <v>64</v>
      </c>
      <c r="AB1124">
        <v>4</v>
      </c>
      <c r="AC1124" t="s">
        <v>294</v>
      </c>
      <c r="AD1124">
        <v>15</v>
      </c>
      <c r="AE1124"/>
      <c r="AF1124"/>
      <c r="AG1124" t="s">
        <v>59</v>
      </c>
      <c r="AH1124" t="s">
        <v>67</v>
      </c>
      <c r="AI1124" t="s">
        <v>68</v>
      </c>
      <c r="AJ1124" t="s">
        <v>69</v>
      </c>
      <c r="AK1124" t="s">
        <v>184</v>
      </c>
      <c r="AL1124" t="s">
        <v>185</v>
      </c>
      <c r="AM1124"/>
      <c r="AN1124"/>
      <c r="AO1124"/>
      <c r="AP1124"/>
      <c r="AQ1124"/>
      <c r="AR1124"/>
      <c r="AS1124">
        <v>3050</v>
      </c>
      <c r="AT1124">
        <v>3050</v>
      </c>
      <c r="AU1124"/>
      <c r="AV1124"/>
      <c r="AW1124"/>
      <c r="AX1124"/>
      <c r="AY1124"/>
      <c r="AZ1124"/>
      <c r="BA1124"/>
      <c r="BB1124"/>
      <c r="BC1124"/>
      <c r="BD1124"/>
      <c r="BE1124"/>
      <c r="BF1124"/>
      <c r="BG1124"/>
      <c r="BH1124"/>
      <c r="BI1124"/>
      <c r="BJ1124"/>
      <c r="BK1124"/>
      <c r="BL1124"/>
      <c r="BM1124"/>
      <c r="BN1124" s="33" t="s">
        <v>2125</v>
      </c>
      <c r="BO1124">
        <v>2</v>
      </c>
      <c r="BP1124">
        <v>2</v>
      </c>
      <c r="BQ1124">
        <v>33</v>
      </c>
      <c r="BR1124" t="s">
        <v>192</v>
      </c>
      <c r="BS1124"/>
      <c r="BT1124" t="s">
        <v>73</v>
      </c>
      <c r="BU1124" s="23">
        <v>43661</v>
      </c>
      <c r="BV1124">
        <v>25892</v>
      </c>
      <c r="BW1124" s="2"/>
      <c r="BX1124" t="s">
        <v>63</v>
      </c>
      <c r="BY1124" t="s">
        <v>64</v>
      </c>
      <c r="BZ1124"/>
      <c r="CA1124"/>
      <c r="CB1124" t="s">
        <v>64</v>
      </c>
      <c r="CC1124" t="s">
        <v>64</v>
      </c>
      <c r="CD1124"/>
      <c r="CE1124" t="s">
        <v>64</v>
      </c>
      <c r="CF1124"/>
      <c r="CG1124" t="s">
        <v>63</v>
      </c>
      <c r="CH1124" t="s">
        <v>633</v>
      </c>
      <c r="CI1124" t="s">
        <v>64</v>
      </c>
      <c r="CJ1124"/>
      <c r="CK1124"/>
      <c r="CL1124"/>
      <c r="CM1124"/>
      <c r="CN1124"/>
      <c r="CO1124"/>
      <c r="CP1124"/>
      <c r="CQ1124"/>
      <c r="CR1124"/>
      <c r="CS1124"/>
      <c r="CT1124"/>
      <c r="CU1124"/>
      <c r="CV1124"/>
      <c r="CW1124"/>
      <c r="CX1124"/>
      <c r="CY1124"/>
      <c r="CZ1124"/>
      <c r="DA1124"/>
      <c r="DB1124"/>
      <c r="DC1124"/>
      <c r="DD1124"/>
      <c r="DE1124"/>
      <c r="DF1124"/>
      <c r="DG1124"/>
      <c r="DH1124"/>
      <c r="DI1124"/>
      <c r="DJ1124" t="s">
        <v>76</v>
      </c>
      <c r="DK1124" t="s">
        <v>2124</v>
      </c>
      <c r="DL1124" t="s">
        <v>64</v>
      </c>
      <c r="DM1124" t="s">
        <v>64</v>
      </c>
      <c r="DN1124" t="s">
        <v>64</v>
      </c>
      <c r="DO1124" t="s">
        <v>77</v>
      </c>
      <c r="DP1124" t="s">
        <v>63</v>
      </c>
      <c r="DQ1124" t="s">
        <v>78</v>
      </c>
      <c r="DR1124" t="s">
        <v>691</v>
      </c>
      <c r="DS1124"/>
      <c r="DT1124"/>
      <c r="DU1124"/>
      <c r="DV1124"/>
      <c r="DW1124"/>
      <c r="DX1124"/>
      <c r="DY1124">
        <v>21.3</v>
      </c>
      <c r="DZ1124"/>
      <c r="EA1124" s="22"/>
      <c r="EB1124">
        <v>2</v>
      </c>
      <c r="EC1124">
        <v>2</v>
      </c>
      <c r="ED1124"/>
      <c r="EE1124" t="s">
        <v>1610</v>
      </c>
      <c r="EF1124">
        <v>3</v>
      </c>
      <c r="EG1124"/>
      <c r="EH1124" t="s">
        <v>80</v>
      </c>
      <c r="EI1124"/>
      <c r="EJ1124"/>
      <c r="EK1124"/>
      <c r="EL1124" t="s">
        <v>80</v>
      </c>
      <c r="EM1124"/>
      <c r="EN1124"/>
      <c r="EO1124"/>
      <c r="EP1124" t="s">
        <v>80</v>
      </c>
      <c r="EQ1124"/>
      <c r="ER1124"/>
      <c r="ES1124"/>
      <c r="ET1124" t="s">
        <v>80</v>
      </c>
      <c r="EU1124"/>
      <c r="EV1124">
        <v>7750</v>
      </c>
      <c r="EW1124">
        <v>612</v>
      </c>
      <c r="EX1124">
        <v>453</v>
      </c>
      <c r="EY1124">
        <v>540</v>
      </c>
      <c r="EZ1124"/>
      <c r="FA1124"/>
      <c r="FB1124"/>
      <c r="FC1124"/>
      <c r="FD1124"/>
      <c r="FE1124"/>
      <c r="FF1124"/>
      <c r="FG1124"/>
      <c r="FH1124"/>
      <c r="FI1124"/>
    </row>
    <row r="1125" spans="1:165" x14ac:dyDescent="0.25">
      <c r="A1125">
        <v>2020</v>
      </c>
      <c r="B1125" t="s">
        <v>630</v>
      </c>
      <c r="C1125" s="20" t="s">
        <v>668</v>
      </c>
      <c r="D1125" t="s">
        <v>685</v>
      </c>
      <c r="E1125" t="s">
        <v>632</v>
      </c>
      <c r="F1125">
        <v>220</v>
      </c>
      <c r="G1125" s="1">
        <v>5</v>
      </c>
      <c r="H1125">
        <v>8</v>
      </c>
      <c r="I1125" t="s">
        <v>79</v>
      </c>
      <c r="J1125">
        <v>14</v>
      </c>
      <c r="K1125">
        <v>19</v>
      </c>
      <c r="L1125">
        <v>16</v>
      </c>
      <c r="M1125">
        <v>16.899999999999999</v>
      </c>
      <c r="N1125">
        <v>25.6</v>
      </c>
      <c r="O1125">
        <v>19.9511</v>
      </c>
      <c r="P1125">
        <v>13.7484</v>
      </c>
      <c r="Q1125">
        <v>18.6021</v>
      </c>
      <c r="R1125">
        <v>15.577400000000001</v>
      </c>
      <c r="T1125" t="s">
        <v>266</v>
      </c>
      <c r="U1125" t="s">
        <v>267</v>
      </c>
      <c r="V1125" t="s">
        <v>61</v>
      </c>
      <c r="W1125" t="s">
        <v>62</v>
      </c>
      <c r="Y1125">
        <v>8</v>
      </c>
      <c r="Z1125" t="s">
        <v>63</v>
      </c>
      <c r="AA1125" t="s">
        <v>64</v>
      </c>
      <c r="AB1125">
        <v>4</v>
      </c>
      <c r="AC1125" t="s">
        <v>294</v>
      </c>
      <c r="AD1125">
        <v>15</v>
      </c>
      <c r="AG1125" t="s">
        <v>59</v>
      </c>
      <c r="AH1125" t="s">
        <v>67</v>
      </c>
      <c r="AI1125" t="s">
        <v>68</v>
      </c>
      <c r="AJ1125" t="s">
        <v>69</v>
      </c>
      <c r="AK1125" t="s">
        <v>184</v>
      </c>
      <c r="AL1125" t="s">
        <v>185</v>
      </c>
      <c r="AS1125">
        <v>3050</v>
      </c>
      <c r="AT1125">
        <v>3050</v>
      </c>
      <c r="BN1125" s="33" t="s">
        <v>2125</v>
      </c>
      <c r="BO1125">
        <v>2</v>
      </c>
      <c r="BP1125">
        <v>2</v>
      </c>
      <c r="BQ1125">
        <v>33</v>
      </c>
      <c r="BR1125" t="s">
        <v>192</v>
      </c>
      <c r="BT1125" t="s">
        <v>73</v>
      </c>
      <c r="BU1125" s="23">
        <v>43661</v>
      </c>
      <c r="BV1125">
        <v>25890</v>
      </c>
      <c r="BX1125" t="s">
        <v>63</v>
      </c>
      <c r="BY1125" t="s">
        <v>64</v>
      </c>
      <c r="CB1125" t="s">
        <v>64</v>
      </c>
      <c r="CC1125" t="s">
        <v>64</v>
      </c>
      <c r="CE1125" t="s">
        <v>64</v>
      </c>
      <c r="CG1125" t="s">
        <v>63</v>
      </c>
      <c r="CH1125" t="s">
        <v>633</v>
      </c>
      <c r="CI1125" t="s">
        <v>64</v>
      </c>
      <c r="DJ1125" t="s">
        <v>76</v>
      </c>
      <c r="DK1125" t="s">
        <v>2124</v>
      </c>
      <c r="DL1125" t="s">
        <v>64</v>
      </c>
      <c r="DM1125" t="s">
        <v>64</v>
      </c>
      <c r="DN1125" t="s">
        <v>64</v>
      </c>
      <c r="DO1125" t="s">
        <v>77</v>
      </c>
      <c r="DP1125" t="s">
        <v>63</v>
      </c>
      <c r="DQ1125" t="s">
        <v>78</v>
      </c>
      <c r="DR1125" t="s">
        <v>685</v>
      </c>
      <c r="DY1125">
        <v>20.100000000000001</v>
      </c>
      <c r="EB1125">
        <v>2</v>
      </c>
      <c r="EC1125">
        <v>2</v>
      </c>
      <c r="EE1125" t="s">
        <v>1610</v>
      </c>
      <c r="EF1125">
        <v>3</v>
      </c>
      <c r="EH1125" t="s">
        <v>80</v>
      </c>
      <c r="EL1125" t="s">
        <v>80</v>
      </c>
      <c r="EP1125" t="s">
        <v>80</v>
      </c>
      <c r="ET1125" t="s">
        <v>80</v>
      </c>
      <c r="EV1125">
        <v>7750</v>
      </c>
      <c r="EW1125">
        <v>645</v>
      </c>
      <c r="EX1125">
        <v>477</v>
      </c>
      <c r="EY1125">
        <v>569</v>
      </c>
    </row>
    <row r="1126" spans="1:165" x14ac:dyDescent="0.25">
      <c r="A1126">
        <v>2020</v>
      </c>
      <c r="B1126" t="s">
        <v>1021</v>
      </c>
      <c r="C1126" s="20" t="s">
        <v>1022</v>
      </c>
      <c r="D1126" t="s">
        <v>1038</v>
      </c>
      <c r="E1126" t="s">
        <v>1024</v>
      </c>
      <c r="F1126">
        <v>36</v>
      </c>
      <c r="G1126" s="1">
        <v>4.5999999999999996</v>
      </c>
      <c r="H1126">
        <v>8</v>
      </c>
      <c r="I1126" t="s">
        <v>201</v>
      </c>
      <c r="J1126">
        <v>15</v>
      </c>
      <c r="K1126">
        <v>19</v>
      </c>
      <c r="L1126">
        <v>16</v>
      </c>
      <c r="M1126">
        <v>17.899999999999999</v>
      </c>
      <c r="N1126">
        <v>26.3</v>
      </c>
      <c r="O1126">
        <v>20.904499999999999</v>
      </c>
      <c r="P1126">
        <v>14.5136</v>
      </c>
      <c r="Q1126">
        <v>19.079799999999999</v>
      </c>
      <c r="R1126">
        <v>16.2653</v>
      </c>
      <c r="T1126" t="s">
        <v>142</v>
      </c>
      <c r="U1126" t="s">
        <v>143</v>
      </c>
      <c r="V1126" t="s">
        <v>61</v>
      </c>
      <c r="W1126" t="s">
        <v>62</v>
      </c>
      <c r="Y1126">
        <v>6</v>
      </c>
      <c r="Z1126" t="s">
        <v>63</v>
      </c>
      <c r="AA1126" t="s">
        <v>64</v>
      </c>
      <c r="AB1126">
        <v>4</v>
      </c>
      <c r="AC1126" t="s">
        <v>294</v>
      </c>
      <c r="AD1126">
        <v>15</v>
      </c>
      <c r="AG1126" t="s">
        <v>155</v>
      </c>
      <c r="AH1126" t="s">
        <v>156</v>
      </c>
      <c r="AI1126" t="s">
        <v>68</v>
      </c>
      <c r="AJ1126" t="s">
        <v>69</v>
      </c>
      <c r="AK1126" t="s">
        <v>184</v>
      </c>
      <c r="AL1126" t="s">
        <v>185</v>
      </c>
      <c r="AS1126">
        <v>3050</v>
      </c>
      <c r="AT1126">
        <v>3050</v>
      </c>
      <c r="BO1126">
        <v>2</v>
      </c>
      <c r="BP1126">
        <v>2</v>
      </c>
      <c r="BQ1126">
        <v>33</v>
      </c>
      <c r="BR1126" t="s">
        <v>192</v>
      </c>
      <c r="BT1126" t="s">
        <v>73</v>
      </c>
      <c r="BU1126" s="23">
        <v>43727</v>
      </c>
      <c r="BV1126">
        <v>26473</v>
      </c>
      <c r="BX1126" t="s">
        <v>64</v>
      </c>
      <c r="BY1126" t="s">
        <v>64</v>
      </c>
      <c r="CB1126" t="s">
        <v>64</v>
      </c>
      <c r="CC1126" t="s">
        <v>64</v>
      </c>
      <c r="CE1126" t="s">
        <v>64</v>
      </c>
      <c r="CG1126" t="s">
        <v>63</v>
      </c>
      <c r="CH1126" t="s">
        <v>1025</v>
      </c>
      <c r="CI1126" t="s">
        <v>64</v>
      </c>
      <c r="DJ1126" t="s">
        <v>146</v>
      </c>
      <c r="DK1126" t="s">
        <v>147</v>
      </c>
      <c r="DL1126" t="s">
        <v>64</v>
      </c>
      <c r="DN1126" t="s">
        <v>64</v>
      </c>
      <c r="DO1126" t="s">
        <v>193</v>
      </c>
      <c r="DP1126" t="s">
        <v>64</v>
      </c>
      <c r="DQ1126" t="s">
        <v>139</v>
      </c>
      <c r="EB1126">
        <v>2</v>
      </c>
      <c r="EC1126">
        <v>2</v>
      </c>
      <c r="EE1126" t="s">
        <v>1866</v>
      </c>
      <c r="EF1126">
        <v>3</v>
      </c>
      <c r="EH1126" t="s">
        <v>80</v>
      </c>
      <c r="EL1126" t="s">
        <v>80</v>
      </c>
      <c r="EP1126" t="s">
        <v>80</v>
      </c>
      <c r="ET1126" t="s">
        <v>80</v>
      </c>
      <c r="EV1126">
        <v>7750</v>
      </c>
      <c r="EW1126">
        <v>607</v>
      </c>
      <c r="EX1126">
        <v>463</v>
      </c>
      <c r="EY1126">
        <v>542</v>
      </c>
    </row>
    <row r="1127" spans="1:165" x14ac:dyDescent="0.25">
      <c r="A1127">
        <v>2020</v>
      </c>
      <c r="B1127" t="s">
        <v>1021</v>
      </c>
      <c r="C1127" s="20" t="s">
        <v>1022</v>
      </c>
      <c r="D1127" t="s">
        <v>1052</v>
      </c>
      <c r="E1127" t="s">
        <v>1024</v>
      </c>
      <c r="F1127">
        <v>55</v>
      </c>
      <c r="G1127" s="1">
        <v>5.7</v>
      </c>
      <c r="H1127">
        <v>8</v>
      </c>
      <c r="I1127" t="s">
        <v>79</v>
      </c>
      <c r="J1127">
        <v>12</v>
      </c>
      <c r="K1127">
        <v>16</v>
      </c>
      <c r="L1127">
        <v>14</v>
      </c>
      <c r="M1127">
        <v>15.0116</v>
      </c>
      <c r="N1127">
        <v>24.352499999999999</v>
      </c>
      <c r="O1127">
        <v>18.1432</v>
      </c>
      <c r="P1127">
        <v>12.289400000000001</v>
      </c>
      <c r="Q1127">
        <v>16.452100000000002</v>
      </c>
      <c r="R1127">
        <v>13.868399999999999</v>
      </c>
      <c r="T1127" t="s">
        <v>142</v>
      </c>
      <c r="U1127" t="s">
        <v>143</v>
      </c>
      <c r="V1127" t="s">
        <v>61</v>
      </c>
      <c r="W1127" t="s">
        <v>62</v>
      </c>
      <c r="Y1127">
        <v>8</v>
      </c>
      <c r="Z1127" t="s">
        <v>63</v>
      </c>
      <c r="AA1127" t="s">
        <v>64</v>
      </c>
      <c r="AB1127">
        <v>4</v>
      </c>
      <c r="AC1127" t="s">
        <v>294</v>
      </c>
      <c r="AD1127">
        <v>15</v>
      </c>
      <c r="AG1127" t="s">
        <v>155</v>
      </c>
      <c r="AH1127" t="s">
        <v>156</v>
      </c>
      <c r="AI1127" t="s">
        <v>68</v>
      </c>
      <c r="AJ1127" t="s">
        <v>69</v>
      </c>
      <c r="AK1127" t="s">
        <v>184</v>
      </c>
      <c r="AL1127" t="s">
        <v>185</v>
      </c>
      <c r="AS1127">
        <v>3500</v>
      </c>
      <c r="AT1127">
        <v>3500</v>
      </c>
      <c r="BO1127">
        <v>2</v>
      </c>
      <c r="BP1127">
        <v>2</v>
      </c>
      <c r="BQ1127">
        <v>33</v>
      </c>
      <c r="BR1127" t="s">
        <v>192</v>
      </c>
      <c r="BT1127" t="s">
        <v>285</v>
      </c>
      <c r="BU1127" s="23">
        <v>43702</v>
      </c>
      <c r="BV1127">
        <v>26243</v>
      </c>
      <c r="BX1127" t="s">
        <v>64</v>
      </c>
      <c r="BY1127" t="s">
        <v>64</v>
      </c>
      <c r="CB1127" t="s">
        <v>64</v>
      </c>
      <c r="CC1127" t="s">
        <v>64</v>
      </c>
      <c r="CD1127" t="s">
        <v>1053</v>
      </c>
      <c r="CE1127" t="s">
        <v>64</v>
      </c>
      <c r="CG1127" t="s">
        <v>63</v>
      </c>
      <c r="CH1127" t="s">
        <v>1025</v>
      </c>
      <c r="CI1127" t="s">
        <v>64</v>
      </c>
      <c r="DJ1127" t="s">
        <v>146</v>
      </c>
      <c r="DK1127" t="s">
        <v>147</v>
      </c>
      <c r="DL1127" t="s">
        <v>64</v>
      </c>
      <c r="DN1127" t="s">
        <v>64</v>
      </c>
      <c r="DO1127" t="s">
        <v>193</v>
      </c>
      <c r="DP1127" t="s">
        <v>64</v>
      </c>
      <c r="DQ1127" t="s">
        <v>139</v>
      </c>
      <c r="EB1127">
        <v>1</v>
      </c>
      <c r="EC1127">
        <v>1</v>
      </c>
      <c r="EE1127" t="s">
        <v>1871</v>
      </c>
      <c r="EF1127">
        <v>3</v>
      </c>
      <c r="EH1127" t="s">
        <v>80</v>
      </c>
      <c r="EL1127" t="s">
        <v>80</v>
      </c>
      <c r="EP1127" t="s">
        <v>80</v>
      </c>
      <c r="ET1127" t="s">
        <v>80</v>
      </c>
      <c r="EV1127">
        <v>10000</v>
      </c>
      <c r="EW1127">
        <v>718</v>
      </c>
      <c r="EX1127">
        <v>535</v>
      </c>
      <c r="EY1127">
        <v>636</v>
      </c>
    </row>
    <row r="1128" spans="1:165" x14ac:dyDescent="0.25">
      <c r="A1128" s="24">
        <v>2020</v>
      </c>
      <c r="B1128" s="24" t="s">
        <v>1021</v>
      </c>
      <c r="C1128" s="25" t="s">
        <v>1022</v>
      </c>
      <c r="D1128" s="30" t="s">
        <v>1068</v>
      </c>
      <c r="E1128" s="24" t="s">
        <v>1024</v>
      </c>
      <c r="F1128" s="24">
        <v>22</v>
      </c>
      <c r="G1128" s="26">
        <v>3.5</v>
      </c>
      <c r="H1128" s="24">
        <v>6</v>
      </c>
      <c r="I1128" s="24" t="s">
        <v>870</v>
      </c>
      <c r="J1128" s="24">
        <v>31</v>
      </c>
      <c r="K1128" s="24">
        <v>28</v>
      </c>
      <c r="L1128" s="24">
        <v>30</v>
      </c>
      <c r="M1128" s="24">
        <v>41.575699999999998</v>
      </c>
      <c r="N1128" s="24">
        <v>39.974899999999998</v>
      </c>
      <c r="O1128" s="24">
        <v>40.839799999999997</v>
      </c>
      <c r="P1128" s="24">
        <v>31.255500000000001</v>
      </c>
      <c r="Q1128" s="24">
        <v>28.110600000000002</v>
      </c>
      <c r="R1128" s="24">
        <v>29.757400000000001</v>
      </c>
      <c r="S1128" s="24"/>
      <c r="T1128" s="24" t="s">
        <v>142</v>
      </c>
      <c r="U1128" s="24" t="s">
        <v>143</v>
      </c>
      <c r="V1128" s="24" t="s">
        <v>549</v>
      </c>
      <c r="W1128" s="24" t="s">
        <v>550</v>
      </c>
      <c r="X1128" s="24"/>
      <c r="Y1128" s="24">
        <v>6</v>
      </c>
      <c r="Z1128" s="24" t="s">
        <v>64</v>
      </c>
      <c r="AA1128" s="24" t="s">
        <v>64</v>
      </c>
      <c r="AB1128" s="24" t="s">
        <v>86</v>
      </c>
      <c r="AC1128" s="24" t="s">
        <v>87</v>
      </c>
      <c r="AD1128" s="24">
        <v>15</v>
      </c>
      <c r="AE1128" s="24"/>
      <c r="AF1128" s="24"/>
      <c r="AG1128" s="24" t="s">
        <v>155</v>
      </c>
      <c r="AH1128" s="24" t="s">
        <v>156</v>
      </c>
      <c r="AI1128" s="24" t="s">
        <v>68</v>
      </c>
      <c r="AJ1128" s="24" t="s">
        <v>69</v>
      </c>
      <c r="AK1128" s="24" t="s">
        <v>184</v>
      </c>
      <c r="AL1128" s="24" t="s">
        <v>185</v>
      </c>
      <c r="AM1128" s="24"/>
      <c r="AN1128" s="24"/>
      <c r="AO1128" s="24"/>
      <c r="AP1128" s="24"/>
      <c r="AQ1128" s="24"/>
      <c r="AR1128" s="24"/>
      <c r="AS1128" s="24">
        <v>1600</v>
      </c>
      <c r="AT1128" s="24">
        <v>1600</v>
      </c>
      <c r="AU1128" s="24"/>
      <c r="AV1128" s="24"/>
      <c r="AW1128" s="24"/>
      <c r="AX1128" s="24"/>
      <c r="AY1128" s="24"/>
      <c r="AZ1128" s="24"/>
      <c r="BA1128" s="24"/>
      <c r="BB1128" s="24"/>
      <c r="BC1128" s="24"/>
      <c r="BD1128" s="24"/>
      <c r="BE1128" s="24"/>
      <c r="BF1128" s="24"/>
      <c r="BG1128" s="24"/>
      <c r="BH1128" s="24"/>
      <c r="BI1128" s="24"/>
      <c r="BJ1128" s="24"/>
      <c r="BK1128" s="24"/>
      <c r="BL1128" s="24"/>
      <c r="BM1128" s="24"/>
      <c r="BN1128" s="34" t="s">
        <v>2138</v>
      </c>
      <c r="BO1128" s="24">
        <v>2</v>
      </c>
      <c r="BP1128" s="24">
        <v>2</v>
      </c>
      <c r="BQ1128" s="24">
        <v>33</v>
      </c>
      <c r="BR1128" s="24" t="s">
        <v>192</v>
      </c>
      <c r="BS1128" s="24"/>
      <c r="BT1128" s="24" t="s">
        <v>73</v>
      </c>
      <c r="BU1128" s="27">
        <v>43702</v>
      </c>
      <c r="BV1128" s="24">
        <v>26130</v>
      </c>
      <c r="BW1128" s="28"/>
      <c r="BX1128" s="24" t="s">
        <v>64</v>
      </c>
      <c r="BY1128" s="24" t="s">
        <v>64</v>
      </c>
      <c r="BZ1128" s="24"/>
      <c r="CA1128" s="24"/>
      <c r="CB1128" s="24" t="s">
        <v>64</v>
      </c>
      <c r="CC1128" s="24" t="s">
        <v>64</v>
      </c>
      <c r="CD1128" s="24"/>
      <c r="CE1128" s="24" t="s">
        <v>64</v>
      </c>
      <c r="CF1128" s="24"/>
      <c r="CG1128" s="24" t="s">
        <v>63</v>
      </c>
      <c r="CH1128" s="24" t="s">
        <v>1025</v>
      </c>
      <c r="CI1128" s="24" t="s">
        <v>64</v>
      </c>
      <c r="CJ1128" s="24"/>
      <c r="CK1128" s="24" t="s">
        <v>112</v>
      </c>
      <c r="CL1128" s="24"/>
      <c r="CM1128" s="24">
        <v>1</v>
      </c>
      <c r="CN1128" s="24" t="s">
        <v>1026</v>
      </c>
      <c r="CO1128" s="24"/>
      <c r="CP1128" s="24">
        <v>288</v>
      </c>
      <c r="CQ1128" s="24">
        <v>6.5</v>
      </c>
      <c r="CR1128" s="24">
        <v>42.6</v>
      </c>
      <c r="CS1128" s="24" t="s">
        <v>114</v>
      </c>
      <c r="CT1128" s="24"/>
      <c r="CU1128" s="24"/>
      <c r="CV1128" s="24" t="s">
        <v>115</v>
      </c>
      <c r="CW1128" s="24"/>
      <c r="CX1128" s="24" t="s">
        <v>116</v>
      </c>
      <c r="CY1128" s="24" t="s">
        <v>64</v>
      </c>
      <c r="CZ1128" s="24"/>
      <c r="DA1128" s="24"/>
      <c r="DB1128" s="24"/>
      <c r="DC1128" s="24"/>
      <c r="DD1128" s="24">
        <v>2</v>
      </c>
      <c r="DE1128" s="24" t="s">
        <v>476</v>
      </c>
      <c r="DF1128" s="24" t="s">
        <v>1027</v>
      </c>
      <c r="DG1128" s="24" t="s">
        <v>2156</v>
      </c>
      <c r="DH1128" s="24"/>
      <c r="DI1128" s="24"/>
      <c r="DJ1128" s="24" t="s">
        <v>355</v>
      </c>
      <c r="DK1128" s="24" t="s">
        <v>356</v>
      </c>
      <c r="DL1128" s="24" t="s">
        <v>64</v>
      </c>
      <c r="DM1128" s="24" t="s">
        <v>64</v>
      </c>
      <c r="DN1128" s="24" t="s">
        <v>64</v>
      </c>
      <c r="DO1128" s="24" t="s">
        <v>193</v>
      </c>
      <c r="DP1128" s="24" t="s">
        <v>63</v>
      </c>
      <c r="DQ1128" s="24" t="s">
        <v>78</v>
      </c>
      <c r="DR1128" s="24" t="s">
        <v>1029</v>
      </c>
      <c r="DS1128" s="24"/>
      <c r="DT1128" s="24"/>
      <c r="DU1128" s="24"/>
      <c r="DV1128" s="24"/>
      <c r="DW1128" s="24"/>
      <c r="DX1128" s="24"/>
      <c r="DY1128" s="24"/>
      <c r="DZ1128" s="24"/>
      <c r="EA1128" s="29"/>
      <c r="EB1128" s="24">
        <v>7</v>
      </c>
      <c r="EC1128" s="24">
        <v>7</v>
      </c>
      <c r="ED1128" s="24"/>
      <c r="EE1128" s="24" t="s">
        <v>1877</v>
      </c>
      <c r="EF1128" s="24">
        <v>7</v>
      </c>
      <c r="EG1128" s="24"/>
      <c r="EH1128" s="24" t="s">
        <v>80</v>
      </c>
      <c r="EI1128" s="24"/>
      <c r="EJ1128" s="24"/>
      <c r="EK1128" s="24"/>
      <c r="EL1128" s="24" t="s">
        <v>80</v>
      </c>
      <c r="EM1128" s="24"/>
      <c r="EN1128" s="24"/>
      <c r="EO1128" s="24"/>
      <c r="EP1128" s="24" t="s">
        <v>80</v>
      </c>
      <c r="EQ1128" s="24"/>
      <c r="ER1128" s="24"/>
      <c r="ES1128" s="24"/>
      <c r="ET1128" s="24" t="s">
        <v>80</v>
      </c>
      <c r="EU1128" s="24"/>
      <c r="EV1128" s="24">
        <v>500</v>
      </c>
      <c r="EW1128" s="24">
        <v>283</v>
      </c>
      <c r="EX1128" s="24">
        <v>315</v>
      </c>
      <c r="EY1128" s="24">
        <v>297</v>
      </c>
      <c r="EZ1128" s="24"/>
      <c r="FA1128" s="24"/>
      <c r="FB1128" s="24"/>
      <c r="FC1128" s="24"/>
      <c r="FD1128" s="24"/>
      <c r="FE1128" s="24"/>
      <c r="FF1128" s="24"/>
      <c r="FG1128" s="24"/>
      <c r="FH1128" s="24"/>
      <c r="FI1128" s="24"/>
    </row>
    <row r="1129" spans="1:165" x14ac:dyDescent="0.25">
      <c r="A1129" s="24">
        <v>2020</v>
      </c>
      <c r="B1129" s="24" t="s">
        <v>1021</v>
      </c>
      <c r="C1129" s="25" t="s">
        <v>1022</v>
      </c>
      <c r="D1129" s="30" t="s">
        <v>1069</v>
      </c>
      <c r="E1129" s="24" t="s">
        <v>1024</v>
      </c>
      <c r="F1129" s="24">
        <v>23</v>
      </c>
      <c r="G1129" s="26">
        <v>3.5</v>
      </c>
      <c r="H1129" s="24">
        <v>6</v>
      </c>
      <c r="I1129" s="24" t="s">
        <v>870</v>
      </c>
      <c r="J1129" s="24">
        <v>29</v>
      </c>
      <c r="K1129" s="24">
        <v>28</v>
      </c>
      <c r="L1129" s="24">
        <v>29</v>
      </c>
      <c r="M1129" s="24">
        <v>41.575699999999998</v>
      </c>
      <c r="N1129" s="24">
        <v>39.974899999999998</v>
      </c>
      <c r="O1129" s="24">
        <v>40.839799999999997</v>
      </c>
      <c r="P1129" s="24">
        <v>29</v>
      </c>
      <c r="Q1129" s="24">
        <v>28.110600000000002</v>
      </c>
      <c r="R1129" s="24">
        <v>29</v>
      </c>
      <c r="S1129" s="24"/>
      <c r="T1129" s="24" t="s">
        <v>142</v>
      </c>
      <c r="U1129" s="24" t="s">
        <v>143</v>
      </c>
      <c r="V1129" s="24" t="s">
        <v>549</v>
      </c>
      <c r="W1129" s="24" t="s">
        <v>550</v>
      </c>
      <c r="X1129" s="24"/>
      <c r="Y1129" s="24">
        <v>6</v>
      </c>
      <c r="Z1129" s="24" t="s">
        <v>64</v>
      </c>
      <c r="AA1129" s="24" t="s">
        <v>64</v>
      </c>
      <c r="AB1129" s="24" t="s">
        <v>86</v>
      </c>
      <c r="AC1129" s="24" t="s">
        <v>87</v>
      </c>
      <c r="AD1129" s="24">
        <v>15</v>
      </c>
      <c r="AE1129" s="24"/>
      <c r="AF1129" s="24"/>
      <c r="AG1129" s="24" t="s">
        <v>155</v>
      </c>
      <c r="AH1129" s="24" t="s">
        <v>156</v>
      </c>
      <c r="AI1129" s="24" t="s">
        <v>68</v>
      </c>
      <c r="AJ1129" s="24" t="s">
        <v>69</v>
      </c>
      <c r="AK1129" s="24" t="s">
        <v>184</v>
      </c>
      <c r="AL1129" s="24" t="s">
        <v>185</v>
      </c>
      <c r="AM1129" s="24"/>
      <c r="AN1129" s="24"/>
      <c r="AO1129" s="24"/>
      <c r="AP1129" s="24"/>
      <c r="AQ1129" s="24"/>
      <c r="AR1129" s="24"/>
      <c r="AS1129" s="24">
        <v>1700</v>
      </c>
      <c r="AT1129" s="24">
        <v>1700</v>
      </c>
      <c r="AU1129" s="24"/>
      <c r="AV1129" s="24"/>
      <c r="AW1129" s="24"/>
      <c r="AX1129" s="24"/>
      <c r="AY1129" s="24"/>
      <c r="AZ1129" s="24"/>
      <c r="BA1129" s="24"/>
      <c r="BB1129" s="24"/>
      <c r="BC1129" s="24"/>
      <c r="BD1129" s="24"/>
      <c r="BE1129" s="24"/>
      <c r="BF1129" s="24"/>
      <c r="BG1129" s="24"/>
      <c r="BH1129" s="24"/>
      <c r="BI1129" s="24"/>
      <c r="BJ1129" s="24"/>
      <c r="BK1129" s="24"/>
      <c r="BL1129" s="24"/>
      <c r="BM1129" s="24"/>
      <c r="BN1129" s="34" t="s">
        <v>2138</v>
      </c>
      <c r="BO1129" s="24">
        <v>2</v>
      </c>
      <c r="BP1129" s="24">
        <v>2</v>
      </c>
      <c r="BQ1129" s="24">
        <v>33</v>
      </c>
      <c r="BR1129" s="24" t="s">
        <v>192</v>
      </c>
      <c r="BS1129" s="24"/>
      <c r="BT1129" s="24" t="s">
        <v>73</v>
      </c>
      <c r="BU1129" s="27">
        <v>43702</v>
      </c>
      <c r="BV1129" s="24">
        <v>26129</v>
      </c>
      <c r="BW1129" s="28"/>
      <c r="BX1129" s="24" t="s">
        <v>64</v>
      </c>
      <c r="BY1129" s="24" t="s">
        <v>64</v>
      </c>
      <c r="BZ1129" s="24"/>
      <c r="CA1129" s="24"/>
      <c r="CB1129" s="24" t="s">
        <v>64</v>
      </c>
      <c r="CC1129" s="24" t="s">
        <v>64</v>
      </c>
      <c r="CD1129" s="24"/>
      <c r="CE1129" s="24" t="s">
        <v>64</v>
      </c>
      <c r="CF1129" s="24"/>
      <c r="CG1129" s="24" t="s">
        <v>63</v>
      </c>
      <c r="CH1129" s="24" t="s">
        <v>1025</v>
      </c>
      <c r="CI1129" s="24" t="s">
        <v>64</v>
      </c>
      <c r="CJ1129" s="24"/>
      <c r="CK1129" s="24" t="s">
        <v>112</v>
      </c>
      <c r="CL1129" s="24"/>
      <c r="CM1129" s="24">
        <v>1</v>
      </c>
      <c r="CN1129" s="24" t="s">
        <v>1026</v>
      </c>
      <c r="CO1129" s="24"/>
      <c r="CP1129" s="24">
        <v>288</v>
      </c>
      <c r="CQ1129" s="24">
        <v>6.5</v>
      </c>
      <c r="CR1129" s="24">
        <v>42.6</v>
      </c>
      <c r="CS1129" s="24" t="s">
        <v>114</v>
      </c>
      <c r="CT1129" s="24"/>
      <c r="CU1129" s="24"/>
      <c r="CV1129" s="24" t="s">
        <v>115</v>
      </c>
      <c r="CW1129" s="24"/>
      <c r="CX1129" s="24" t="s">
        <v>116</v>
      </c>
      <c r="CY1129" s="24" t="s">
        <v>64</v>
      </c>
      <c r="CZ1129" s="24"/>
      <c r="DA1129" s="24"/>
      <c r="DB1129" s="24"/>
      <c r="DC1129" s="24"/>
      <c r="DD1129" s="24">
        <v>2</v>
      </c>
      <c r="DE1129" s="24" t="s">
        <v>476</v>
      </c>
      <c r="DF1129" s="24" t="s">
        <v>1027</v>
      </c>
      <c r="DG1129" s="24" t="s">
        <v>2156</v>
      </c>
      <c r="DH1129" s="24"/>
      <c r="DI1129" s="24"/>
      <c r="DJ1129" s="24" t="s">
        <v>355</v>
      </c>
      <c r="DK1129" s="24" t="s">
        <v>356</v>
      </c>
      <c r="DL1129" s="24" t="s">
        <v>64</v>
      </c>
      <c r="DM1129" s="24" t="s">
        <v>64</v>
      </c>
      <c r="DN1129" s="24" t="s">
        <v>64</v>
      </c>
      <c r="DO1129" s="24" t="s">
        <v>193</v>
      </c>
      <c r="DP1129" s="24" t="s">
        <v>63</v>
      </c>
      <c r="DQ1129" s="24" t="s">
        <v>78</v>
      </c>
      <c r="DR1129" s="24" t="s">
        <v>1029</v>
      </c>
      <c r="DS1129" s="24"/>
      <c r="DT1129" s="24"/>
      <c r="DU1129" s="24"/>
      <c r="DV1129" s="24"/>
      <c r="DW1129" s="24"/>
      <c r="DX1129" s="24"/>
      <c r="DY1129" s="24"/>
      <c r="DZ1129" s="24"/>
      <c r="EA1129" s="29"/>
      <c r="EB1129" s="24">
        <v>6</v>
      </c>
      <c r="EC1129" s="24">
        <v>6</v>
      </c>
      <c r="ED1129" s="24"/>
      <c r="EE1129" s="24" t="s">
        <v>1878</v>
      </c>
      <c r="EF1129" s="24">
        <v>7</v>
      </c>
      <c r="EG1129" s="24"/>
      <c r="EH1129" s="24" t="s">
        <v>80</v>
      </c>
      <c r="EI1129" s="24"/>
      <c r="EJ1129" s="24"/>
      <c r="EK1129" s="24"/>
      <c r="EL1129" s="24" t="s">
        <v>80</v>
      </c>
      <c r="EM1129" s="24"/>
      <c r="EN1129" s="24"/>
      <c r="EO1129" s="24"/>
      <c r="EP1129" s="24" t="s">
        <v>80</v>
      </c>
      <c r="EQ1129" s="24"/>
      <c r="ER1129" s="24"/>
      <c r="ES1129" s="24"/>
      <c r="ET1129" s="24" t="s">
        <v>80</v>
      </c>
      <c r="EU1129" s="24"/>
      <c r="EV1129" s="24">
        <v>1000</v>
      </c>
      <c r="EW1129" s="24">
        <v>305</v>
      </c>
      <c r="EX1129" s="24">
        <v>315</v>
      </c>
      <c r="EY1129" s="24">
        <v>305</v>
      </c>
      <c r="EZ1129" s="24"/>
      <c r="FA1129" s="24"/>
      <c r="FB1129" s="24"/>
      <c r="FC1129" s="24"/>
      <c r="FD1129" s="24"/>
      <c r="FE1129" s="24"/>
      <c r="FF1129" s="24"/>
      <c r="FG1129" s="24"/>
      <c r="FH1129" s="24"/>
      <c r="FI1129" s="24"/>
    </row>
    <row r="1130" spans="1:165" x14ac:dyDescent="0.25">
      <c r="A1130">
        <v>2020</v>
      </c>
      <c r="B1130" t="s">
        <v>2134</v>
      </c>
      <c r="C1130" s="20" t="s">
        <v>419</v>
      </c>
      <c r="D1130" t="s">
        <v>1417</v>
      </c>
      <c r="E1130" t="s">
        <v>324</v>
      </c>
      <c r="F1130">
        <v>318</v>
      </c>
      <c r="G1130" s="1">
        <v>3</v>
      </c>
      <c r="H1130">
        <v>6</v>
      </c>
      <c r="I1130" t="s">
        <v>348</v>
      </c>
      <c r="J1130">
        <v>17</v>
      </c>
      <c r="K1130">
        <v>24</v>
      </c>
      <c r="L1130">
        <v>20</v>
      </c>
      <c r="M1130">
        <v>21.4</v>
      </c>
      <c r="N1130">
        <v>34.200000000000003</v>
      </c>
      <c r="O1130">
        <v>25.734200000000001</v>
      </c>
      <c r="P1130">
        <v>17.1523</v>
      </c>
      <c r="Q1130">
        <v>24.365400000000001</v>
      </c>
      <c r="R1130">
        <v>19.788499999999999</v>
      </c>
      <c r="T1130" t="s">
        <v>60</v>
      </c>
      <c r="U1130" t="s">
        <v>71</v>
      </c>
      <c r="V1130" t="s">
        <v>61</v>
      </c>
      <c r="W1130" t="s">
        <v>62</v>
      </c>
      <c r="Y1130">
        <v>10</v>
      </c>
      <c r="Z1130" t="s">
        <v>63</v>
      </c>
      <c r="AA1130" t="s">
        <v>64</v>
      </c>
      <c r="AB1130" t="s">
        <v>350</v>
      </c>
      <c r="AC1130" t="s">
        <v>351</v>
      </c>
      <c r="AD1130">
        <v>15</v>
      </c>
      <c r="AG1130" t="s">
        <v>243</v>
      </c>
      <c r="AH1130" t="s">
        <v>244</v>
      </c>
      <c r="AI1130" t="s">
        <v>68</v>
      </c>
      <c r="AJ1130" t="s">
        <v>69</v>
      </c>
      <c r="AK1130" t="s">
        <v>184</v>
      </c>
      <c r="AL1130" t="s">
        <v>185</v>
      </c>
      <c r="AS1130">
        <v>2000</v>
      </c>
      <c r="AT1130">
        <v>2000</v>
      </c>
      <c r="BN1130" s="33" t="s">
        <v>2125</v>
      </c>
      <c r="BO1130">
        <v>2</v>
      </c>
      <c r="BP1130">
        <v>2</v>
      </c>
      <c r="BQ1130">
        <v>33</v>
      </c>
      <c r="BR1130" t="s">
        <v>192</v>
      </c>
      <c r="BT1130" t="s">
        <v>73</v>
      </c>
      <c r="BU1130" s="23">
        <v>43615</v>
      </c>
      <c r="BV1130">
        <v>25802</v>
      </c>
      <c r="BX1130" t="s">
        <v>64</v>
      </c>
      <c r="BY1130" t="s">
        <v>64</v>
      </c>
      <c r="CB1130" t="s">
        <v>64</v>
      </c>
      <c r="CC1130" t="s">
        <v>64</v>
      </c>
      <c r="CE1130" t="s">
        <v>64</v>
      </c>
      <c r="CG1130" t="s">
        <v>63</v>
      </c>
      <c r="CH1130" t="s">
        <v>338</v>
      </c>
      <c r="CI1130" t="s">
        <v>64</v>
      </c>
      <c r="DJ1130" t="s">
        <v>76</v>
      </c>
      <c r="DK1130" t="s">
        <v>2124</v>
      </c>
      <c r="DN1130" t="s">
        <v>64</v>
      </c>
      <c r="DO1130" t="s">
        <v>347</v>
      </c>
      <c r="DP1130" t="s">
        <v>63</v>
      </c>
      <c r="DQ1130" t="s">
        <v>78</v>
      </c>
      <c r="DR1130" t="s">
        <v>1418</v>
      </c>
      <c r="EB1130">
        <v>4</v>
      </c>
      <c r="EC1130">
        <v>4</v>
      </c>
      <c r="EE1130" t="s">
        <v>1369</v>
      </c>
      <c r="EF1130">
        <v>5</v>
      </c>
      <c r="EH1130" t="s">
        <v>80</v>
      </c>
      <c r="EL1130" t="s">
        <v>80</v>
      </c>
      <c r="EP1130" t="s">
        <v>80</v>
      </c>
      <c r="ET1130" t="s">
        <v>80</v>
      </c>
      <c r="EV1130">
        <v>2500</v>
      </c>
      <c r="EW1130">
        <v>520</v>
      </c>
      <c r="EX1130">
        <v>366</v>
      </c>
      <c r="EY1130">
        <v>451</v>
      </c>
    </row>
    <row r="1131" spans="1:165" x14ac:dyDescent="0.25">
      <c r="A1131">
        <v>2020</v>
      </c>
      <c r="B1131" t="s">
        <v>2134</v>
      </c>
      <c r="C1131" s="20" t="s">
        <v>419</v>
      </c>
      <c r="D1131" t="s">
        <v>1432</v>
      </c>
      <c r="E1131" t="s">
        <v>324</v>
      </c>
      <c r="F1131">
        <v>118</v>
      </c>
      <c r="G1131" s="1">
        <v>3.5</v>
      </c>
      <c r="H1131">
        <v>6</v>
      </c>
      <c r="I1131" t="s">
        <v>348</v>
      </c>
      <c r="J1131">
        <v>16</v>
      </c>
      <c r="K1131">
        <v>21</v>
      </c>
      <c r="L1131">
        <v>18</v>
      </c>
      <c r="M1131">
        <v>19.5</v>
      </c>
      <c r="N1131">
        <v>28.4499</v>
      </c>
      <c r="O1131">
        <v>22.715699999999998</v>
      </c>
      <c r="P1131">
        <v>15.727399999999999</v>
      </c>
      <c r="Q1131">
        <v>20.537199999999999</v>
      </c>
      <c r="R1131">
        <v>17.580200000000001</v>
      </c>
      <c r="T1131" t="s">
        <v>60</v>
      </c>
      <c r="U1131" t="s">
        <v>71</v>
      </c>
      <c r="V1131" t="s">
        <v>61</v>
      </c>
      <c r="W1131" t="s">
        <v>62</v>
      </c>
      <c r="Y1131">
        <v>10</v>
      </c>
      <c r="Z1131" t="s">
        <v>63</v>
      </c>
      <c r="AA1131" t="s">
        <v>64</v>
      </c>
      <c r="AB1131" t="s">
        <v>350</v>
      </c>
      <c r="AC1131" t="s">
        <v>351</v>
      </c>
      <c r="AD1131">
        <v>15</v>
      </c>
      <c r="AG1131" t="s">
        <v>243</v>
      </c>
      <c r="AH1131" t="s">
        <v>244</v>
      </c>
      <c r="AI1131" t="s">
        <v>68</v>
      </c>
      <c r="AJ1131" t="s">
        <v>69</v>
      </c>
      <c r="AK1131" t="s">
        <v>184</v>
      </c>
      <c r="AL1131" t="s">
        <v>185</v>
      </c>
      <c r="AS1131">
        <v>2250</v>
      </c>
      <c r="AT1131">
        <v>2250</v>
      </c>
      <c r="BN1131" s="33" t="s">
        <v>2125</v>
      </c>
      <c r="BO1131">
        <v>2</v>
      </c>
      <c r="BP1131">
        <v>2</v>
      </c>
      <c r="BQ1131">
        <v>33</v>
      </c>
      <c r="BR1131" t="s">
        <v>192</v>
      </c>
      <c r="BT1131" t="s">
        <v>73</v>
      </c>
      <c r="BU1131" s="23">
        <v>43762</v>
      </c>
      <c r="BV1131">
        <v>26644</v>
      </c>
      <c r="BX1131" t="s">
        <v>64</v>
      </c>
      <c r="BY1131" t="s">
        <v>64</v>
      </c>
      <c r="CB1131" t="s">
        <v>64</v>
      </c>
      <c r="CC1131" t="s">
        <v>64</v>
      </c>
      <c r="CD1131" t="s">
        <v>345</v>
      </c>
      <c r="CE1131" t="s">
        <v>64</v>
      </c>
      <c r="CG1131" t="s">
        <v>63</v>
      </c>
      <c r="CH1131" t="s">
        <v>346</v>
      </c>
      <c r="CI1131" t="s">
        <v>64</v>
      </c>
      <c r="DJ1131" t="s">
        <v>76</v>
      </c>
      <c r="DK1131" t="s">
        <v>2124</v>
      </c>
      <c r="DN1131" t="s">
        <v>64</v>
      </c>
      <c r="DO1131" t="s">
        <v>347</v>
      </c>
      <c r="DP1131" t="s">
        <v>63</v>
      </c>
      <c r="DQ1131" t="s">
        <v>78</v>
      </c>
      <c r="EB1131">
        <v>3</v>
      </c>
      <c r="EC1131">
        <v>3</v>
      </c>
      <c r="EE1131" t="s">
        <v>1377</v>
      </c>
      <c r="EF1131">
        <v>5</v>
      </c>
      <c r="EH1131" t="s">
        <v>80</v>
      </c>
      <c r="EL1131" t="s">
        <v>80</v>
      </c>
      <c r="EP1131" t="s">
        <v>80</v>
      </c>
      <c r="ET1131" t="s">
        <v>80</v>
      </c>
      <c r="EV1131">
        <v>3750</v>
      </c>
      <c r="EW1131">
        <v>565</v>
      </c>
      <c r="EX1131">
        <v>433</v>
      </c>
      <c r="EY1131">
        <v>506</v>
      </c>
    </row>
    <row r="1132" spans="1:165" x14ac:dyDescent="0.25">
      <c r="A1132">
        <v>2020</v>
      </c>
      <c r="B1132" t="s">
        <v>741</v>
      </c>
      <c r="C1132" s="20" t="s">
        <v>742</v>
      </c>
      <c r="D1132" t="s">
        <v>744</v>
      </c>
      <c r="E1132" t="s">
        <v>743</v>
      </c>
      <c r="F1132">
        <v>41</v>
      </c>
      <c r="G1132" s="1">
        <v>3</v>
      </c>
      <c r="H1132">
        <v>6</v>
      </c>
      <c r="I1132" t="s">
        <v>235</v>
      </c>
      <c r="J1132">
        <v>15</v>
      </c>
      <c r="K1132">
        <v>21</v>
      </c>
      <c r="L1132">
        <v>17</v>
      </c>
      <c r="M1132">
        <v>18.3</v>
      </c>
      <c r="N1132">
        <v>29.3</v>
      </c>
      <c r="O1132">
        <v>22.020099999999999</v>
      </c>
      <c r="P1132">
        <v>14.818199999999999</v>
      </c>
      <c r="Q1132">
        <v>21.1096</v>
      </c>
      <c r="R1132">
        <v>17.113399999999999</v>
      </c>
      <c r="T1132" t="s">
        <v>60</v>
      </c>
      <c r="U1132" t="s">
        <v>71</v>
      </c>
      <c r="V1132" t="s">
        <v>86</v>
      </c>
      <c r="W1132" t="s">
        <v>136</v>
      </c>
      <c r="Y1132">
        <v>8</v>
      </c>
      <c r="Z1132" t="s">
        <v>63</v>
      </c>
      <c r="AA1132" t="s">
        <v>64</v>
      </c>
      <c r="AB1132" t="s">
        <v>86</v>
      </c>
      <c r="AC1132" t="s">
        <v>87</v>
      </c>
      <c r="AD1132">
        <v>10</v>
      </c>
      <c r="AG1132" t="s">
        <v>155</v>
      </c>
      <c r="AH1132" t="s">
        <v>156</v>
      </c>
      <c r="AI1132" t="s">
        <v>68</v>
      </c>
      <c r="AJ1132" t="s">
        <v>69</v>
      </c>
      <c r="AK1132" t="s">
        <v>184</v>
      </c>
      <c r="AL1132" t="s">
        <v>185</v>
      </c>
      <c r="AS1132">
        <v>2850</v>
      </c>
      <c r="AT1132">
        <v>2850</v>
      </c>
      <c r="BN1132" s="33" t="s">
        <v>2125</v>
      </c>
      <c r="BO1132">
        <v>2</v>
      </c>
      <c r="BP1132">
        <v>2</v>
      </c>
      <c r="BQ1132">
        <v>33</v>
      </c>
      <c r="BR1132" t="s">
        <v>192</v>
      </c>
      <c r="BT1132" t="s">
        <v>73</v>
      </c>
      <c r="BU1132" s="23">
        <v>43672</v>
      </c>
      <c r="BV1132">
        <v>26001</v>
      </c>
      <c r="BX1132" t="s">
        <v>64</v>
      </c>
      <c r="BY1132" t="s">
        <v>64</v>
      </c>
      <c r="CB1132" t="s">
        <v>64</v>
      </c>
      <c r="CC1132" t="s">
        <v>64</v>
      </c>
      <c r="CD1132" t="s">
        <v>1677</v>
      </c>
      <c r="CE1132" t="s">
        <v>64</v>
      </c>
      <c r="CG1132" t="s">
        <v>63</v>
      </c>
      <c r="CH1132" t="s">
        <v>1678</v>
      </c>
      <c r="CI1132" t="s">
        <v>64</v>
      </c>
      <c r="DJ1132" t="s">
        <v>76</v>
      </c>
      <c r="DK1132" t="s">
        <v>2124</v>
      </c>
      <c r="DL1132" t="s">
        <v>64</v>
      </c>
      <c r="DN1132" t="s">
        <v>64</v>
      </c>
      <c r="DO1132" t="s">
        <v>1679</v>
      </c>
      <c r="DP1132" t="s">
        <v>63</v>
      </c>
      <c r="DQ1132" t="s">
        <v>78</v>
      </c>
      <c r="EB1132">
        <v>3</v>
      </c>
      <c r="EC1132">
        <v>3</v>
      </c>
      <c r="EE1132" t="s">
        <v>1676</v>
      </c>
      <c r="EF1132">
        <v>1</v>
      </c>
      <c r="EH1132" t="s">
        <v>80</v>
      </c>
      <c r="EL1132" t="s">
        <v>80</v>
      </c>
      <c r="EP1132" t="s">
        <v>80</v>
      </c>
      <c r="ET1132" t="s">
        <v>80</v>
      </c>
      <c r="EV1132">
        <v>6750</v>
      </c>
      <c r="EW1132">
        <v>601</v>
      </c>
      <c r="EX1132">
        <v>423</v>
      </c>
      <c r="EY1132">
        <v>521</v>
      </c>
    </row>
    <row r="1133" spans="1:165" s="24" customFormat="1" x14ac:dyDescent="0.25">
      <c r="A1133">
        <v>2020</v>
      </c>
      <c r="B1133" t="s">
        <v>741</v>
      </c>
      <c r="C1133" s="20" t="s">
        <v>742</v>
      </c>
      <c r="D1133" t="s">
        <v>745</v>
      </c>
      <c r="E1133" t="s">
        <v>743</v>
      </c>
      <c r="F1133">
        <v>45</v>
      </c>
      <c r="G1133" s="1">
        <v>3.8</v>
      </c>
      <c r="H1133">
        <v>8</v>
      </c>
      <c r="I1133" t="s">
        <v>235</v>
      </c>
      <c r="J1133">
        <v>14</v>
      </c>
      <c r="K1133">
        <v>18</v>
      </c>
      <c r="L1133">
        <v>15</v>
      </c>
      <c r="M1133">
        <v>16.7</v>
      </c>
      <c r="N1133">
        <v>25.1</v>
      </c>
      <c r="O1133">
        <v>19.660900000000002</v>
      </c>
      <c r="P1133">
        <v>13.5947</v>
      </c>
      <c r="Q1133">
        <v>18.259899999999998</v>
      </c>
      <c r="R1133">
        <v>15.3607</v>
      </c>
      <c r="S1133"/>
      <c r="T1133" t="s">
        <v>60</v>
      </c>
      <c r="U1133" t="s">
        <v>71</v>
      </c>
      <c r="V1133" t="s">
        <v>86</v>
      </c>
      <c r="W1133" t="s">
        <v>136</v>
      </c>
      <c r="X1133"/>
      <c r="Y1133">
        <v>8</v>
      </c>
      <c r="Z1133" t="s">
        <v>63</v>
      </c>
      <c r="AA1133" t="s">
        <v>64</v>
      </c>
      <c r="AB1133" t="s">
        <v>86</v>
      </c>
      <c r="AC1133" t="s">
        <v>87</v>
      </c>
      <c r="AD1133">
        <v>10</v>
      </c>
      <c r="AE1133"/>
      <c r="AF1133"/>
      <c r="AG1133" t="s">
        <v>155</v>
      </c>
      <c r="AH1133" t="s">
        <v>156</v>
      </c>
      <c r="AI1133" t="s">
        <v>68</v>
      </c>
      <c r="AJ1133" t="s">
        <v>69</v>
      </c>
      <c r="AK1133" t="s">
        <v>184</v>
      </c>
      <c r="AL1133" t="s">
        <v>185</v>
      </c>
      <c r="AM1133"/>
      <c r="AN1133"/>
      <c r="AO1133"/>
      <c r="AP1133"/>
      <c r="AQ1133"/>
      <c r="AR1133"/>
      <c r="AS1133">
        <v>3250</v>
      </c>
      <c r="AT1133">
        <v>3250</v>
      </c>
      <c r="AU1133"/>
      <c r="AV1133"/>
      <c r="AW1133"/>
      <c r="AX1133"/>
      <c r="AY1133"/>
      <c r="AZ1133"/>
      <c r="BA1133"/>
      <c r="BB1133"/>
      <c r="BC1133"/>
      <c r="BD1133"/>
      <c r="BE1133"/>
      <c r="BF1133"/>
      <c r="BG1133"/>
      <c r="BH1133"/>
      <c r="BI1133"/>
      <c r="BJ1133"/>
      <c r="BK1133"/>
      <c r="BL1133"/>
      <c r="BM1133"/>
      <c r="BN1133" s="33" t="s">
        <v>2125</v>
      </c>
      <c r="BO1133">
        <v>2</v>
      </c>
      <c r="BP1133">
        <v>2</v>
      </c>
      <c r="BQ1133">
        <v>33</v>
      </c>
      <c r="BR1133" t="s">
        <v>192</v>
      </c>
      <c r="BS1133"/>
      <c r="BT1133" t="s">
        <v>73</v>
      </c>
      <c r="BU1133" s="23">
        <v>43672</v>
      </c>
      <c r="BV1133">
        <v>25999</v>
      </c>
      <c r="BW1133" s="2"/>
      <c r="BX1133" t="s">
        <v>64</v>
      </c>
      <c r="BY1133" t="s">
        <v>64</v>
      </c>
      <c r="BZ1133"/>
      <c r="CA1133"/>
      <c r="CB1133" t="s">
        <v>64</v>
      </c>
      <c r="CC1133" t="s">
        <v>64</v>
      </c>
      <c r="CD1133" t="s">
        <v>1677</v>
      </c>
      <c r="CE1133" t="s">
        <v>64</v>
      </c>
      <c r="CF1133"/>
      <c r="CG1133" t="s">
        <v>63</v>
      </c>
      <c r="CH1133" t="s">
        <v>1678</v>
      </c>
      <c r="CI1133" t="s">
        <v>64</v>
      </c>
      <c r="CJ1133"/>
      <c r="CK1133"/>
      <c r="CL1133"/>
      <c r="CM1133"/>
      <c r="CN1133"/>
      <c r="CO1133"/>
      <c r="CP1133"/>
      <c r="CQ1133"/>
      <c r="CR1133"/>
      <c r="CS1133"/>
      <c r="CT1133"/>
      <c r="CU1133"/>
      <c r="CV1133"/>
      <c r="CW1133"/>
      <c r="CX1133"/>
      <c r="CY1133"/>
      <c r="CZ1133"/>
      <c r="DA1133"/>
      <c r="DB1133"/>
      <c r="DC1133"/>
      <c r="DD1133"/>
      <c r="DE1133"/>
      <c r="DF1133"/>
      <c r="DG1133"/>
      <c r="DH1133"/>
      <c r="DI1133"/>
      <c r="DJ1133" t="s">
        <v>76</v>
      </c>
      <c r="DK1133" t="s">
        <v>2124</v>
      </c>
      <c r="DL1133" t="s">
        <v>64</v>
      </c>
      <c r="DM1133"/>
      <c r="DN1133" t="s">
        <v>64</v>
      </c>
      <c r="DO1133" t="s">
        <v>1683</v>
      </c>
      <c r="DP1133" t="s">
        <v>63</v>
      </c>
      <c r="DQ1133" t="s">
        <v>78</v>
      </c>
      <c r="DR1133"/>
      <c r="DS1133"/>
      <c r="DT1133"/>
      <c r="DU1133"/>
      <c r="DV1133"/>
      <c r="DW1133"/>
      <c r="DX1133"/>
      <c r="DY1133"/>
      <c r="DZ1133"/>
      <c r="EA1133" s="22"/>
      <c r="EB1133">
        <v>2</v>
      </c>
      <c r="EC1133">
        <v>2</v>
      </c>
      <c r="ED1133"/>
      <c r="EE1133" t="s">
        <v>1682</v>
      </c>
      <c r="EF1133">
        <v>1</v>
      </c>
      <c r="EG1133"/>
      <c r="EH1133" t="s">
        <v>80</v>
      </c>
      <c r="EI1133"/>
      <c r="EJ1133"/>
      <c r="EK1133"/>
      <c r="EL1133" t="s">
        <v>80</v>
      </c>
      <c r="EM1133"/>
      <c r="EN1133"/>
      <c r="EO1133"/>
      <c r="EP1133" t="s">
        <v>80</v>
      </c>
      <c r="EQ1133"/>
      <c r="ER1133"/>
      <c r="ES1133"/>
      <c r="ET1133" t="s">
        <v>80</v>
      </c>
      <c r="EU1133"/>
      <c r="EV1133">
        <v>8750</v>
      </c>
      <c r="EW1133">
        <v>656</v>
      </c>
      <c r="EX1133">
        <v>487</v>
      </c>
      <c r="EY1133">
        <v>580</v>
      </c>
      <c r="EZ1133"/>
      <c r="FA1133"/>
      <c r="FB1133"/>
      <c r="FC1133"/>
      <c r="FD1133"/>
      <c r="FE1133"/>
      <c r="FF1133"/>
      <c r="FG1133"/>
      <c r="FH1133"/>
      <c r="FI1133"/>
    </row>
    <row r="1134" spans="1:165" x14ac:dyDescent="0.25">
      <c r="A1134">
        <v>2020</v>
      </c>
      <c r="B1134" t="s">
        <v>741</v>
      </c>
      <c r="C1134" s="20" t="s">
        <v>742</v>
      </c>
      <c r="D1134" t="s">
        <v>746</v>
      </c>
      <c r="E1134" t="s">
        <v>743</v>
      </c>
      <c r="F1134">
        <v>40</v>
      </c>
      <c r="G1134" s="1">
        <v>3</v>
      </c>
      <c r="H1134">
        <v>6</v>
      </c>
      <c r="I1134" t="s">
        <v>235</v>
      </c>
      <c r="J1134">
        <v>15</v>
      </c>
      <c r="K1134">
        <v>21</v>
      </c>
      <c r="L1134">
        <v>17</v>
      </c>
      <c r="M1134">
        <v>18.3</v>
      </c>
      <c r="N1134">
        <v>29.3</v>
      </c>
      <c r="O1134">
        <v>22.020099999999999</v>
      </c>
      <c r="P1134">
        <v>14.818199999999999</v>
      </c>
      <c r="Q1134">
        <v>21.1096</v>
      </c>
      <c r="R1134">
        <v>17.113399999999999</v>
      </c>
      <c r="T1134" t="s">
        <v>60</v>
      </c>
      <c r="U1134" t="s">
        <v>71</v>
      </c>
      <c r="V1134" t="s">
        <v>86</v>
      </c>
      <c r="W1134" t="s">
        <v>136</v>
      </c>
      <c r="Y1134">
        <v>8</v>
      </c>
      <c r="Z1134" t="s">
        <v>63</v>
      </c>
      <c r="AA1134" t="s">
        <v>64</v>
      </c>
      <c r="AB1134" t="s">
        <v>86</v>
      </c>
      <c r="AC1134" t="s">
        <v>87</v>
      </c>
      <c r="AD1134">
        <v>10</v>
      </c>
      <c r="AG1134" t="s">
        <v>155</v>
      </c>
      <c r="AH1134" t="s">
        <v>156</v>
      </c>
      <c r="AI1134" t="s">
        <v>68</v>
      </c>
      <c r="AJ1134" t="s">
        <v>69</v>
      </c>
      <c r="AK1134" t="s">
        <v>184</v>
      </c>
      <c r="AL1134" t="s">
        <v>185</v>
      </c>
      <c r="AS1134">
        <v>2850</v>
      </c>
      <c r="AT1134">
        <v>2850</v>
      </c>
      <c r="BN1134" s="33" t="s">
        <v>2125</v>
      </c>
      <c r="BO1134">
        <v>2</v>
      </c>
      <c r="BP1134">
        <v>2</v>
      </c>
      <c r="BQ1134">
        <v>33</v>
      </c>
      <c r="BR1134" t="s">
        <v>192</v>
      </c>
      <c r="BT1134" t="s">
        <v>73</v>
      </c>
      <c r="BU1134" s="23">
        <v>43672</v>
      </c>
      <c r="BV1134">
        <v>26002</v>
      </c>
      <c r="BX1134" t="s">
        <v>64</v>
      </c>
      <c r="BY1134" t="s">
        <v>64</v>
      </c>
      <c r="CB1134" t="s">
        <v>64</v>
      </c>
      <c r="CC1134" t="s">
        <v>64</v>
      </c>
      <c r="CD1134" t="s">
        <v>1677</v>
      </c>
      <c r="CE1134" t="s">
        <v>64</v>
      </c>
      <c r="CG1134" t="s">
        <v>63</v>
      </c>
      <c r="CH1134" t="s">
        <v>1678</v>
      </c>
      <c r="CI1134" t="s">
        <v>64</v>
      </c>
      <c r="DJ1134" t="s">
        <v>76</v>
      </c>
      <c r="DK1134" t="s">
        <v>2124</v>
      </c>
      <c r="DL1134" t="s">
        <v>64</v>
      </c>
      <c r="DN1134" t="s">
        <v>64</v>
      </c>
      <c r="DO1134" t="s">
        <v>1679</v>
      </c>
      <c r="DP1134" t="s">
        <v>63</v>
      </c>
      <c r="DQ1134" t="s">
        <v>78</v>
      </c>
      <c r="EB1134">
        <v>3</v>
      </c>
      <c r="EC1134">
        <v>3</v>
      </c>
      <c r="EE1134" t="s">
        <v>1676</v>
      </c>
      <c r="EF1134">
        <v>1</v>
      </c>
      <c r="EH1134" t="s">
        <v>80</v>
      </c>
      <c r="EL1134" t="s">
        <v>80</v>
      </c>
      <c r="EP1134" t="s">
        <v>80</v>
      </c>
      <c r="ET1134" t="s">
        <v>80</v>
      </c>
      <c r="EV1134">
        <v>6750</v>
      </c>
      <c r="EW1134">
        <v>601</v>
      </c>
      <c r="EX1134">
        <v>423</v>
      </c>
      <c r="EY1134">
        <v>521</v>
      </c>
    </row>
    <row r="1135" spans="1:165" x14ac:dyDescent="0.25">
      <c r="A1135">
        <v>2020</v>
      </c>
      <c r="B1135" t="s">
        <v>741</v>
      </c>
      <c r="C1135" s="20" t="s">
        <v>742</v>
      </c>
      <c r="D1135" t="s">
        <v>1684</v>
      </c>
      <c r="E1135" t="s">
        <v>743</v>
      </c>
      <c r="F1135">
        <v>46</v>
      </c>
      <c r="G1135" s="1">
        <v>3.8</v>
      </c>
      <c r="H1135">
        <v>8</v>
      </c>
      <c r="I1135" t="s">
        <v>235</v>
      </c>
      <c r="J1135">
        <v>14</v>
      </c>
      <c r="K1135">
        <v>18</v>
      </c>
      <c r="L1135">
        <v>15</v>
      </c>
      <c r="M1135">
        <v>16.7</v>
      </c>
      <c r="N1135">
        <v>25.1</v>
      </c>
      <c r="O1135">
        <v>19.660900000000002</v>
      </c>
      <c r="P1135">
        <v>13.5947</v>
      </c>
      <c r="Q1135">
        <v>18.259899999999998</v>
      </c>
      <c r="R1135">
        <v>15.3607</v>
      </c>
      <c r="T1135" t="s">
        <v>60</v>
      </c>
      <c r="U1135" t="s">
        <v>71</v>
      </c>
      <c r="V1135" t="s">
        <v>86</v>
      </c>
      <c r="W1135" t="s">
        <v>136</v>
      </c>
      <c r="Y1135">
        <v>8</v>
      </c>
      <c r="Z1135" t="s">
        <v>63</v>
      </c>
      <c r="AA1135" t="s">
        <v>64</v>
      </c>
      <c r="AB1135" t="s">
        <v>86</v>
      </c>
      <c r="AC1135" t="s">
        <v>87</v>
      </c>
      <c r="AD1135">
        <v>10</v>
      </c>
      <c r="AG1135" t="s">
        <v>155</v>
      </c>
      <c r="AH1135" t="s">
        <v>156</v>
      </c>
      <c r="AI1135" t="s">
        <v>68</v>
      </c>
      <c r="AJ1135" t="s">
        <v>69</v>
      </c>
      <c r="AK1135" t="s">
        <v>184</v>
      </c>
      <c r="AL1135" t="s">
        <v>185</v>
      </c>
      <c r="AS1135">
        <v>3250</v>
      </c>
      <c r="AT1135">
        <v>3250</v>
      </c>
      <c r="BN1135" s="33" t="s">
        <v>2125</v>
      </c>
      <c r="BO1135">
        <v>2</v>
      </c>
      <c r="BP1135">
        <v>2</v>
      </c>
      <c r="BQ1135">
        <v>33</v>
      </c>
      <c r="BR1135" t="s">
        <v>192</v>
      </c>
      <c r="BT1135" t="s">
        <v>73</v>
      </c>
      <c r="BU1135" s="23">
        <v>43672</v>
      </c>
      <c r="BV1135">
        <v>26000</v>
      </c>
      <c r="BX1135" t="s">
        <v>64</v>
      </c>
      <c r="BY1135" t="s">
        <v>64</v>
      </c>
      <c r="CB1135" t="s">
        <v>64</v>
      </c>
      <c r="CC1135" t="s">
        <v>64</v>
      </c>
      <c r="CD1135" t="s">
        <v>1677</v>
      </c>
      <c r="CE1135" t="s">
        <v>64</v>
      </c>
      <c r="CG1135" t="s">
        <v>63</v>
      </c>
      <c r="CH1135" t="s">
        <v>1678</v>
      </c>
      <c r="CI1135" t="s">
        <v>64</v>
      </c>
      <c r="DJ1135" t="s">
        <v>76</v>
      </c>
      <c r="DK1135" t="s">
        <v>2124</v>
      </c>
      <c r="DL1135" t="s">
        <v>64</v>
      </c>
      <c r="DN1135" t="s">
        <v>64</v>
      </c>
      <c r="DO1135" t="s">
        <v>1683</v>
      </c>
      <c r="DP1135" t="s">
        <v>63</v>
      </c>
      <c r="DQ1135" t="s">
        <v>78</v>
      </c>
      <c r="EB1135">
        <v>2</v>
      </c>
      <c r="EC1135">
        <v>2</v>
      </c>
      <c r="EE1135" t="s">
        <v>1682</v>
      </c>
      <c r="EF1135">
        <v>1</v>
      </c>
      <c r="EH1135" t="s">
        <v>80</v>
      </c>
      <c r="EL1135" t="s">
        <v>80</v>
      </c>
      <c r="EP1135" t="s">
        <v>80</v>
      </c>
      <c r="ET1135" t="s">
        <v>80</v>
      </c>
      <c r="EV1135">
        <v>8750</v>
      </c>
      <c r="EW1135">
        <v>656</v>
      </c>
      <c r="EX1135">
        <v>487</v>
      </c>
      <c r="EY1135">
        <v>580</v>
      </c>
    </row>
    <row r="1136" spans="1:165" x14ac:dyDescent="0.25">
      <c r="A1136">
        <v>2020</v>
      </c>
      <c r="B1136" t="s">
        <v>757</v>
      </c>
      <c r="C1136" s="20" t="s">
        <v>757</v>
      </c>
      <c r="D1136" t="s">
        <v>781</v>
      </c>
      <c r="E1136" t="s">
        <v>759</v>
      </c>
      <c r="F1136">
        <v>440</v>
      </c>
      <c r="G1136" s="1">
        <v>4</v>
      </c>
      <c r="H1136">
        <v>8</v>
      </c>
      <c r="I1136" t="s">
        <v>256</v>
      </c>
      <c r="J1136">
        <v>13</v>
      </c>
      <c r="K1136">
        <v>15</v>
      </c>
      <c r="L1136">
        <v>14</v>
      </c>
      <c r="M1136">
        <v>15.9</v>
      </c>
      <c r="N1136">
        <v>20.5</v>
      </c>
      <c r="O1136">
        <v>17.6858</v>
      </c>
      <c r="P1136">
        <v>12.978</v>
      </c>
      <c r="Q1136">
        <v>15.0745</v>
      </c>
      <c r="R1136">
        <v>13.8444</v>
      </c>
      <c r="T1136" t="s">
        <v>60</v>
      </c>
      <c r="U1136" t="s">
        <v>71</v>
      </c>
      <c r="V1136" t="s">
        <v>86</v>
      </c>
      <c r="W1136" t="s">
        <v>136</v>
      </c>
      <c r="Y1136">
        <v>9</v>
      </c>
      <c r="Z1136" t="s">
        <v>63</v>
      </c>
      <c r="AA1136" t="s">
        <v>64</v>
      </c>
      <c r="AB1136">
        <v>4</v>
      </c>
      <c r="AC1136" t="s">
        <v>294</v>
      </c>
      <c r="AD1136">
        <v>10</v>
      </c>
      <c r="AG1136" t="s">
        <v>155</v>
      </c>
      <c r="AH1136" t="s">
        <v>156</v>
      </c>
      <c r="AI1136" t="s">
        <v>68</v>
      </c>
      <c r="AJ1136" t="s">
        <v>69</v>
      </c>
      <c r="AK1136" t="s">
        <v>184</v>
      </c>
      <c r="AL1136" t="s">
        <v>185</v>
      </c>
      <c r="AS1136">
        <v>3500</v>
      </c>
      <c r="AT1136">
        <v>3500</v>
      </c>
      <c r="BN1136" s="33" t="s">
        <v>2125</v>
      </c>
      <c r="BO1136">
        <v>2</v>
      </c>
      <c r="BP1136">
        <v>2</v>
      </c>
      <c r="BQ1136">
        <v>33</v>
      </c>
      <c r="BR1136" t="s">
        <v>192</v>
      </c>
      <c r="BT1136" t="s">
        <v>73</v>
      </c>
      <c r="BU1136" s="23">
        <v>43753</v>
      </c>
      <c r="BV1136">
        <v>26686</v>
      </c>
      <c r="BY1136" t="s">
        <v>64</v>
      </c>
      <c r="CB1136" t="s">
        <v>64</v>
      </c>
      <c r="CC1136" t="s">
        <v>64</v>
      </c>
      <c r="CE1136" t="s">
        <v>63</v>
      </c>
      <c r="CF1136" t="s">
        <v>781</v>
      </c>
      <c r="CG1136" t="s">
        <v>63</v>
      </c>
      <c r="CH1136" t="s">
        <v>768</v>
      </c>
      <c r="CI1136" t="s">
        <v>64</v>
      </c>
      <c r="DJ1136" t="s">
        <v>76</v>
      </c>
      <c r="DK1136" t="s">
        <v>2124</v>
      </c>
      <c r="DN1136" t="s">
        <v>64</v>
      </c>
      <c r="DO1136" t="s">
        <v>435</v>
      </c>
      <c r="DP1136" t="s">
        <v>63</v>
      </c>
      <c r="DQ1136" t="s">
        <v>78</v>
      </c>
      <c r="DR1136" t="s">
        <v>781</v>
      </c>
      <c r="DY1136">
        <v>17.8</v>
      </c>
      <c r="EB1136">
        <v>1</v>
      </c>
      <c r="EC1136">
        <v>1</v>
      </c>
      <c r="EE1136" t="s">
        <v>1719</v>
      </c>
      <c r="EF1136">
        <v>3</v>
      </c>
      <c r="EH1136" t="s">
        <v>80</v>
      </c>
      <c r="EL1136" t="s">
        <v>80</v>
      </c>
      <c r="EP1136" t="s">
        <v>80</v>
      </c>
      <c r="ET1136" t="s">
        <v>80</v>
      </c>
      <c r="EV1136">
        <v>10000</v>
      </c>
      <c r="EW1136">
        <v>679</v>
      </c>
      <c r="EX1136">
        <v>585</v>
      </c>
      <c r="EY1136">
        <v>637</v>
      </c>
    </row>
    <row r="1137" spans="1:165" x14ac:dyDescent="0.25">
      <c r="A1137">
        <v>2020</v>
      </c>
      <c r="B1137" t="s">
        <v>757</v>
      </c>
      <c r="C1137" s="20" t="s">
        <v>757</v>
      </c>
      <c r="D1137" t="s">
        <v>829</v>
      </c>
      <c r="E1137" t="s">
        <v>759</v>
      </c>
      <c r="F1137">
        <v>435</v>
      </c>
      <c r="G1137" s="1">
        <v>4</v>
      </c>
      <c r="H1137">
        <v>8</v>
      </c>
      <c r="I1137" t="s">
        <v>256</v>
      </c>
      <c r="J1137">
        <v>13</v>
      </c>
      <c r="K1137">
        <v>17</v>
      </c>
      <c r="L1137">
        <v>14</v>
      </c>
      <c r="M1137">
        <v>16</v>
      </c>
      <c r="N1137">
        <v>22.8</v>
      </c>
      <c r="O1137">
        <v>18.4802</v>
      </c>
      <c r="P1137">
        <v>13.055300000000001</v>
      </c>
      <c r="Q1137">
        <v>16.675799999999999</v>
      </c>
      <c r="R1137">
        <v>14.4689</v>
      </c>
      <c r="T1137" t="s">
        <v>60</v>
      </c>
      <c r="U1137" t="s">
        <v>71</v>
      </c>
      <c r="V1137" t="s">
        <v>86</v>
      </c>
      <c r="W1137" t="s">
        <v>136</v>
      </c>
      <c r="Y1137">
        <v>9</v>
      </c>
      <c r="Z1137" t="s">
        <v>63</v>
      </c>
      <c r="AA1137" t="s">
        <v>64</v>
      </c>
      <c r="AB1137">
        <v>4</v>
      </c>
      <c r="AC1137" t="s">
        <v>294</v>
      </c>
      <c r="AD1137">
        <v>10</v>
      </c>
      <c r="AG1137" t="s">
        <v>155</v>
      </c>
      <c r="AH1137" t="s">
        <v>156</v>
      </c>
      <c r="AI1137" t="s">
        <v>68</v>
      </c>
      <c r="AJ1137" t="s">
        <v>69</v>
      </c>
      <c r="AK1137" t="s">
        <v>184</v>
      </c>
      <c r="AL1137" t="s">
        <v>185</v>
      </c>
      <c r="AS1137">
        <v>3500</v>
      </c>
      <c r="AT1137">
        <v>3500</v>
      </c>
      <c r="BN1137" s="33" t="s">
        <v>2125</v>
      </c>
      <c r="BO1137">
        <v>2</v>
      </c>
      <c r="BP1137">
        <v>2</v>
      </c>
      <c r="BQ1137">
        <v>33</v>
      </c>
      <c r="BR1137" t="s">
        <v>192</v>
      </c>
      <c r="BT1137" t="s">
        <v>73</v>
      </c>
      <c r="BU1137" s="23">
        <v>43770</v>
      </c>
      <c r="BV1137">
        <v>26634</v>
      </c>
      <c r="BY1137" t="s">
        <v>64</v>
      </c>
      <c r="CB1137" t="s">
        <v>64</v>
      </c>
      <c r="CC1137" t="s">
        <v>64</v>
      </c>
      <c r="CE1137" t="s">
        <v>63</v>
      </c>
      <c r="CF1137" t="s">
        <v>829</v>
      </c>
      <c r="CG1137" t="s">
        <v>63</v>
      </c>
      <c r="CH1137" t="s">
        <v>768</v>
      </c>
      <c r="CI1137" t="s">
        <v>64</v>
      </c>
      <c r="DJ1137" t="s">
        <v>76</v>
      </c>
      <c r="DK1137" t="s">
        <v>2124</v>
      </c>
      <c r="DN1137" t="s">
        <v>64</v>
      </c>
      <c r="DO1137" t="s">
        <v>435</v>
      </c>
      <c r="DP1137" t="s">
        <v>63</v>
      </c>
      <c r="DQ1137" t="s">
        <v>78</v>
      </c>
      <c r="DR1137" t="s">
        <v>829</v>
      </c>
      <c r="DY1137">
        <v>18.600000000000001</v>
      </c>
      <c r="EB1137">
        <v>1</v>
      </c>
      <c r="EC1137">
        <v>1</v>
      </c>
      <c r="EE1137" t="s">
        <v>1741</v>
      </c>
      <c r="EF1137">
        <v>3</v>
      </c>
      <c r="EH1137" t="s">
        <v>80</v>
      </c>
      <c r="EL1137" t="s">
        <v>80</v>
      </c>
      <c r="EP1137" t="s">
        <v>80</v>
      </c>
      <c r="ET1137" t="s">
        <v>80</v>
      </c>
      <c r="EV1137">
        <v>10000</v>
      </c>
      <c r="EW1137">
        <v>674</v>
      </c>
      <c r="EX1137">
        <v>529</v>
      </c>
      <c r="EY1137">
        <v>609</v>
      </c>
    </row>
    <row r="1138" spans="1:165" x14ac:dyDescent="0.25">
      <c r="A1138">
        <v>2020</v>
      </c>
      <c r="B1138" t="s">
        <v>757</v>
      </c>
      <c r="C1138" s="20" t="s">
        <v>757</v>
      </c>
      <c r="D1138" t="s">
        <v>1754</v>
      </c>
      <c r="E1138" t="s">
        <v>759</v>
      </c>
      <c r="F1138">
        <v>408</v>
      </c>
      <c r="G1138" s="1">
        <v>3</v>
      </c>
      <c r="H1138">
        <v>6</v>
      </c>
      <c r="I1138" t="s">
        <v>256</v>
      </c>
      <c r="J1138">
        <v>19</v>
      </c>
      <c r="K1138">
        <v>24</v>
      </c>
      <c r="L1138">
        <v>21</v>
      </c>
      <c r="M1138">
        <v>24.5</v>
      </c>
      <c r="N1138">
        <v>33.1</v>
      </c>
      <c r="O1138">
        <v>27.7438</v>
      </c>
      <c r="P1138">
        <v>19.439399999999999</v>
      </c>
      <c r="Q1138">
        <v>23.640799999999999</v>
      </c>
      <c r="R1138">
        <v>21.129200000000001</v>
      </c>
      <c r="T1138" t="s">
        <v>60</v>
      </c>
      <c r="U1138" t="s">
        <v>71</v>
      </c>
      <c r="V1138" t="s">
        <v>86</v>
      </c>
      <c r="W1138" t="s">
        <v>136</v>
      </c>
      <c r="Y1138">
        <v>9</v>
      </c>
      <c r="Z1138" t="s">
        <v>63</v>
      </c>
      <c r="AA1138" t="s">
        <v>64</v>
      </c>
      <c r="AB1138">
        <v>4</v>
      </c>
      <c r="AC1138" t="s">
        <v>294</v>
      </c>
      <c r="AD1138">
        <v>10</v>
      </c>
      <c r="AG1138" t="s">
        <v>155</v>
      </c>
      <c r="AH1138" t="s">
        <v>156</v>
      </c>
      <c r="AI1138" t="s">
        <v>68</v>
      </c>
      <c r="AJ1138" t="s">
        <v>69</v>
      </c>
      <c r="AK1138" t="s">
        <v>184</v>
      </c>
      <c r="AL1138" t="s">
        <v>185</v>
      </c>
      <c r="AS1138">
        <v>2300</v>
      </c>
      <c r="AT1138">
        <v>2300</v>
      </c>
      <c r="BN1138" s="33" t="s">
        <v>2128</v>
      </c>
      <c r="BO1138">
        <v>2</v>
      </c>
      <c r="BP1138">
        <v>2</v>
      </c>
      <c r="BQ1138">
        <v>33</v>
      </c>
      <c r="BR1138" t="s">
        <v>192</v>
      </c>
      <c r="BT1138" t="s">
        <v>73</v>
      </c>
      <c r="BU1138" s="23">
        <v>43501</v>
      </c>
      <c r="BV1138">
        <v>25177</v>
      </c>
      <c r="BY1138" t="s">
        <v>64</v>
      </c>
      <c r="CB1138" t="s">
        <v>64</v>
      </c>
      <c r="CC1138" t="s">
        <v>64</v>
      </c>
      <c r="CD1138" t="s">
        <v>1756</v>
      </c>
      <c r="CE1138" t="s">
        <v>64</v>
      </c>
      <c r="CG1138" t="s">
        <v>63</v>
      </c>
      <c r="CH1138" t="s">
        <v>761</v>
      </c>
      <c r="CI1138" t="s">
        <v>63</v>
      </c>
      <c r="CJ1138" t="s">
        <v>777</v>
      </c>
      <c r="CK1138" t="s">
        <v>112</v>
      </c>
      <c r="CM1138">
        <v>1</v>
      </c>
      <c r="CN1138" t="s">
        <v>113</v>
      </c>
      <c r="CP1138">
        <v>48</v>
      </c>
      <c r="CQ1138">
        <v>20</v>
      </c>
      <c r="CR1138">
        <v>80</v>
      </c>
      <c r="CS1138" t="s">
        <v>114</v>
      </c>
      <c r="CV1138" t="s">
        <v>115</v>
      </c>
      <c r="CX1138" t="s">
        <v>116</v>
      </c>
      <c r="CY1138" t="s">
        <v>64</v>
      </c>
      <c r="DC1138" t="s">
        <v>1757</v>
      </c>
      <c r="DD1138">
        <v>1</v>
      </c>
      <c r="DE1138" t="s">
        <v>476</v>
      </c>
      <c r="DF1138" t="s">
        <v>778</v>
      </c>
      <c r="DG1138">
        <v>16</v>
      </c>
      <c r="DJ1138" t="s">
        <v>76</v>
      </c>
      <c r="DK1138" t="s">
        <v>2124</v>
      </c>
      <c r="DL1138" t="s">
        <v>64</v>
      </c>
      <c r="DM1138" t="s">
        <v>64</v>
      </c>
      <c r="DN1138" t="s">
        <v>64</v>
      </c>
      <c r="DO1138" t="s">
        <v>77</v>
      </c>
      <c r="DP1138" t="s">
        <v>63</v>
      </c>
      <c r="DQ1138" t="s">
        <v>78</v>
      </c>
      <c r="DR1138" t="s">
        <v>1754</v>
      </c>
      <c r="DY1138">
        <v>27.9</v>
      </c>
      <c r="EB1138">
        <v>4</v>
      </c>
      <c r="EC1138">
        <v>4</v>
      </c>
      <c r="EE1138" t="s">
        <v>1755</v>
      </c>
      <c r="EF1138">
        <v>6</v>
      </c>
      <c r="EH1138" t="s">
        <v>80</v>
      </c>
      <c r="EL1138" t="s">
        <v>80</v>
      </c>
      <c r="EP1138" t="s">
        <v>80</v>
      </c>
      <c r="ET1138" t="s">
        <v>80</v>
      </c>
      <c r="EV1138">
        <v>4000</v>
      </c>
      <c r="EW1138">
        <v>459</v>
      </c>
      <c r="EX1138">
        <v>377</v>
      </c>
      <c r="EY1138">
        <v>422</v>
      </c>
    </row>
    <row r="1139" spans="1:165" x14ac:dyDescent="0.25">
      <c r="A1139">
        <v>2020</v>
      </c>
      <c r="B1139" t="s">
        <v>757</v>
      </c>
      <c r="C1139" s="20" t="s">
        <v>757</v>
      </c>
      <c r="D1139" t="s">
        <v>1758</v>
      </c>
      <c r="E1139" t="s">
        <v>759</v>
      </c>
      <c r="F1139">
        <v>405</v>
      </c>
      <c r="G1139" s="1">
        <v>4</v>
      </c>
      <c r="H1139">
        <v>8</v>
      </c>
      <c r="I1139" t="s">
        <v>256</v>
      </c>
      <c r="J1139">
        <v>17</v>
      </c>
      <c r="K1139">
        <v>21</v>
      </c>
      <c r="L1139">
        <v>19</v>
      </c>
      <c r="M1139">
        <v>21.6</v>
      </c>
      <c r="N1139">
        <v>29.6</v>
      </c>
      <c r="O1139">
        <v>24.590800000000002</v>
      </c>
      <c r="P1139">
        <v>17.301200000000001</v>
      </c>
      <c r="Q1139">
        <v>21.311</v>
      </c>
      <c r="R1139">
        <v>18.901599999999998</v>
      </c>
      <c r="T1139" t="s">
        <v>60</v>
      </c>
      <c r="U1139" t="s">
        <v>71</v>
      </c>
      <c r="V1139" t="s">
        <v>86</v>
      </c>
      <c r="W1139" t="s">
        <v>136</v>
      </c>
      <c r="Y1139">
        <v>9</v>
      </c>
      <c r="Z1139" t="s">
        <v>63</v>
      </c>
      <c r="AA1139" t="s">
        <v>64</v>
      </c>
      <c r="AB1139">
        <v>4</v>
      </c>
      <c r="AC1139" t="s">
        <v>294</v>
      </c>
      <c r="AD1139">
        <v>10</v>
      </c>
      <c r="AG1139" t="s">
        <v>155</v>
      </c>
      <c r="AH1139" t="s">
        <v>156</v>
      </c>
      <c r="AI1139" t="s">
        <v>68</v>
      </c>
      <c r="AJ1139" t="s">
        <v>69</v>
      </c>
      <c r="AK1139" t="s">
        <v>184</v>
      </c>
      <c r="AL1139" t="s">
        <v>185</v>
      </c>
      <c r="AS1139">
        <v>2550</v>
      </c>
      <c r="AT1139">
        <v>2550</v>
      </c>
      <c r="BN1139" s="33" t="s">
        <v>2128</v>
      </c>
      <c r="BO1139">
        <v>2</v>
      </c>
      <c r="BP1139">
        <v>2</v>
      </c>
      <c r="BQ1139">
        <v>33</v>
      </c>
      <c r="BR1139" t="s">
        <v>192</v>
      </c>
      <c r="BT1139" t="s">
        <v>73</v>
      </c>
      <c r="BU1139" s="23">
        <v>43791</v>
      </c>
      <c r="BV1139">
        <v>26845</v>
      </c>
      <c r="BY1139" t="s">
        <v>64</v>
      </c>
      <c r="CB1139" t="s">
        <v>64</v>
      </c>
      <c r="CC1139" t="s">
        <v>64</v>
      </c>
      <c r="CD1139" t="s">
        <v>1760</v>
      </c>
      <c r="CE1139" t="s">
        <v>63</v>
      </c>
      <c r="CF1139" t="s">
        <v>1761</v>
      </c>
      <c r="CG1139" t="s">
        <v>63</v>
      </c>
      <c r="CH1139" t="s">
        <v>761</v>
      </c>
      <c r="CI1139" t="s">
        <v>64</v>
      </c>
      <c r="CK1139" t="s">
        <v>112</v>
      </c>
      <c r="CM1139">
        <v>1</v>
      </c>
      <c r="CN1139" t="s">
        <v>113</v>
      </c>
      <c r="CP1139">
        <v>48</v>
      </c>
      <c r="CQ1139">
        <v>20</v>
      </c>
      <c r="CR1139">
        <v>80</v>
      </c>
      <c r="CS1139" t="s">
        <v>114</v>
      </c>
      <c r="CV1139" t="s">
        <v>115</v>
      </c>
      <c r="CX1139" t="s">
        <v>116</v>
      </c>
      <c r="CY1139" t="s">
        <v>64</v>
      </c>
      <c r="DC1139" t="s">
        <v>1762</v>
      </c>
      <c r="DD1139">
        <v>1</v>
      </c>
      <c r="DE1139" t="s">
        <v>476</v>
      </c>
      <c r="DF1139" t="s">
        <v>1763</v>
      </c>
      <c r="DG1139">
        <v>16</v>
      </c>
      <c r="DJ1139" t="s">
        <v>76</v>
      </c>
      <c r="DK1139" t="s">
        <v>2124</v>
      </c>
      <c r="DL1139" t="s">
        <v>64</v>
      </c>
      <c r="DM1139" t="s">
        <v>64</v>
      </c>
      <c r="DN1139" t="s">
        <v>64</v>
      </c>
      <c r="DO1139" t="s">
        <v>77</v>
      </c>
      <c r="DP1139" t="s">
        <v>63</v>
      </c>
      <c r="DQ1139" t="s">
        <v>78</v>
      </c>
      <c r="DY1139">
        <v>24.8</v>
      </c>
      <c r="EB1139">
        <v>3</v>
      </c>
      <c r="EC1139">
        <v>3</v>
      </c>
      <c r="EE1139" t="s">
        <v>1759</v>
      </c>
      <c r="EF1139">
        <v>5</v>
      </c>
      <c r="EH1139" t="s">
        <v>80</v>
      </c>
      <c r="EL1139" t="s">
        <v>80</v>
      </c>
      <c r="EP1139" t="s">
        <v>80</v>
      </c>
      <c r="ET1139" t="s">
        <v>80</v>
      </c>
      <c r="EV1139">
        <v>5250</v>
      </c>
      <c r="EW1139">
        <v>514</v>
      </c>
      <c r="EX1139">
        <v>417</v>
      </c>
      <c r="EY1139">
        <v>470</v>
      </c>
    </row>
    <row r="1140" spans="1:165" x14ac:dyDescent="0.25">
      <c r="A1140">
        <v>2020</v>
      </c>
      <c r="B1140" t="s">
        <v>757</v>
      </c>
      <c r="C1140" s="20" t="s">
        <v>757</v>
      </c>
      <c r="D1140" t="s">
        <v>835</v>
      </c>
      <c r="E1140" t="s">
        <v>759</v>
      </c>
      <c r="F1140">
        <v>421</v>
      </c>
      <c r="G1140" s="1">
        <v>3</v>
      </c>
      <c r="H1140">
        <v>6</v>
      </c>
      <c r="I1140" t="s">
        <v>256</v>
      </c>
      <c r="J1140">
        <v>19</v>
      </c>
      <c r="K1140">
        <v>23</v>
      </c>
      <c r="L1140">
        <v>21</v>
      </c>
      <c r="M1140">
        <v>24.3</v>
      </c>
      <c r="N1140">
        <v>31.7</v>
      </c>
      <c r="O1140">
        <v>27.1523</v>
      </c>
      <c r="P1140">
        <v>19.293199999999999</v>
      </c>
      <c r="Q1140">
        <v>22.7134</v>
      </c>
      <c r="R1140">
        <v>20.695599999999999</v>
      </c>
      <c r="T1140" t="s">
        <v>60</v>
      </c>
      <c r="U1140" t="s">
        <v>71</v>
      </c>
      <c r="V1140" t="s">
        <v>86</v>
      </c>
      <c r="W1140" t="s">
        <v>136</v>
      </c>
      <c r="Y1140">
        <v>9</v>
      </c>
      <c r="Z1140" t="s">
        <v>63</v>
      </c>
      <c r="AA1140" t="s">
        <v>64</v>
      </c>
      <c r="AB1140">
        <v>4</v>
      </c>
      <c r="AC1140" t="s">
        <v>294</v>
      </c>
      <c r="AD1140">
        <v>10</v>
      </c>
      <c r="AG1140" t="s">
        <v>155</v>
      </c>
      <c r="AH1140" t="s">
        <v>156</v>
      </c>
      <c r="AI1140" t="s">
        <v>68</v>
      </c>
      <c r="AJ1140" t="s">
        <v>69</v>
      </c>
      <c r="AK1140" t="s">
        <v>184</v>
      </c>
      <c r="AL1140" t="s">
        <v>185</v>
      </c>
      <c r="AS1140">
        <v>2300</v>
      </c>
      <c r="AT1140">
        <v>2300</v>
      </c>
      <c r="BN1140" s="33" t="s">
        <v>2128</v>
      </c>
      <c r="BO1140">
        <v>2</v>
      </c>
      <c r="BP1140">
        <v>2</v>
      </c>
      <c r="BQ1140">
        <v>33</v>
      </c>
      <c r="BR1140" t="s">
        <v>192</v>
      </c>
      <c r="BT1140" t="s">
        <v>73</v>
      </c>
      <c r="BU1140" s="23">
        <v>43678</v>
      </c>
      <c r="BV1140">
        <v>26197</v>
      </c>
      <c r="BY1140" t="s">
        <v>64</v>
      </c>
      <c r="CB1140" t="s">
        <v>64</v>
      </c>
      <c r="CC1140" t="s">
        <v>64</v>
      </c>
      <c r="CD1140" t="s">
        <v>1765</v>
      </c>
      <c r="CE1140" t="s">
        <v>64</v>
      </c>
      <c r="CG1140" t="s">
        <v>63</v>
      </c>
      <c r="CH1140" t="s">
        <v>761</v>
      </c>
      <c r="CI1140" t="s">
        <v>63</v>
      </c>
      <c r="CJ1140" t="s">
        <v>777</v>
      </c>
      <c r="CK1140" t="s">
        <v>112</v>
      </c>
      <c r="CM1140">
        <v>1</v>
      </c>
      <c r="CN1140" t="s">
        <v>113</v>
      </c>
      <c r="CP1140">
        <v>48</v>
      </c>
      <c r="CQ1140">
        <v>20</v>
      </c>
      <c r="CR1140">
        <v>80</v>
      </c>
      <c r="CS1140" t="s">
        <v>114</v>
      </c>
      <c r="CV1140" t="s">
        <v>115</v>
      </c>
      <c r="CX1140" t="s">
        <v>116</v>
      </c>
      <c r="CY1140" t="s">
        <v>64</v>
      </c>
      <c r="DC1140" t="s">
        <v>1757</v>
      </c>
      <c r="DD1140">
        <v>1</v>
      </c>
      <c r="DE1140" t="s">
        <v>476</v>
      </c>
      <c r="DF1140" t="s">
        <v>778</v>
      </c>
      <c r="DG1140">
        <v>16</v>
      </c>
      <c r="DJ1140" t="s">
        <v>76</v>
      </c>
      <c r="DK1140" t="s">
        <v>2124</v>
      </c>
      <c r="DL1140" t="s">
        <v>64</v>
      </c>
      <c r="DM1140" t="s">
        <v>64</v>
      </c>
      <c r="DN1140" t="s">
        <v>64</v>
      </c>
      <c r="DO1140" t="s">
        <v>77</v>
      </c>
      <c r="DP1140" t="s">
        <v>63</v>
      </c>
      <c r="DQ1140" t="s">
        <v>78</v>
      </c>
      <c r="DR1140" t="s">
        <v>835</v>
      </c>
      <c r="DY1140">
        <v>27.3</v>
      </c>
      <c r="EB1140">
        <v>4</v>
      </c>
      <c r="EC1140">
        <v>4</v>
      </c>
      <c r="EE1140" t="s">
        <v>1764</v>
      </c>
      <c r="EF1140">
        <v>6</v>
      </c>
      <c r="EH1140" t="s">
        <v>80</v>
      </c>
      <c r="EL1140" t="s">
        <v>80</v>
      </c>
      <c r="EP1140" t="s">
        <v>80</v>
      </c>
      <c r="ET1140" t="s">
        <v>80</v>
      </c>
      <c r="EV1140">
        <v>4000</v>
      </c>
      <c r="EW1140">
        <v>460</v>
      </c>
      <c r="EX1140">
        <v>391</v>
      </c>
      <c r="EY1140">
        <v>429</v>
      </c>
    </row>
    <row r="1141" spans="1:165" x14ac:dyDescent="0.25">
      <c r="A1141">
        <v>2020</v>
      </c>
      <c r="B1141" t="s">
        <v>757</v>
      </c>
      <c r="C1141" s="20" t="s">
        <v>757</v>
      </c>
      <c r="D1141" t="s">
        <v>1766</v>
      </c>
      <c r="E1141" t="s">
        <v>759</v>
      </c>
      <c r="F1141">
        <v>406</v>
      </c>
      <c r="G1141" s="1">
        <v>4</v>
      </c>
      <c r="H1141">
        <v>8</v>
      </c>
      <c r="I1141" t="s">
        <v>256</v>
      </c>
      <c r="J1141">
        <v>16</v>
      </c>
      <c r="K1141">
        <v>21</v>
      </c>
      <c r="L1141">
        <v>18</v>
      </c>
      <c r="M1141">
        <v>20.5</v>
      </c>
      <c r="N1141">
        <v>28.7</v>
      </c>
      <c r="O1141">
        <v>23.5246</v>
      </c>
      <c r="P1141">
        <v>16.479600000000001</v>
      </c>
      <c r="Q1141">
        <v>20.7059</v>
      </c>
      <c r="R1141">
        <v>18.1463</v>
      </c>
      <c r="T1141" t="s">
        <v>60</v>
      </c>
      <c r="U1141" t="s">
        <v>71</v>
      </c>
      <c r="V1141" t="s">
        <v>86</v>
      </c>
      <c r="W1141" t="s">
        <v>136</v>
      </c>
      <c r="Y1141">
        <v>9</v>
      </c>
      <c r="Z1141" t="s">
        <v>63</v>
      </c>
      <c r="AA1141" t="s">
        <v>64</v>
      </c>
      <c r="AB1141">
        <v>4</v>
      </c>
      <c r="AC1141" t="s">
        <v>294</v>
      </c>
      <c r="AD1141">
        <v>10</v>
      </c>
      <c r="AG1141" t="s">
        <v>155</v>
      </c>
      <c r="AH1141" t="s">
        <v>156</v>
      </c>
      <c r="AI1141" t="s">
        <v>68</v>
      </c>
      <c r="AJ1141" t="s">
        <v>69</v>
      </c>
      <c r="AK1141" t="s">
        <v>184</v>
      </c>
      <c r="AL1141" t="s">
        <v>185</v>
      </c>
      <c r="AS1141">
        <v>2700</v>
      </c>
      <c r="AT1141">
        <v>2700</v>
      </c>
      <c r="BN1141" s="33" t="s">
        <v>2128</v>
      </c>
      <c r="BO1141">
        <v>2</v>
      </c>
      <c r="BP1141">
        <v>2</v>
      </c>
      <c r="BQ1141">
        <v>33</v>
      </c>
      <c r="BR1141" t="s">
        <v>192</v>
      </c>
      <c r="BT1141" t="s">
        <v>73</v>
      </c>
      <c r="BU1141" s="23">
        <v>43791</v>
      </c>
      <c r="BV1141">
        <v>26846</v>
      </c>
      <c r="BY1141" t="s">
        <v>64</v>
      </c>
      <c r="CB1141" t="s">
        <v>64</v>
      </c>
      <c r="CC1141" t="s">
        <v>64</v>
      </c>
      <c r="CD1141" t="s">
        <v>1760</v>
      </c>
      <c r="CE1141" t="s">
        <v>63</v>
      </c>
      <c r="CF1141" t="s">
        <v>1761</v>
      </c>
      <c r="CG1141" t="s">
        <v>63</v>
      </c>
      <c r="CH1141" t="s">
        <v>761</v>
      </c>
      <c r="CI1141" t="s">
        <v>64</v>
      </c>
      <c r="CK1141" t="s">
        <v>112</v>
      </c>
      <c r="CM1141">
        <v>1</v>
      </c>
      <c r="CN1141" t="s">
        <v>113</v>
      </c>
      <c r="CP1141">
        <v>48</v>
      </c>
      <c r="CQ1141">
        <v>20</v>
      </c>
      <c r="CR1141">
        <v>80</v>
      </c>
      <c r="CS1141" t="s">
        <v>114</v>
      </c>
      <c r="CV1141" t="s">
        <v>115</v>
      </c>
      <c r="CX1141" t="s">
        <v>116</v>
      </c>
      <c r="CY1141" t="s">
        <v>64</v>
      </c>
      <c r="DC1141" t="s">
        <v>1762</v>
      </c>
      <c r="DD1141">
        <v>1</v>
      </c>
      <c r="DE1141" t="s">
        <v>476</v>
      </c>
      <c r="DF1141" t="s">
        <v>1763</v>
      </c>
      <c r="DG1141">
        <v>16</v>
      </c>
      <c r="DJ1141" t="s">
        <v>76</v>
      </c>
      <c r="DK1141" t="s">
        <v>2124</v>
      </c>
      <c r="DL1141" t="s">
        <v>64</v>
      </c>
      <c r="DM1141" t="s">
        <v>64</v>
      </c>
      <c r="DN1141" t="s">
        <v>64</v>
      </c>
      <c r="DO1141" t="s">
        <v>77</v>
      </c>
      <c r="DP1141" t="s">
        <v>63</v>
      </c>
      <c r="DQ1141" t="s">
        <v>78</v>
      </c>
      <c r="DY1141">
        <v>23.7</v>
      </c>
      <c r="EB1141">
        <v>3</v>
      </c>
      <c r="EC1141">
        <v>3</v>
      </c>
      <c r="EE1141" t="s">
        <v>1759</v>
      </c>
      <c r="EF1141">
        <v>5</v>
      </c>
      <c r="EH1141" t="s">
        <v>80</v>
      </c>
      <c r="EL1141" t="s">
        <v>80</v>
      </c>
      <c r="EP1141" t="s">
        <v>80</v>
      </c>
      <c r="ET1141" t="s">
        <v>80</v>
      </c>
      <c r="EV1141">
        <v>6000</v>
      </c>
      <c r="EW1141">
        <v>535</v>
      </c>
      <c r="EX1141">
        <v>427</v>
      </c>
      <c r="EY1141">
        <v>487</v>
      </c>
    </row>
    <row r="1142" spans="1:165" x14ac:dyDescent="0.25">
      <c r="A1142">
        <v>2020</v>
      </c>
      <c r="B1142" t="s">
        <v>877</v>
      </c>
      <c r="C1142" s="20" t="s">
        <v>905</v>
      </c>
      <c r="D1142" t="s">
        <v>915</v>
      </c>
      <c r="E1142" t="s">
        <v>534</v>
      </c>
      <c r="F1142">
        <v>283</v>
      </c>
      <c r="G1142" s="1">
        <v>5.6</v>
      </c>
      <c r="H1142">
        <v>8</v>
      </c>
      <c r="I1142" t="s">
        <v>882</v>
      </c>
      <c r="J1142">
        <v>13</v>
      </c>
      <c r="K1142">
        <v>18</v>
      </c>
      <c r="L1142">
        <v>15</v>
      </c>
      <c r="M1142">
        <v>16.614599999999999</v>
      </c>
      <c r="N1142">
        <v>27.168399999999998</v>
      </c>
      <c r="O1142">
        <v>20.1342</v>
      </c>
      <c r="P1142">
        <v>13</v>
      </c>
      <c r="Q1142">
        <v>18</v>
      </c>
      <c r="R1142">
        <v>15</v>
      </c>
      <c r="T1142" t="s">
        <v>142</v>
      </c>
      <c r="U1142" t="s">
        <v>143</v>
      </c>
      <c r="V1142" t="s">
        <v>61</v>
      </c>
      <c r="W1142" t="s">
        <v>62</v>
      </c>
      <c r="Y1142">
        <v>7</v>
      </c>
      <c r="Z1142" t="s">
        <v>63</v>
      </c>
      <c r="AA1142" t="s">
        <v>64</v>
      </c>
      <c r="AB1142">
        <v>4</v>
      </c>
      <c r="AC1142" t="s">
        <v>294</v>
      </c>
      <c r="AD1142">
        <v>10</v>
      </c>
      <c r="AG1142" t="s">
        <v>243</v>
      </c>
      <c r="AH1142" t="s">
        <v>244</v>
      </c>
      <c r="AI1142" t="s">
        <v>68</v>
      </c>
      <c r="AJ1142" t="s">
        <v>69</v>
      </c>
      <c r="AK1142" t="s">
        <v>184</v>
      </c>
      <c r="AL1142" t="s">
        <v>185</v>
      </c>
      <c r="AS1142">
        <v>2700</v>
      </c>
      <c r="AT1142">
        <v>2700</v>
      </c>
      <c r="BN1142" s="33" t="s">
        <v>2125</v>
      </c>
      <c r="BO1142">
        <v>2</v>
      </c>
      <c r="BP1142">
        <v>2</v>
      </c>
      <c r="BQ1142">
        <v>33</v>
      </c>
      <c r="BR1142" t="s">
        <v>192</v>
      </c>
      <c r="BT1142" t="s">
        <v>285</v>
      </c>
      <c r="BU1142" s="23">
        <v>43711</v>
      </c>
      <c r="BV1142">
        <v>25833</v>
      </c>
      <c r="BX1142" t="s">
        <v>64</v>
      </c>
      <c r="CB1142" t="s">
        <v>64</v>
      </c>
      <c r="CC1142" t="s">
        <v>64</v>
      </c>
      <c r="CD1142" t="s">
        <v>1795</v>
      </c>
      <c r="CE1142" t="s">
        <v>64</v>
      </c>
      <c r="CF1142" t="s">
        <v>880</v>
      </c>
      <c r="CG1142" t="s">
        <v>63</v>
      </c>
      <c r="CH1142" t="s">
        <v>881</v>
      </c>
      <c r="CI1142" t="s">
        <v>63</v>
      </c>
      <c r="CJ1142" t="s">
        <v>894</v>
      </c>
      <c r="DJ1142" t="s">
        <v>76</v>
      </c>
      <c r="DK1142" t="s">
        <v>2124</v>
      </c>
      <c r="DN1142" t="s">
        <v>64</v>
      </c>
      <c r="DO1142" t="s">
        <v>885</v>
      </c>
      <c r="DP1142" t="s">
        <v>64</v>
      </c>
      <c r="DQ1142" t="s">
        <v>139</v>
      </c>
      <c r="EB1142">
        <v>2</v>
      </c>
      <c r="EC1142">
        <v>2</v>
      </c>
      <c r="EE1142" t="s">
        <v>1789</v>
      </c>
      <c r="EF1142">
        <v>3</v>
      </c>
      <c r="EH1142" t="s">
        <v>80</v>
      </c>
      <c r="EL1142" t="s">
        <v>80</v>
      </c>
      <c r="EP1142" t="s">
        <v>80</v>
      </c>
      <c r="ET1142" t="s">
        <v>80</v>
      </c>
      <c r="EV1142">
        <v>6000</v>
      </c>
      <c r="EW1142">
        <v>684</v>
      </c>
      <c r="EX1142">
        <v>494</v>
      </c>
      <c r="EY1142">
        <v>593</v>
      </c>
    </row>
    <row r="1143" spans="1:165" x14ac:dyDescent="0.25">
      <c r="A1143">
        <v>2020</v>
      </c>
      <c r="B1143" t="s">
        <v>940</v>
      </c>
      <c r="C1143" s="20" t="s">
        <v>940</v>
      </c>
      <c r="D1143" t="s">
        <v>956</v>
      </c>
      <c r="E1143" t="s">
        <v>942</v>
      </c>
      <c r="F1143">
        <v>401</v>
      </c>
      <c r="G1143" s="1">
        <v>3</v>
      </c>
      <c r="H1143">
        <v>6</v>
      </c>
      <c r="I1143" t="s">
        <v>79</v>
      </c>
      <c r="J1143">
        <v>19</v>
      </c>
      <c r="K1143">
        <v>23</v>
      </c>
      <c r="L1143">
        <v>20</v>
      </c>
      <c r="M1143">
        <v>23.7</v>
      </c>
      <c r="N1143">
        <v>31.9</v>
      </c>
      <c r="O1143">
        <v>26.8001</v>
      </c>
      <c r="P1143">
        <v>18.8536</v>
      </c>
      <c r="Q1143">
        <v>22.8462</v>
      </c>
      <c r="R1143">
        <v>20.462800000000001</v>
      </c>
      <c r="T1143" t="s">
        <v>60</v>
      </c>
      <c r="U1143" t="s">
        <v>71</v>
      </c>
      <c r="V1143" t="s">
        <v>61</v>
      </c>
      <c r="W1143" t="s">
        <v>62</v>
      </c>
      <c r="Y1143">
        <v>8</v>
      </c>
      <c r="Z1143" t="s">
        <v>63</v>
      </c>
      <c r="AA1143" t="s">
        <v>64</v>
      </c>
      <c r="AB1143" t="s">
        <v>86</v>
      </c>
      <c r="AC1143" t="s">
        <v>87</v>
      </c>
      <c r="AD1143">
        <v>10</v>
      </c>
      <c r="AG1143" t="s">
        <v>59</v>
      </c>
      <c r="AH1143" t="s">
        <v>67</v>
      </c>
      <c r="AI1143" t="s">
        <v>68</v>
      </c>
      <c r="AJ1143" t="s">
        <v>69</v>
      </c>
      <c r="AK1143" t="s">
        <v>184</v>
      </c>
      <c r="AL1143" t="s">
        <v>185</v>
      </c>
      <c r="AS1143">
        <v>2450</v>
      </c>
      <c r="AT1143">
        <v>2450</v>
      </c>
      <c r="BN1143" s="33" t="s">
        <v>2125</v>
      </c>
      <c r="BO1143">
        <v>2</v>
      </c>
      <c r="BP1143">
        <v>2</v>
      </c>
      <c r="BQ1143">
        <v>33</v>
      </c>
      <c r="BR1143" t="s">
        <v>192</v>
      </c>
      <c r="BT1143" t="s">
        <v>73</v>
      </c>
      <c r="BU1143" s="23">
        <v>43644</v>
      </c>
      <c r="BV1143">
        <v>26052</v>
      </c>
      <c r="BY1143" t="s">
        <v>64</v>
      </c>
      <c r="CB1143" t="s">
        <v>64</v>
      </c>
      <c r="CC1143" t="s">
        <v>64</v>
      </c>
      <c r="CD1143" t="s">
        <v>1823</v>
      </c>
      <c r="CE1143" t="s">
        <v>64</v>
      </c>
      <c r="CG1143" t="s">
        <v>63</v>
      </c>
      <c r="CH1143" t="s">
        <v>944</v>
      </c>
      <c r="CI1143" t="s">
        <v>63</v>
      </c>
      <c r="CJ1143" t="s">
        <v>944</v>
      </c>
      <c r="DJ1143" t="s">
        <v>76</v>
      </c>
      <c r="DK1143" t="s">
        <v>2124</v>
      </c>
      <c r="DN1143" t="s">
        <v>64</v>
      </c>
      <c r="DO1143" t="s">
        <v>263</v>
      </c>
      <c r="DP1143" t="s">
        <v>63</v>
      </c>
      <c r="DQ1143" t="s">
        <v>78</v>
      </c>
      <c r="DR1143" t="s">
        <v>956</v>
      </c>
      <c r="EB1143">
        <v>4</v>
      </c>
      <c r="EC1143">
        <v>4</v>
      </c>
      <c r="EE1143" t="s">
        <v>1822</v>
      </c>
      <c r="EF1143">
        <v>5</v>
      </c>
      <c r="EH1143" t="s">
        <v>80</v>
      </c>
      <c r="EL1143" t="s">
        <v>80</v>
      </c>
      <c r="EP1143" t="s">
        <v>80</v>
      </c>
      <c r="ET1143" t="s">
        <v>80</v>
      </c>
      <c r="EV1143">
        <v>4750</v>
      </c>
      <c r="EW1143">
        <v>470</v>
      </c>
      <c r="EX1143">
        <v>387</v>
      </c>
      <c r="EY1143">
        <v>432</v>
      </c>
    </row>
    <row r="1144" spans="1:165" s="24" customFormat="1" x14ac:dyDescent="0.25">
      <c r="A1144">
        <v>2020</v>
      </c>
      <c r="B1144" t="s">
        <v>940</v>
      </c>
      <c r="C1144" s="20" t="s">
        <v>940</v>
      </c>
      <c r="D1144" t="s">
        <v>1824</v>
      </c>
      <c r="E1144" t="s">
        <v>942</v>
      </c>
      <c r="F1144">
        <v>403</v>
      </c>
      <c r="G1144" s="1">
        <v>3</v>
      </c>
      <c r="H1144">
        <v>6</v>
      </c>
      <c r="I1144" t="s">
        <v>79</v>
      </c>
      <c r="J1144">
        <v>19</v>
      </c>
      <c r="K1144">
        <v>23</v>
      </c>
      <c r="L1144">
        <v>20</v>
      </c>
      <c r="M1144">
        <v>23.3</v>
      </c>
      <c r="N1144">
        <v>31.8</v>
      </c>
      <c r="O1144">
        <v>26.485800000000001</v>
      </c>
      <c r="P1144">
        <v>18.5595</v>
      </c>
      <c r="Q1144">
        <v>22.779800000000002</v>
      </c>
      <c r="R1144">
        <v>20.247499999999999</v>
      </c>
      <c r="S1144"/>
      <c r="T1144" t="s">
        <v>60</v>
      </c>
      <c r="U1144" t="s">
        <v>71</v>
      </c>
      <c r="V1144" t="s">
        <v>61</v>
      </c>
      <c r="W1144" t="s">
        <v>62</v>
      </c>
      <c r="X1144"/>
      <c r="Y1144">
        <v>8</v>
      </c>
      <c r="Z1144" t="s">
        <v>63</v>
      </c>
      <c r="AA1144" t="s">
        <v>64</v>
      </c>
      <c r="AB1144" t="s">
        <v>86</v>
      </c>
      <c r="AC1144" t="s">
        <v>87</v>
      </c>
      <c r="AD1144">
        <v>10</v>
      </c>
      <c r="AE1144"/>
      <c r="AF1144"/>
      <c r="AG1144" t="s">
        <v>59</v>
      </c>
      <c r="AH1144" t="s">
        <v>67</v>
      </c>
      <c r="AI1144" t="s">
        <v>68</v>
      </c>
      <c r="AJ1144" t="s">
        <v>69</v>
      </c>
      <c r="AK1144" t="s">
        <v>184</v>
      </c>
      <c r="AL1144" t="s">
        <v>185</v>
      </c>
      <c r="AM1144"/>
      <c r="AN1144"/>
      <c r="AO1144"/>
      <c r="AP1144"/>
      <c r="AQ1144"/>
      <c r="AR1144"/>
      <c r="AS1144">
        <v>2450</v>
      </c>
      <c r="AT1144">
        <v>2450</v>
      </c>
      <c r="AU1144"/>
      <c r="AV1144"/>
      <c r="AW1144"/>
      <c r="AX1144"/>
      <c r="AY1144"/>
      <c r="AZ1144"/>
      <c r="BA1144"/>
      <c r="BB1144"/>
      <c r="BC1144"/>
      <c r="BD1144"/>
      <c r="BE1144"/>
      <c r="BF1144"/>
      <c r="BG1144"/>
      <c r="BH1144"/>
      <c r="BI1144"/>
      <c r="BJ1144"/>
      <c r="BK1144"/>
      <c r="BL1144"/>
      <c r="BM1144"/>
      <c r="BN1144" s="33" t="s">
        <v>2125</v>
      </c>
      <c r="BO1144">
        <v>2</v>
      </c>
      <c r="BP1144">
        <v>2</v>
      </c>
      <c r="BQ1144">
        <v>33</v>
      </c>
      <c r="BR1144" t="s">
        <v>192</v>
      </c>
      <c r="BS1144"/>
      <c r="BT1144" t="s">
        <v>73</v>
      </c>
      <c r="BU1144" s="23">
        <v>43885</v>
      </c>
      <c r="BV1144">
        <v>27089</v>
      </c>
      <c r="BW1144" s="2"/>
      <c r="BX1144"/>
      <c r="BY1144" t="s">
        <v>64</v>
      </c>
      <c r="BZ1144"/>
      <c r="CA1144"/>
      <c r="CB1144" t="s">
        <v>64</v>
      </c>
      <c r="CC1144" t="s">
        <v>64</v>
      </c>
      <c r="CD1144" t="s">
        <v>1823</v>
      </c>
      <c r="CE1144" t="s">
        <v>64</v>
      </c>
      <c r="CF1144"/>
      <c r="CG1144" t="s">
        <v>63</v>
      </c>
      <c r="CH1144" t="s">
        <v>944</v>
      </c>
      <c r="CI1144" t="s">
        <v>63</v>
      </c>
      <c r="CJ1144" t="s">
        <v>944</v>
      </c>
      <c r="CK1144"/>
      <c r="CL1144"/>
      <c r="CM1144"/>
      <c r="CN1144"/>
      <c r="CO1144"/>
      <c r="CP1144"/>
      <c r="CQ1144"/>
      <c r="CR1144"/>
      <c r="CS1144"/>
      <c r="CT1144"/>
      <c r="CU1144"/>
      <c r="CV1144"/>
      <c r="CW1144"/>
      <c r="CX1144"/>
      <c r="CY1144"/>
      <c r="CZ1144"/>
      <c r="DA1144"/>
      <c r="DB1144"/>
      <c r="DC1144"/>
      <c r="DD1144"/>
      <c r="DE1144"/>
      <c r="DF1144"/>
      <c r="DG1144"/>
      <c r="DH1144"/>
      <c r="DI1144"/>
      <c r="DJ1144" t="s">
        <v>76</v>
      </c>
      <c r="DK1144" t="s">
        <v>2124</v>
      </c>
      <c r="DL1144"/>
      <c r="DM1144"/>
      <c r="DN1144" t="s">
        <v>64</v>
      </c>
      <c r="DO1144" t="s">
        <v>263</v>
      </c>
      <c r="DP1144" t="s">
        <v>63</v>
      </c>
      <c r="DQ1144" t="s">
        <v>78</v>
      </c>
      <c r="DR1144"/>
      <c r="DS1144"/>
      <c r="DT1144"/>
      <c r="DU1144"/>
      <c r="DV1144"/>
      <c r="DW1144"/>
      <c r="DX1144"/>
      <c r="DY1144"/>
      <c r="DZ1144"/>
      <c r="EA1144" s="22"/>
      <c r="EB1144">
        <v>4</v>
      </c>
      <c r="EC1144">
        <v>4</v>
      </c>
      <c r="ED1144"/>
      <c r="EE1144" t="s">
        <v>1822</v>
      </c>
      <c r="EF1144">
        <v>5</v>
      </c>
      <c r="EG1144"/>
      <c r="EH1144" t="s">
        <v>80</v>
      </c>
      <c r="EI1144"/>
      <c r="EJ1144"/>
      <c r="EK1144"/>
      <c r="EL1144" t="s">
        <v>80</v>
      </c>
      <c r="EM1144"/>
      <c r="EN1144"/>
      <c r="EO1144"/>
      <c r="EP1144" t="s">
        <v>80</v>
      </c>
      <c r="EQ1144"/>
      <c r="ER1144"/>
      <c r="ES1144"/>
      <c r="ET1144" t="s">
        <v>80</v>
      </c>
      <c r="EU1144"/>
      <c r="EV1144">
        <v>4750</v>
      </c>
      <c r="EW1144">
        <v>477</v>
      </c>
      <c r="EX1144">
        <v>388</v>
      </c>
      <c r="EY1144">
        <v>437</v>
      </c>
      <c r="EZ1144"/>
      <c r="FA1144"/>
      <c r="FB1144"/>
      <c r="FC1144"/>
      <c r="FD1144"/>
      <c r="FE1144"/>
      <c r="FF1144"/>
      <c r="FG1144"/>
      <c r="FH1144"/>
      <c r="FI1144"/>
    </row>
    <row r="1145" spans="1:165" x14ac:dyDescent="0.25">
      <c r="A1145">
        <v>2020</v>
      </c>
      <c r="B1145" t="s">
        <v>940</v>
      </c>
      <c r="C1145" s="20" t="s">
        <v>940</v>
      </c>
      <c r="D1145" t="s">
        <v>957</v>
      </c>
      <c r="E1145" t="s">
        <v>942</v>
      </c>
      <c r="F1145">
        <v>411</v>
      </c>
      <c r="G1145" s="1">
        <v>2.9</v>
      </c>
      <c r="H1145">
        <v>6</v>
      </c>
      <c r="I1145" t="s">
        <v>79</v>
      </c>
      <c r="J1145">
        <v>18</v>
      </c>
      <c r="K1145">
        <v>22</v>
      </c>
      <c r="L1145">
        <v>20</v>
      </c>
      <c r="M1145">
        <v>22.5</v>
      </c>
      <c r="N1145">
        <v>31.3</v>
      </c>
      <c r="O1145">
        <v>25.759</v>
      </c>
      <c r="P1145">
        <v>17.969100000000001</v>
      </c>
      <c r="Q1145">
        <v>22.447299999999998</v>
      </c>
      <c r="R1145">
        <v>19.741399999999999</v>
      </c>
      <c r="T1145" t="s">
        <v>60</v>
      </c>
      <c r="U1145" t="s">
        <v>71</v>
      </c>
      <c r="V1145" t="s">
        <v>61</v>
      </c>
      <c r="W1145" t="s">
        <v>62</v>
      </c>
      <c r="Y1145">
        <v>8</v>
      </c>
      <c r="Z1145" t="s">
        <v>63</v>
      </c>
      <c r="AA1145" t="s">
        <v>64</v>
      </c>
      <c r="AB1145" t="s">
        <v>86</v>
      </c>
      <c r="AC1145" t="s">
        <v>87</v>
      </c>
      <c r="AD1145">
        <v>10</v>
      </c>
      <c r="AG1145" t="s">
        <v>59</v>
      </c>
      <c r="AH1145" t="s">
        <v>67</v>
      </c>
      <c r="AI1145" t="s">
        <v>68</v>
      </c>
      <c r="AJ1145" t="s">
        <v>69</v>
      </c>
      <c r="AK1145" t="s">
        <v>184</v>
      </c>
      <c r="AL1145" t="s">
        <v>185</v>
      </c>
      <c r="AS1145">
        <v>2450</v>
      </c>
      <c r="AT1145">
        <v>2450</v>
      </c>
      <c r="BN1145" s="33" t="s">
        <v>2125</v>
      </c>
      <c r="BO1145">
        <v>2</v>
      </c>
      <c r="BP1145">
        <v>2</v>
      </c>
      <c r="BQ1145">
        <v>33</v>
      </c>
      <c r="BR1145" t="s">
        <v>192</v>
      </c>
      <c r="BT1145" t="s">
        <v>73</v>
      </c>
      <c r="BU1145" s="23">
        <v>43665</v>
      </c>
      <c r="BV1145">
        <v>26053</v>
      </c>
      <c r="BY1145" t="s">
        <v>64</v>
      </c>
      <c r="CB1145" t="s">
        <v>64</v>
      </c>
      <c r="CC1145" t="s">
        <v>64</v>
      </c>
      <c r="CD1145" t="s">
        <v>1825</v>
      </c>
      <c r="CE1145" t="s">
        <v>64</v>
      </c>
      <c r="CG1145" t="s">
        <v>63</v>
      </c>
      <c r="CH1145" t="s">
        <v>944</v>
      </c>
      <c r="CI1145" t="s">
        <v>63</v>
      </c>
      <c r="CJ1145" t="s">
        <v>944</v>
      </c>
      <c r="DJ1145" t="s">
        <v>76</v>
      </c>
      <c r="DK1145" t="s">
        <v>2124</v>
      </c>
      <c r="DN1145" t="s">
        <v>64</v>
      </c>
      <c r="DO1145" t="s">
        <v>263</v>
      </c>
      <c r="DP1145" t="s">
        <v>63</v>
      </c>
      <c r="DQ1145" t="s">
        <v>78</v>
      </c>
      <c r="DR1145" t="s">
        <v>957</v>
      </c>
      <c r="EB1145">
        <v>4</v>
      </c>
      <c r="EC1145">
        <v>4</v>
      </c>
      <c r="EE1145" t="s">
        <v>1822</v>
      </c>
      <c r="EF1145">
        <v>5</v>
      </c>
      <c r="EH1145" t="s">
        <v>80</v>
      </c>
      <c r="EL1145" t="s">
        <v>80</v>
      </c>
      <c r="EP1145" t="s">
        <v>80</v>
      </c>
      <c r="ET1145" t="s">
        <v>80</v>
      </c>
      <c r="EV1145">
        <v>4750</v>
      </c>
      <c r="EW1145">
        <v>492</v>
      </c>
      <c r="EX1145">
        <v>394</v>
      </c>
      <c r="EY1145">
        <v>448</v>
      </c>
    </row>
    <row r="1146" spans="1:165" x14ac:dyDescent="0.25">
      <c r="A1146">
        <v>2020</v>
      </c>
      <c r="B1146" t="s">
        <v>940</v>
      </c>
      <c r="C1146" s="20" t="s">
        <v>940</v>
      </c>
      <c r="D1146" t="s">
        <v>1826</v>
      </c>
      <c r="E1146" t="s">
        <v>942</v>
      </c>
      <c r="F1146">
        <v>413</v>
      </c>
      <c r="G1146" s="1">
        <v>2.9</v>
      </c>
      <c r="H1146">
        <v>6</v>
      </c>
      <c r="I1146" t="s">
        <v>79</v>
      </c>
      <c r="J1146">
        <v>18</v>
      </c>
      <c r="K1146">
        <v>22</v>
      </c>
      <c r="L1146">
        <v>19</v>
      </c>
      <c r="M1146">
        <v>21.9</v>
      </c>
      <c r="N1146">
        <v>29.9</v>
      </c>
      <c r="O1146">
        <v>24.8977</v>
      </c>
      <c r="P1146">
        <v>17.5243</v>
      </c>
      <c r="Q1146">
        <v>21.5122</v>
      </c>
      <c r="R1146">
        <v>19.119199999999999</v>
      </c>
      <c r="T1146" t="s">
        <v>60</v>
      </c>
      <c r="U1146" t="s">
        <v>71</v>
      </c>
      <c r="V1146" t="s">
        <v>61</v>
      </c>
      <c r="W1146" t="s">
        <v>62</v>
      </c>
      <c r="Y1146">
        <v>8</v>
      </c>
      <c r="Z1146" t="s">
        <v>63</v>
      </c>
      <c r="AA1146" t="s">
        <v>64</v>
      </c>
      <c r="AB1146" t="s">
        <v>86</v>
      </c>
      <c r="AC1146" t="s">
        <v>87</v>
      </c>
      <c r="AD1146">
        <v>10</v>
      </c>
      <c r="AG1146" t="s">
        <v>59</v>
      </c>
      <c r="AH1146" t="s">
        <v>67</v>
      </c>
      <c r="AI1146" t="s">
        <v>68</v>
      </c>
      <c r="AJ1146" t="s">
        <v>69</v>
      </c>
      <c r="AK1146" t="s">
        <v>184</v>
      </c>
      <c r="AL1146" t="s">
        <v>185</v>
      </c>
      <c r="AS1146">
        <v>2550</v>
      </c>
      <c r="AT1146">
        <v>2550</v>
      </c>
      <c r="BN1146" s="33" t="s">
        <v>2125</v>
      </c>
      <c r="BO1146">
        <v>2</v>
      </c>
      <c r="BP1146">
        <v>2</v>
      </c>
      <c r="BQ1146">
        <v>33</v>
      </c>
      <c r="BR1146" t="s">
        <v>192</v>
      </c>
      <c r="BT1146" t="s">
        <v>73</v>
      </c>
      <c r="BU1146" s="23">
        <v>43885</v>
      </c>
      <c r="BV1146">
        <v>27091</v>
      </c>
      <c r="BY1146" t="s">
        <v>64</v>
      </c>
      <c r="CB1146" t="s">
        <v>64</v>
      </c>
      <c r="CC1146" t="s">
        <v>64</v>
      </c>
      <c r="CD1146" t="s">
        <v>1825</v>
      </c>
      <c r="CE1146" t="s">
        <v>64</v>
      </c>
      <c r="CG1146" t="s">
        <v>63</v>
      </c>
      <c r="CH1146" t="s">
        <v>944</v>
      </c>
      <c r="CI1146" t="s">
        <v>63</v>
      </c>
      <c r="CJ1146" t="s">
        <v>944</v>
      </c>
      <c r="DJ1146" t="s">
        <v>76</v>
      </c>
      <c r="DK1146" t="s">
        <v>2124</v>
      </c>
      <c r="DN1146" t="s">
        <v>64</v>
      </c>
      <c r="DO1146" t="s">
        <v>263</v>
      </c>
      <c r="DP1146" t="s">
        <v>63</v>
      </c>
      <c r="DQ1146" t="s">
        <v>78</v>
      </c>
      <c r="EB1146">
        <v>3</v>
      </c>
      <c r="EC1146">
        <v>3</v>
      </c>
      <c r="EE1146" t="s">
        <v>1822</v>
      </c>
      <c r="EF1146">
        <v>5</v>
      </c>
      <c r="EH1146" t="s">
        <v>80</v>
      </c>
      <c r="EL1146" t="s">
        <v>80</v>
      </c>
      <c r="EP1146" t="s">
        <v>80</v>
      </c>
      <c r="ET1146" t="s">
        <v>80</v>
      </c>
      <c r="EV1146">
        <v>5250</v>
      </c>
      <c r="EW1146">
        <v>501</v>
      </c>
      <c r="EX1146">
        <v>409</v>
      </c>
      <c r="EY1146">
        <v>460</v>
      </c>
    </row>
    <row r="1147" spans="1:165" x14ac:dyDescent="0.25">
      <c r="A1147">
        <v>2020</v>
      </c>
      <c r="B1147" t="s">
        <v>940</v>
      </c>
      <c r="C1147" s="20" t="s">
        <v>940</v>
      </c>
      <c r="D1147" t="s">
        <v>958</v>
      </c>
      <c r="E1147" t="s">
        <v>942</v>
      </c>
      <c r="F1147">
        <v>421</v>
      </c>
      <c r="G1147" s="1">
        <v>4</v>
      </c>
      <c r="H1147">
        <v>8</v>
      </c>
      <c r="I1147" t="s">
        <v>79</v>
      </c>
      <c r="J1147">
        <v>15</v>
      </c>
      <c r="K1147">
        <v>19</v>
      </c>
      <c r="L1147">
        <v>17</v>
      </c>
      <c r="M1147">
        <v>18.7</v>
      </c>
      <c r="N1147">
        <v>27.6</v>
      </c>
      <c r="O1147">
        <v>21.874099999999999</v>
      </c>
      <c r="P1147">
        <v>15.1221</v>
      </c>
      <c r="Q1147">
        <v>19</v>
      </c>
      <c r="R1147">
        <v>16.974299999999999</v>
      </c>
      <c r="T1147" t="s">
        <v>60</v>
      </c>
      <c r="U1147" t="s">
        <v>71</v>
      </c>
      <c r="V1147" t="s">
        <v>61</v>
      </c>
      <c r="W1147" t="s">
        <v>62</v>
      </c>
      <c r="Y1147">
        <v>8</v>
      </c>
      <c r="Z1147" t="s">
        <v>63</v>
      </c>
      <c r="AA1147" t="s">
        <v>64</v>
      </c>
      <c r="AB1147" t="s">
        <v>86</v>
      </c>
      <c r="AC1147" t="s">
        <v>87</v>
      </c>
      <c r="AD1147">
        <v>10</v>
      </c>
      <c r="AG1147" t="s">
        <v>155</v>
      </c>
      <c r="AH1147" t="s">
        <v>156</v>
      </c>
      <c r="AI1147" t="s">
        <v>68</v>
      </c>
      <c r="AJ1147" t="s">
        <v>69</v>
      </c>
      <c r="AK1147" t="s">
        <v>184</v>
      </c>
      <c r="AL1147" t="s">
        <v>185</v>
      </c>
      <c r="AS1147">
        <v>2850</v>
      </c>
      <c r="AT1147">
        <v>2850</v>
      </c>
      <c r="BN1147" s="33" t="s">
        <v>2125</v>
      </c>
      <c r="BO1147">
        <v>2</v>
      </c>
      <c r="BP1147">
        <v>2</v>
      </c>
      <c r="BQ1147">
        <v>33</v>
      </c>
      <c r="BR1147" t="s">
        <v>192</v>
      </c>
      <c r="BT1147" t="s">
        <v>73</v>
      </c>
      <c r="BU1147" s="23">
        <v>43651</v>
      </c>
      <c r="BV1147">
        <v>25936</v>
      </c>
      <c r="BY1147" t="s">
        <v>64</v>
      </c>
      <c r="CB1147" t="s">
        <v>64</v>
      </c>
      <c r="CC1147" t="s">
        <v>64</v>
      </c>
      <c r="CD1147" t="s">
        <v>1828</v>
      </c>
      <c r="CE1147" t="s">
        <v>64</v>
      </c>
      <c r="CG1147" t="s">
        <v>63</v>
      </c>
      <c r="CH1147" t="s">
        <v>944</v>
      </c>
      <c r="CI1147" t="s">
        <v>63</v>
      </c>
      <c r="CJ1147" t="s">
        <v>944</v>
      </c>
      <c r="DJ1147" t="s">
        <v>76</v>
      </c>
      <c r="DK1147" t="s">
        <v>2124</v>
      </c>
      <c r="DN1147" t="s">
        <v>64</v>
      </c>
      <c r="DO1147" t="s">
        <v>263</v>
      </c>
      <c r="DP1147" t="s">
        <v>63</v>
      </c>
      <c r="DQ1147" t="s">
        <v>78</v>
      </c>
      <c r="DR1147" t="s">
        <v>959</v>
      </c>
      <c r="EB1147">
        <v>3</v>
      </c>
      <c r="EC1147">
        <v>3</v>
      </c>
      <c r="EE1147" t="s">
        <v>1827</v>
      </c>
      <c r="EF1147">
        <v>5</v>
      </c>
      <c r="EH1147" t="s">
        <v>80</v>
      </c>
      <c r="EL1147" t="s">
        <v>80</v>
      </c>
      <c r="EP1147" t="s">
        <v>80</v>
      </c>
      <c r="ET1147" t="s">
        <v>80</v>
      </c>
      <c r="EV1147">
        <v>6750</v>
      </c>
      <c r="EW1147">
        <v>583</v>
      </c>
      <c r="EX1147">
        <v>463</v>
      </c>
      <c r="EY1147">
        <v>529</v>
      </c>
    </row>
    <row r="1148" spans="1:165" x14ac:dyDescent="0.25">
      <c r="A1148">
        <v>2020</v>
      </c>
      <c r="B1148" t="s">
        <v>940</v>
      </c>
      <c r="C1148" s="20" t="s">
        <v>940</v>
      </c>
      <c r="D1148" t="s">
        <v>1829</v>
      </c>
      <c r="E1148" t="s">
        <v>942</v>
      </c>
      <c r="F1148">
        <v>423</v>
      </c>
      <c r="G1148" s="1">
        <v>4</v>
      </c>
      <c r="H1148">
        <v>8</v>
      </c>
      <c r="I1148" t="s">
        <v>79</v>
      </c>
      <c r="J1148">
        <v>15</v>
      </c>
      <c r="K1148">
        <v>19</v>
      </c>
      <c r="L1148">
        <v>17</v>
      </c>
      <c r="M1148">
        <v>18.399999999999999</v>
      </c>
      <c r="N1148">
        <v>26.5</v>
      </c>
      <c r="O1148">
        <v>21.334499999999998</v>
      </c>
      <c r="P1148">
        <v>14.894299999999999</v>
      </c>
      <c r="Q1148">
        <v>19.216000000000001</v>
      </c>
      <c r="R1148">
        <v>16.571400000000001</v>
      </c>
      <c r="T1148" t="s">
        <v>60</v>
      </c>
      <c r="U1148" t="s">
        <v>71</v>
      </c>
      <c r="V1148" t="s">
        <v>61</v>
      </c>
      <c r="W1148" t="s">
        <v>62</v>
      </c>
      <c r="Y1148">
        <v>8</v>
      </c>
      <c r="Z1148" t="s">
        <v>63</v>
      </c>
      <c r="AA1148" t="s">
        <v>64</v>
      </c>
      <c r="AB1148" t="s">
        <v>86</v>
      </c>
      <c r="AC1148" t="s">
        <v>87</v>
      </c>
      <c r="AD1148">
        <v>10</v>
      </c>
      <c r="AG1148" t="s">
        <v>155</v>
      </c>
      <c r="AH1148" t="s">
        <v>156</v>
      </c>
      <c r="AI1148" t="s">
        <v>68</v>
      </c>
      <c r="AJ1148" t="s">
        <v>69</v>
      </c>
      <c r="AK1148" t="s">
        <v>184</v>
      </c>
      <c r="AL1148" t="s">
        <v>185</v>
      </c>
      <c r="AS1148">
        <v>2850</v>
      </c>
      <c r="AT1148">
        <v>2850</v>
      </c>
      <c r="BN1148" s="33" t="s">
        <v>2125</v>
      </c>
      <c r="BO1148">
        <v>2</v>
      </c>
      <c r="BP1148">
        <v>2</v>
      </c>
      <c r="BQ1148">
        <v>33</v>
      </c>
      <c r="BR1148" t="s">
        <v>192</v>
      </c>
      <c r="BT1148" t="s">
        <v>73</v>
      </c>
      <c r="BU1148" s="23">
        <v>43885</v>
      </c>
      <c r="BV1148">
        <v>27092</v>
      </c>
      <c r="BY1148" t="s">
        <v>64</v>
      </c>
      <c r="CB1148" t="s">
        <v>64</v>
      </c>
      <c r="CC1148" t="s">
        <v>64</v>
      </c>
      <c r="CD1148" t="s">
        <v>1828</v>
      </c>
      <c r="CE1148" t="s">
        <v>64</v>
      </c>
      <c r="CG1148" t="s">
        <v>63</v>
      </c>
      <c r="CH1148" t="s">
        <v>944</v>
      </c>
      <c r="CI1148" t="s">
        <v>63</v>
      </c>
      <c r="CJ1148" t="s">
        <v>944</v>
      </c>
      <c r="DJ1148" t="s">
        <v>76</v>
      </c>
      <c r="DK1148" t="s">
        <v>2124</v>
      </c>
      <c r="DN1148" t="s">
        <v>64</v>
      </c>
      <c r="DO1148" t="s">
        <v>263</v>
      </c>
      <c r="DP1148" t="s">
        <v>63</v>
      </c>
      <c r="DQ1148" t="s">
        <v>78</v>
      </c>
      <c r="DR1148" t="s">
        <v>959</v>
      </c>
      <c r="EB1148">
        <v>3</v>
      </c>
      <c r="EC1148">
        <v>3</v>
      </c>
      <c r="EE1148" t="s">
        <v>1827</v>
      </c>
      <c r="EF1148">
        <v>5</v>
      </c>
      <c r="EH1148" t="s">
        <v>80</v>
      </c>
      <c r="EL1148" t="s">
        <v>80</v>
      </c>
      <c r="EP1148" t="s">
        <v>80</v>
      </c>
      <c r="ET1148" t="s">
        <v>80</v>
      </c>
      <c r="EV1148">
        <v>6750</v>
      </c>
      <c r="EW1148">
        <v>595</v>
      </c>
      <c r="EX1148">
        <v>461</v>
      </c>
      <c r="EY1148">
        <v>535</v>
      </c>
    </row>
    <row r="1149" spans="1:165" x14ac:dyDescent="0.25">
      <c r="A1149">
        <v>2020</v>
      </c>
      <c r="B1149" t="s">
        <v>1006</v>
      </c>
      <c r="C1149" s="20" t="s">
        <v>1006</v>
      </c>
      <c r="D1149" t="s">
        <v>1852</v>
      </c>
      <c r="E1149" t="s">
        <v>1007</v>
      </c>
      <c r="F1149">
        <v>33</v>
      </c>
      <c r="G1149" s="1">
        <v>2.4</v>
      </c>
      <c r="H1149">
        <v>4</v>
      </c>
      <c r="I1149" t="s">
        <v>860</v>
      </c>
      <c r="J1149">
        <v>21</v>
      </c>
      <c r="K1149">
        <v>27</v>
      </c>
      <c r="L1149">
        <v>23</v>
      </c>
      <c r="M1149">
        <v>26.0425</v>
      </c>
      <c r="N1149">
        <v>37.783000000000001</v>
      </c>
      <c r="O1149">
        <v>30.276</v>
      </c>
      <c r="P1149">
        <v>20.560300000000002</v>
      </c>
      <c r="Q1149">
        <v>26.700500000000002</v>
      </c>
      <c r="R1149">
        <v>22.933599999999998</v>
      </c>
      <c r="T1149" t="s">
        <v>60</v>
      </c>
      <c r="U1149" t="s">
        <v>71</v>
      </c>
      <c r="V1149" t="s">
        <v>549</v>
      </c>
      <c r="W1149" t="s">
        <v>550</v>
      </c>
      <c r="Y1149">
        <v>8</v>
      </c>
      <c r="Z1149" t="s">
        <v>63</v>
      </c>
      <c r="AA1149" t="s">
        <v>64</v>
      </c>
      <c r="AB1149" t="s">
        <v>86</v>
      </c>
      <c r="AC1149" t="s">
        <v>87</v>
      </c>
      <c r="AD1149">
        <v>15</v>
      </c>
      <c r="AG1149" t="s">
        <v>243</v>
      </c>
      <c r="AH1149" t="s">
        <v>244</v>
      </c>
      <c r="AI1149" t="s">
        <v>68</v>
      </c>
      <c r="AJ1149" t="s">
        <v>69</v>
      </c>
      <c r="AK1149" t="s">
        <v>184</v>
      </c>
      <c r="AL1149" t="s">
        <v>185</v>
      </c>
      <c r="AS1149">
        <v>1750</v>
      </c>
      <c r="AT1149">
        <v>1750</v>
      </c>
      <c r="BN1149" s="33" t="s">
        <v>2125</v>
      </c>
      <c r="BO1149">
        <v>2</v>
      </c>
      <c r="BP1149">
        <v>2</v>
      </c>
      <c r="BQ1149">
        <v>33</v>
      </c>
      <c r="BR1149" t="s">
        <v>192</v>
      </c>
      <c r="BT1149" t="s">
        <v>73</v>
      </c>
      <c r="BU1149" s="23">
        <v>43596</v>
      </c>
      <c r="BV1149">
        <v>25590</v>
      </c>
      <c r="BX1149" t="s">
        <v>64</v>
      </c>
      <c r="BY1149" t="s">
        <v>64</v>
      </c>
      <c r="CB1149" t="s">
        <v>64</v>
      </c>
      <c r="CC1149" t="s">
        <v>64</v>
      </c>
      <c r="CE1149" t="s">
        <v>64</v>
      </c>
      <c r="CG1149" t="s">
        <v>63</v>
      </c>
      <c r="CH1149" t="s">
        <v>1005</v>
      </c>
      <c r="CI1149" t="s">
        <v>64</v>
      </c>
      <c r="DJ1149" t="s">
        <v>76</v>
      </c>
      <c r="DK1149" t="s">
        <v>2124</v>
      </c>
      <c r="DN1149" t="s">
        <v>64</v>
      </c>
      <c r="DO1149" t="s">
        <v>1008</v>
      </c>
      <c r="DP1149" t="s">
        <v>64</v>
      </c>
      <c r="DQ1149" t="s">
        <v>139</v>
      </c>
      <c r="DY1149">
        <v>30.3</v>
      </c>
      <c r="EB1149">
        <v>5</v>
      </c>
      <c r="EC1149">
        <v>5</v>
      </c>
      <c r="EE1149" t="s">
        <v>1853</v>
      </c>
      <c r="EF1149">
        <v>3</v>
      </c>
      <c r="EH1149" t="s">
        <v>80</v>
      </c>
      <c r="EL1149" t="s">
        <v>80</v>
      </c>
      <c r="EP1149" t="s">
        <v>80</v>
      </c>
      <c r="ET1149" t="s">
        <v>80</v>
      </c>
      <c r="EV1149">
        <v>1250</v>
      </c>
      <c r="EW1149">
        <v>430</v>
      </c>
      <c r="EX1149">
        <v>333</v>
      </c>
      <c r="EY1149">
        <v>386</v>
      </c>
    </row>
    <row r="1150" spans="1:165" x14ac:dyDescent="0.25">
      <c r="A1150">
        <v>2020</v>
      </c>
      <c r="B1150" t="s">
        <v>1006</v>
      </c>
      <c r="C1150" s="20" t="s">
        <v>1006</v>
      </c>
      <c r="D1150" t="s">
        <v>1854</v>
      </c>
      <c r="E1150" t="s">
        <v>1007</v>
      </c>
      <c r="F1150">
        <v>34</v>
      </c>
      <c r="G1150" s="1">
        <v>2.4</v>
      </c>
      <c r="H1150">
        <v>4</v>
      </c>
      <c r="I1150" t="s">
        <v>860</v>
      </c>
      <c r="J1150">
        <v>20</v>
      </c>
      <c r="K1150">
        <v>26</v>
      </c>
      <c r="L1150">
        <v>22</v>
      </c>
      <c r="M1150">
        <v>25</v>
      </c>
      <c r="N1150">
        <v>36.1</v>
      </c>
      <c r="O1150">
        <v>29.014600000000002</v>
      </c>
      <c r="P1150">
        <v>19.803899999999999</v>
      </c>
      <c r="Q1150">
        <v>25.6084</v>
      </c>
      <c r="R1150">
        <v>22.0533</v>
      </c>
      <c r="T1150" t="s">
        <v>60</v>
      </c>
      <c r="U1150" t="s">
        <v>71</v>
      </c>
      <c r="V1150" t="s">
        <v>549</v>
      </c>
      <c r="W1150" t="s">
        <v>550</v>
      </c>
      <c r="Y1150">
        <v>8</v>
      </c>
      <c r="Z1150" t="s">
        <v>63</v>
      </c>
      <c r="AA1150" t="s">
        <v>64</v>
      </c>
      <c r="AB1150" t="s">
        <v>86</v>
      </c>
      <c r="AC1150" t="s">
        <v>87</v>
      </c>
      <c r="AD1150">
        <v>15</v>
      </c>
      <c r="AG1150" t="s">
        <v>243</v>
      </c>
      <c r="AH1150" t="s">
        <v>244</v>
      </c>
      <c r="AI1150" t="s">
        <v>68</v>
      </c>
      <c r="AJ1150" t="s">
        <v>69</v>
      </c>
      <c r="AK1150" t="s">
        <v>184</v>
      </c>
      <c r="AL1150" t="s">
        <v>185</v>
      </c>
      <c r="AS1150">
        <v>1850</v>
      </c>
      <c r="AT1150">
        <v>1850</v>
      </c>
      <c r="BN1150" s="33" t="s">
        <v>2125</v>
      </c>
      <c r="BO1150">
        <v>2</v>
      </c>
      <c r="BP1150">
        <v>2</v>
      </c>
      <c r="BQ1150">
        <v>33</v>
      </c>
      <c r="BR1150" t="s">
        <v>192</v>
      </c>
      <c r="BT1150" t="s">
        <v>73</v>
      </c>
      <c r="BU1150" s="23">
        <v>43596</v>
      </c>
      <c r="BV1150">
        <v>25589</v>
      </c>
      <c r="BX1150" t="s">
        <v>63</v>
      </c>
      <c r="BY1150" t="s">
        <v>64</v>
      </c>
      <c r="CB1150" t="s">
        <v>64</v>
      </c>
      <c r="CC1150" t="s">
        <v>64</v>
      </c>
      <c r="CE1150" t="s">
        <v>64</v>
      </c>
      <c r="CG1150" t="s">
        <v>63</v>
      </c>
      <c r="CH1150" t="s">
        <v>1005</v>
      </c>
      <c r="CI1150" t="s">
        <v>64</v>
      </c>
      <c r="DJ1150" t="s">
        <v>76</v>
      </c>
      <c r="DK1150" t="s">
        <v>2124</v>
      </c>
      <c r="DN1150" t="s">
        <v>64</v>
      </c>
      <c r="DO1150" t="s">
        <v>1008</v>
      </c>
      <c r="DP1150" t="s">
        <v>64</v>
      </c>
      <c r="DQ1150" t="s">
        <v>139</v>
      </c>
      <c r="DY1150">
        <v>29</v>
      </c>
      <c r="EB1150">
        <v>4</v>
      </c>
      <c r="EC1150">
        <v>4</v>
      </c>
      <c r="EE1150" t="s">
        <v>1853</v>
      </c>
      <c r="EF1150">
        <v>3</v>
      </c>
      <c r="EH1150" t="s">
        <v>80</v>
      </c>
      <c r="EL1150" t="s">
        <v>80</v>
      </c>
      <c r="EP1150" t="s">
        <v>80</v>
      </c>
      <c r="ET1150" t="s">
        <v>80</v>
      </c>
      <c r="EV1150">
        <v>1750</v>
      </c>
      <c r="EW1150">
        <v>446</v>
      </c>
      <c r="EX1150">
        <v>347</v>
      </c>
      <c r="EY1150">
        <v>401</v>
      </c>
    </row>
    <row r="1151" spans="1:165" x14ac:dyDescent="0.25">
      <c r="A1151">
        <v>2020</v>
      </c>
      <c r="B1151" t="s">
        <v>1021</v>
      </c>
      <c r="C1151" s="20" t="s">
        <v>1074</v>
      </c>
      <c r="D1151" t="s">
        <v>1077</v>
      </c>
      <c r="E1151" t="s">
        <v>1024</v>
      </c>
      <c r="F1151">
        <v>29</v>
      </c>
      <c r="G1151" s="1">
        <v>4</v>
      </c>
      <c r="H1151">
        <v>6</v>
      </c>
      <c r="I1151" t="s">
        <v>1076</v>
      </c>
      <c r="J1151">
        <v>16</v>
      </c>
      <c r="K1151">
        <v>19</v>
      </c>
      <c r="L1151">
        <v>17</v>
      </c>
      <c r="M1151">
        <v>19.677900000000001</v>
      </c>
      <c r="N1151">
        <v>28.010999999999999</v>
      </c>
      <c r="O1151">
        <v>22.7194</v>
      </c>
      <c r="P1151">
        <v>15.861599999999999</v>
      </c>
      <c r="Q1151">
        <v>18.903600000000001</v>
      </c>
      <c r="R1151">
        <v>17.099900000000002</v>
      </c>
      <c r="T1151" t="s">
        <v>142</v>
      </c>
      <c r="U1151" t="s">
        <v>143</v>
      </c>
      <c r="V1151" t="s">
        <v>61</v>
      </c>
      <c r="W1151" t="s">
        <v>62</v>
      </c>
      <c r="Y1151">
        <v>5</v>
      </c>
      <c r="Z1151" t="s">
        <v>63</v>
      </c>
      <c r="AA1151" t="s">
        <v>64</v>
      </c>
      <c r="AB1151" t="s">
        <v>350</v>
      </c>
      <c r="AC1151" t="s">
        <v>351</v>
      </c>
      <c r="AD1151">
        <v>15</v>
      </c>
      <c r="AG1151" t="s">
        <v>243</v>
      </c>
      <c r="AH1151" t="s">
        <v>244</v>
      </c>
      <c r="AI1151" t="s">
        <v>68</v>
      </c>
      <c r="AJ1151" t="s">
        <v>69</v>
      </c>
      <c r="AK1151" t="s">
        <v>184</v>
      </c>
      <c r="AL1151" t="s">
        <v>185</v>
      </c>
      <c r="AS1151">
        <v>2400</v>
      </c>
      <c r="AT1151">
        <v>2400</v>
      </c>
      <c r="BN1151" s="33" t="s">
        <v>2152</v>
      </c>
      <c r="BO1151">
        <v>2</v>
      </c>
      <c r="BP1151">
        <v>2</v>
      </c>
      <c r="BQ1151">
        <v>33</v>
      </c>
      <c r="BR1151" t="s">
        <v>192</v>
      </c>
      <c r="BT1151" t="s">
        <v>285</v>
      </c>
      <c r="BU1151" s="23">
        <v>43693</v>
      </c>
      <c r="BV1151">
        <v>26142</v>
      </c>
      <c r="BX1151" t="s">
        <v>64</v>
      </c>
      <c r="BY1151" t="s">
        <v>64</v>
      </c>
      <c r="CB1151" t="s">
        <v>64</v>
      </c>
      <c r="CC1151" t="s">
        <v>64</v>
      </c>
      <c r="CE1151" t="s">
        <v>64</v>
      </c>
      <c r="CG1151" t="s">
        <v>63</v>
      </c>
      <c r="CH1151" t="s">
        <v>1025</v>
      </c>
      <c r="CI1151" t="s">
        <v>64</v>
      </c>
      <c r="DJ1151" t="s">
        <v>146</v>
      </c>
      <c r="DK1151" t="s">
        <v>147</v>
      </c>
      <c r="DN1151" t="s">
        <v>64</v>
      </c>
      <c r="DO1151" t="s">
        <v>193</v>
      </c>
      <c r="DP1151" t="s">
        <v>64</v>
      </c>
      <c r="DQ1151" t="s">
        <v>139</v>
      </c>
      <c r="DR1151" t="s">
        <v>1078</v>
      </c>
      <c r="EB1151">
        <v>3</v>
      </c>
      <c r="EC1151">
        <v>3</v>
      </c>
      <c r="EE1151" t="s">
        <v>1881</v>
      </c>
      <c r="EF1151">
        <v>5</v>
      </c>
      <c r="EH1151" t="s">
        <v>80</v>
      </c>
      <c r="EL1151" t="s">
        <v>80</v>
      </c>
      <c r="EP1151" t="s">
        <v>80</v>
      </c>
      <c r="ET1151" t="s">
        <v>80</v>
      </c>
      <c r="EV1151">
        <v>4500</v>
      </c>
      <c r="EW1151">
        <v>557</v>
      </c>
      <c r="EX1151">
        <v>464</v>
      </c>
      <c r="EY1151">
        <v>515</v>
      </c>
    </row>
    <row r="1152" spans="1:165" x14ac:dyDescent="0.25">
      <c r="A1152">
        <v>2020</v>
      </c>
      <c r="B1152" t="s">
        <v>1021</v>
      </c>
      <c r="C1152" s="20" t="s">
        <v>1074</v>
      </c>
      <c r="D1152" t="s">
        <v>1077</v>
      </c>
      <c r="E1152" t="s">
        <v>1024</v>
      </c>
      <c r="F1152">
        <v>207</v>
      </c>
      <c r="G1152" s="1">
        <v>4</v>
      </c>
      <c r="H1152">
        <v>6</v>
      </c>
      <c r="I1152" t="s">
        <v>1076</v>
      </c>
      <c r="J1152">
        <v>16</v>
      </c>
      <c r="K1152">
        <v>19</v>
      </c>
      <c r="L1152">
        <v>17</v>
      </c>
      <c r="M1152">
        <v>19.677900000000001</v>
      </c>
      <c r="N1152">
        <v>28.010999999999999</v>
      </c>
      <c r="O1152">
        <v>22.7194</v>
      </c>
      <c r="P1152">
        <v>15.861599999999999</v>
      </c>
      <c r="Q1152">
        <v>18.903600000000001</v>
      </c>
      <c r="R1152">
        <v>17.099900000000002</v>
      </c>
      <c r="T1152" t="s">
        <v>142</v>
      </c>
      <c r="U1152" t="s">
        <v>143</v>
      </c>
      <c r="V1152" t="s">
        <v>61</v>
      </c>
      <c r="W1152" t="s">
        <v>62</v>
      </c>
      <c r="Y1152">
        <v>5</v>
      </c>
      <c r="Z1152" t="s">
        <v>63</v>
      </c>
      <c r="AA1152" t="s">
        <v>64</v>
      </c>
      <c r="AB1152" t="s">
        <v>86</v>
      </c>
      <c r="AC1152" t="s">
        <v>87</v>
      </c>
      <c r="AD1152">
        <v>15</v>
      </c>
      <c r="AG1152" t="s">
        <v>243</v>
      </c>
      <c r="AH1152" t="s">
        <v>244</v>
      </c>
      <c r="AI1152" t="s">
        <v>68</v>
      </c>
      <c r="AJ1152" t="s">
        <v>69</v>
      </c>
      <c r="AK1152" t="s">
        <v>184</v>
      </c>
      <c r="AL1152" t="s">
        <v>185</v>
      </c>
      <c r="AS1152">
        <v>2400</v>
      </c>
      <c r="AT1152">
        <v>2400</v>
      </c>
      <c r="BN1152" s="33" t="s">
        <v>2153</v>
      </c>
      <c r="BO1152">
        <v>2</v>
      </c>
      <c r="BP1152">
        <v>2</v>
      </c>
      <c r="BQ1152">
        <v>33</v>
      </c>
      <c r="BR1152" t="s">
        <v>192</v>
      </c>
      <c r="BT1152" t="s">
        <v>285</v>
      </c>
      <c r="BU1152" s="23">
        <v>43693</v>
      </c>
      <c r="BV1152">
        <v>26141</v>
      </c>
      <c r="BX1152" t="s">
        <v>64</v>
      </c>
      <c r="BY1152" t="s">
        <v>64</v>
      </c>
      <c r="CB1152" t="s">
        <v>64</v>
      </c>
      <c r="CC1152" t="s">
        <v>64</v>
      </c>
      <c r="CE1152" t="s">
        <v>64</v>
      </c>
      <c r="CG1152" t="s">
        <v>63</v>
      </c>
      <c r="CH1152" t="s">
        <v>1025</v>
      </c>
      <c r="CI1152" t="s">
        <v>64</v>
      </c>
      <c r="DJ1152" t="s">
        <v>146</v>
      </c>
      <c r="DK1152" t="s">
        <v>147</v>
      </c>
      <c r="DN1152" t="s">
        <v>64</v>
      </c>
      <c r="DO1152" t="s">
        <v>193</v>
      </c>
      <c r="DP1152" t="s">
        <v>64</v>
      </c>
      <c r="DQ1152" t="s">
        <v>139</v>
      </c>
      <c r="DR1152" t="s">
        <v>1079</v>
      </c>
      <c r="EB1152">
        <v>3</v>
      </c>
      <c r="EC1152">
        <v>3</v>
      </c>
      <c r="EE1152" t="s">
        <v>1881</v>
      </c>
      <c r="EF1152">
        <v>5</v>
      </c>
      <c r="EH1152" t="s">
        <v>80</v>
      </c>
      <c r="EL1152" t="s">
        <v>80</v>
      </c>
      <c r="EP1152" t="s">
        <v>80</v>
      </c>
      <c r="ET1152" t="s">
        <v>80</v>
      </c>
      <c r="EV1152">
        <v>4500</v>
      </c>
      <c r="EW1152">
        <v>557</v>
      </c>
      <c r="EX1152">
        <v>464</v>
      </c>
      <c r="EY1152">
        <v>515</v>
      </c>
    </row>
    <row r="1153" spans="1:165" x14ac:dyDescent="0.25">
      <c r="A1153" s="24">
        <v>2020</v>
      </c>
      <c r="B1153" s="24" t="s">
        <v>1021</v>
      </c>
      <c r="C1153" s="25" t="s">
        <v>1074</v>
      </c>
      <c r="D1153" s="30" t="s">
        <v>1099</v>
      </c>
      <c r="E1153" s="24" t="s">
        <v>1024</v>
      </c>
      <c r="F1153" s="24">
        <v>77</v>
      </c>
      <c r="G1153" s="26">
        <v>2.5</v>
      </c>
      <c r="H1153" s="24">
        <v>4</v>
      </c>
      <c r="I1153" s="24" t="s">
        <v>870</v>
      </c>
      <c r="J1153" s="24">
        <v>35</v>
      </c>
      <c r="K1153" s="24">
        <v>35</v>
      </c>
      <c r="L1153" s="24">
        <v>35</v>
      </c>
      <c r="M1153" s="24">
        <v>47.6</v>
      </c>
      <c r="N1153" s="24">
        <v>46.4</v>
      </c>
      <c r="O1153" s="24">
        <v>47.052399999999999</v>
      </c>
      <c r="P1153" s="24">
        <v>35.142400000000002</v>
      </c>
      <c r="Q1153" s="24">
        <v>34.788899999999998</v>
      </c>
      <c r="R1153" s="24">
        <v>34.982399999999998</v>
      </c>
      <c r="S1153" s="24"/>
      <c r="T1153" s="24" t="s">
        <v>142</v>
      </c>
      <c r="U1153" s="24" t="s">
        <v>143</v>
      </c>
      <c r="V1153" s="24" t="s">
        <v>549</v>
      </c>
      <c r="W1153" s="24" t="s">
        <v>550</v>
      </c>
      <c r="X1153" s="24"/>
      <c r="Y1153" s="24">
        <v>6</v>
      </c>
      <c r="Z1153" s="24" t="s">
        <v>64</v>
      </c>
      <c r="AA1153" s="24" t="s">
        <v>64</v>
      </c>
      <c r="AB1153" s="24" t="s">
        <v>86</v>
      </c>
      <c r="AC1153" s="24" t="s">
        <v>87</v>
      </c>
      <c r="AD1153" s="24">
        <v>15</v>
      </c>
      <c r="AE1153" s="24"/>
      <c r="AF1153" s="24"/>
      <c r="AG1153" s="24" t="s">
        <v>243</v>
      </c>
      <c r="AH1153" s="24" t="s">
        <v>244</v>
      </c>
      <c r="AI1153" s="24" t="s">
        <v>68</v>
      </c>
      <c r="AJ1153" s="24" t="s">
        <v>69</v>
      </c>
      <c r="AK1153" s="24" t="s">
        <v>184</v>
      </c>
      <c r="AL1153" s="24" t="s">
        <v>185</v>
      </c>
      <c r="AM1153" s="24"/>
      <c r="AN1153" s="24"/>
      <c r="AO1153" s="24"/>
      <c r="AP1153" s="24"/>
      <c r="AQ1153" s="24"/>
      <c r="AR1153" s="24"/>
      <c r="AS1153" s="24">
        <v>1150</v>
      </c>
      <c r="AT1153" s="24">
        <v>1150</v>
      </c>
      <c r="AU1153" s="24"/>
      <c r="AV1153" s="24"/>
      <c r="AW1153" s="24"/>
      <c r="AX1153" s="24"/>
      <c r="AY1153" s="24"/>
      <c r="AZ1153" s="24"/>
      <c r="BA1153" s="24"/>
      <c r="BB1153" s="24"/>
      <c r="BC1153" s="24"/>
      <c r="BD1153" s="24"/>
      <c r="BE1153" s="24"/>
      <c r="BF1153" s="24"/>
      <c r="BG1153" s="24"/>
      <c r="BH1153" s="24"/>
      <c r="BI1153" s="24"/>
      <c r="BJ1153" s="24"/>
      <c r="BK1153" s="24"/>
      <c r="BL1153" s="24"/>
      <c r="BM1153" s="24"/>
      <c r="BN1153" s="34" t="s">
        <v>2138</v>
      </c>
      <c r="BO1153" s="24">
        <v>2</v>
      </c>
      <c r="BP1153" s="24">
        <v>2</v>
      </c>
      <c r="BQ1153" s="24">
        <v>33</v>
      </c>
      <c r="BR1153" s="24" t="s">
        <v>192</v>
      </c>
      <c r="BS1153" s="24"/>
      <c r="BT1153" s="24" t="s">
        <v>227</v>
      </c>
      <c r="BU1153" s="27">
        <v>43867</v>
      </c>
      <c r="BV1153" s="24">
        <v>27003</v>
      </c>
      <c r="BW1153" s="28"/>
      <c r="BX1153" s="24" t="s">
        <v>64</v>
      </c>
      <c r="BY1153" s="24" t="s">
        <v>64</v>
      </c>
      <c r="BZ1153" s="24"/>
      <c r="CA1153" s="24"/>
      <c r="CB1153" s="24" t="s">
        <v>64</v>
      </c>
      <c r="CC1153" s="24" t="s">
        <v>64</v>
      </c>
      <c r="CD1153" s="24"/>
      <c r="CE1153" s="24" t="s">
        <v>64</v>
      </c>
      <c r="CF1153" s="24"/>
      <c r="CG1153" s="24" t="s">
        <v>63</v>
      </c>
      <c r="CH1153" s="24" t="s">
        <v>1025</v>
      </c>
      <c r="CI1153" s="24" t="s">
        <v>64</v>
      </c>
      <c r="CJ1153" s="24"/>
      <c r="CK1153" s="24" t="s">
        <v>112</v>
      </c>
      <c r="CL1153" s="24"/>
      <c r="CM1153" s="24">
        <v>1</v>
      </c>
      <c r="CN1153" s="24" t="s">
        <v>1026</v>
      </c>
      <c r="CO1153" s="24"/>
      <c r="CP1153" s="24">
        <v>288</v>
      </c>
      <c r="CQ1153" s="24">
        <v>6.5</v>
      </c>
      <c r="CR1153" s="24">
        <v>46.4</v>
      </c>
      <c r="CS1153" s="24" t="s">
        <v>114</v>
      </c>
      <c r="CT1153" s="24"/>
      <c r="CU1153" s="24"/>
      <c r="CV1153" s="24" t="s">
        <v>115</v>
      </c>
      <c r="CW1153" s="24"/>
      <c r="CX1153" s="24" t="s">
        <v>116</v>
      </c>
      <c r="CY1153" s="24" t="s">
        <v>64</v>
      </c>
      <c r="CZ1153" s="24"/>
      <c r="DA1153" s="24"/>
      <c r="DB1153" s="24"/>
      <c r="DC1153" s="24" t="s">
        <v>1898</v>
      </c>
      <c r="DD1153" s="24">
        <v>2</v>
      </c>
      <c r="DE1153" s="24" t="s">
        <v>476</v>
      </c>
      <c r="DF1153" s="24" t="s">
        <v>1027</v>
      </c>
      <c r="DG1153" s="24" t="s">
        <v>2155</v>
      </c>
      <c r="DH1153" s="24"/>
      <c r="DI1153" s="24"/>
      <c r="DJ1153" s="24" t="s">
        <v>355</v>
      </c>
      <c r="DK1153" s="24" t="s">
        <v>356</v>
      </c>
      <c r="DL1153" s="24" t="s">
        <v>64</v>
      </c>
      <c r="DM1153" s="24" t="s">
        <v>64</v>
      </c>
      <c r="DN1153" s="24" t="s">
        <v>64</v>
      </c>
      <c r="DO1153" s="24" t="s">
        <v>1028</v>
      </c>
      <c r="DP1153" s="24" t="s">
        <v>63</v>
      </c>
      <c r="DQ1153" s="24" t="s">
        <v>78</v>
      </c>
      <c r="DR1153" s="24" t="s">
        <v>1029</v>
      </c>
      <c r="DS1153" s="24"/>
      <c r="DT1153" s="24"/>
      <c r="DU1153" s="24"/>
      <c r="DV1153" s="24"/>
      <c r="DW1153" s="24"/>
      <c r="DX1153" s="24"/>
      <c r="DY1153" s="24"/>
      <c r="DZ1153" s="24"/>
      <c r="EA1153" s="29"/>
      <c r="EB1153" s="24">
        <v>8</v>
      </c>
      <c r="EC1153" s="24">
        <v>8</v>
      </c>
      <c r="ED1153" s="24"/>
      <c r="EE1153" s="24" t="s">
        <v>1897</v>
      </c>
      <c r="EF1153" s="24">
        <v>7</v>
      </c>
      <c r="EG1153" s="24"/>
      <c r="EH1153" s="24" t="s">
        <v>80</v>
      </c>
      <c r="EI1153" s="24"/>
      <c r="EJ1153" s="24"/>
      <c r="EK1153" s="24"/>
      <c r="EL1153" s="24" t="s">
        <v>80</v>
      </c>
      <c r="EM1153" s="24"/>
      <c r="EN1153" s="24"/>
      <c r="EO1153" s="24"/>
      <c r="EP1153" s="24" t="s">
        <v>80</v>
      </c>
      <c r="EQ1153" s="24"/>
      <c r="ER1153" s="24"/>
      <c r="ES1153" s="24"/>
      <c r="ET1153" s="24" t="s">
        <v>80</v>
      </c>
      <c r="EU1153" s="24">
        <v>1750</v>
      </c>
      <c r="EV1153" s="24"/>
      <c r="EW1153" s="24">
        <v>252</v>
      </c>
      <c r="EX1153" s="24">
        <v>256</v>
      </c>
      <c r="EY1153" s="24">
        <v>254</v>
      </c>
      <c r="EZ1153" s="24"/>
      <c r="FA1153" s="24"/>
      <c r="FB1153" s="24"/>
      <c r="FC1153" s="24"/>
      <c r="FD1153" s="24"/>
      <c r="FE1153" s="24"/>
      <c r="FF1153" s="24"/>
      <c r="FG1153" s="24"/>
      <c r="FH1153" s="24"/>
      <c r="FI1153" s="24"/>
    </row>
    <row r="1154" spans="1:165" x14ac:dyDescent="0.25">
      <c r="A1154" s="24">
        <v>2020</v>
      </c>
      <c r="B1154" s="24" t="s">
        <v>1021</v>
      </c>
      <c r="C1154" s="25" t="s">
        <v>1074</v>
      </c>
      <c r="D1154" s="30" t="s">
        <v>1899</v>
      </c>
      <c r="E1154" s="24" t="s">
        <v>1024</v>
      </c>
      <c r="F1154" s="24">
        <v>103</v>
      </c>
      <c r="G1154" s="26">
        <v>2.5</v>
      </c>
      <c r="H1154" s="24">
        <v>4</v>
      </c>
      <c r="I1154" s="24" t="s">
        <v>870</v>
      </c>
      <c r="J1154" s="24">
        <v>35</v>
      </c>
      <c r="K1154" s="24">
        <v>34</v>
      </c>
      <c r="L1154" s="24">
        <v>35</v>
      </c>
      <c r="M1154" s="24">
        <v>48.198</v>
      </c>
      <c r="N1154" s="24">
        <v>46.991900000000001</v>
      </c>
      <c r="O1154" s="24">
        <v>47.6477</v>
      </c>
      <c r="P1154" s="24">
        <v>35.458500000000001</v>
      </c>
      <c r="Q1154" s="24">
        <v>34.499699999999997</v>
      </c>
      <c r="R1154" s="24">
        <v>35.020499999999998</v>
      </c>
      <c r="S1154" s="24"/>
      <c r="T1154" s="24" t="s">
        <v>142</v>
      </c>
      <c r="U1154" s="24" t="s">
        <v>143</v>
      </c>
      <c r="V1154" s="24" t="s">
        <v>549</v>
      </c>
      <c r="W1154" s="24" t="s">
        <v>550</v>
      </c>
      <c r="X1154" s="24"/>
      <c r="Y1154" s="24">
        <v>6</v>
      </c>
      <c r="Z1154" s="24" t="s">
        <v>64</v>
      </c>
      <c r="AA1154" s="24" t="s">
        <v>64</v>
      </c>
      <c r="AB1154" s="24" t="s">
        <v>86</v>
      </c>
      <c r="AC1154" s="24" t="s">
        <v>87</v>
      </c>
      <c r="AD1154" s="24">
        <v>15</v>
      </c>
      <c r="AE1154" s="24"/>
      <c r="AF1154" s="24"/>
      <c r="AG1154" s="24" t="s">
        <v>243</v>
      </c>
      <c r="AH1154" s="24" t="s">
        <v>244</v>
      </c>
      <c r="AI1154" s="24" t="s">
        <v>68</v>
      </c>
      <c r="AJ1154" s="24" t="s">
        <v>69</v>
      </c>
      <c r="AK1154" s="24" t="s">
        <v>184</v>
      </c>
      <c r="AL1154" s="24" t="s">
        <v>185</v>
      </c>
      <c r="AM1154" s="24"/>
      <c r="AN1154" s="24"/>
      <c r="AO1154" s="24"/>
      <c r="AP1154" s="24"/>
      <c r="AQ1154" s="24"/>
      <c r="AR1154" s="24"/>
      <c r="AS1154" s="24">
        <v>1150</v>
      </c>
      <c r="AT1154" s="24">
        <v>1150</v>
      </c>
      <c r="AU1154" s="24"/>
      <c r="AV1154" s="24"/>
      <c r="AW1154" s="24"/>
      <c r="AX1154" s="24"/>
      <c r="AY1154" s="24"/>
      <c r="AZ1154" s="24"/>
      <c r="BA1154" s="24"/>
      <c r="BB1154" s="24"/>
      <c r="BC1154" s="24"/>
      <c r="BD1154" s="24"/>
      <c r="BE1154" s="24"/>
      <c r="BF1154" s="24"/>
      <c r="BG1154" s="24"/>
      <c r="BH1154" s="24"/>
      <c r="BI1154" s="24"/>
      <c r="BJ1154" s="24"/>
      <c r="BK1154" s="24"/>
      <c r="BL1154" s="24"/>
      <c r="BM1154" s="24"/>
      <c r="BN1154" s="34" t="s">
        <v>2138</v>
      </c>
      <c r="BO1154" s="24">
        <v>2</v>
      </c>
      <c r="BP1154" s="24">
        <v>2</v>
      </c>
      <c r="BQ1154" s="24">
        <v>33</v>
      </c>
      <c r="BR1154" s="24" t="s">
        <v>192</v>
      </c>
      <c r="BS1154" s="24"/>
      <c r="BT1154" s="24" t="s">
        <v>227</v>
      </c>
      <c r="BU1154" s="27">
        <v>43867</v>
      </c>
      <c r="BV1154" s="24">
        <v>27002</v>
      </c>
      <c r="BW1154" s="28"/>
      <c r="BX1154" s="24" t="s">
        <v>63</v>
      </c>
      <c r="BY1154" s="24" t="s">
        <v>64</v>
      </c>
      <c r="BZ1154" s="24"/>
      <c r="CA1154" s="24"/>
      <c r="CB1154" s="24" t="s">
        <v>64</v>
      </c>
      <c r="CC1154" s="24" t="s">
        <v>64</v>
      </c>
      <c r="CD1154" s="24"/>
      <c r="CE1154" s="24" t="s">
        <v>64</v>
      </c>
      <c r="CF1154" s="24"/>
      <c r="CG1154" s="24" t="s">
        <v>63</v>
      </c>
      <c r="CH1154" s="24" t="s">
        <v>1025</v>
      </c>
      <c r="CI1154" s="24" t="s">
        <v>64</v>
      </c>
      <c r="CJ1154" s="24"/>
      <c r="CK1154" s="24" t="s">
        <v>112</v>
      </c>
      <c r="CL1154" s="24"/>
      <c r="CM1154" s="24">
        <v>1</v>
      </c>
      <c r="CN1154" s="24" t="s">
        <v>1026</v>
      </c>
      <c r="CO1154" s="24"/>
      <c r="CP1154" s="24">
        <v>288</v>
      </c>
      <c r="CQ1154" s="24">
        <v>6.5</v>
      </c>
      <c r="CR1154" s="24">
        <v>46.4</v>
      </c>
      <c r="CS1154" s="24" t="s">
        <v>114</v>
      </c>
      <c r="CT1154" s="24"/>
      <c r="CU1154" s="24"/>
      <c r="CV1154" s="24" t="s">
        <v>115</v>
      </c>
      <c r="CW1154" s="24"/>
      <c r="CX1154" s="24" t="s">
        <v>116</v>
      </c>
      <c r="CY1154" s="24" t="s">
        <v>64</v>
      </c>
      <c r="CZ1154" s="24"/>
      <c r="DA1154" s="24"/>
      <c r="DB1154" s="24"/>
      <c r="DC1154" s="24" t="s">
        <v>1898</v>
      </c>
      <c r="DD1154" s="24">
        <v>2</v>
      </c>
      <c r="DE1154" s="24" t="s">
        <v>476</v>
      </c>
      <c r="DF1154" s="24" t="s">
        <v>1027</v>
      </c>
      <c r="DG1154" s="24" t="s">
        <v>2155</v>
      </c>
      <c r="DH1154" s="24"/>
      <c r="DI1154" s="24"/>
      <c r="DJ1154" s="24" t="s">
        <v>355</v>
      </c>
      <c r="DK1154" s="24" t="s">
        <v>356</v>
      </c>
      <c r="DL1154" s="24" t="s">
        <v>64</v>
      </c>
      <c r="DM1154" s="24" t="s">
        <v>64</v>
      </c>
      <c r="DN1154" s="24" t="s">
        <v>64</v>
      </c>
      <c r="DO1154" s="24" t="s">
        <v>1028</v>
      </c>
      <c r="DP1154" s="24" t="s">
        <v>63</v>
      </c>
      <c r="DQ1154" s="24" t="s">
        <v>78</v>
      </c>
      <c r="DR1154" s="24" t="s">
        <v>1029</v>
      </c>
      <c r="DS1154" s="24"/>
      <c r="DT1154" s="24"/>
      <c r="DU1154" s="24"/>
      <c r="DV1154" s="24"/>
      <c r="DW1154" s="24"/>
      <c r="DX1154" s="24"/>
      <c r="DY1154" s="24"/>
      <c r="DZ1154" s="24"/>
      <c r="EA1154" s="29"/>
      <c r="EB1154" s="24">
        <v>8</v>
      </c>
      <c r="EC1154" s="24">
        <v>8</v>
      </c>
      <c r="ED1154" s="24"/>
      <c r="EE1154" s="24" t="s">
        <v>1897</v>
      </c>
      <c r="EF1154" s="24">
        <v>7</v>
      </c>
      <c r="EG1154" s="24"/>
      <c r="EH1154" s="24" t="s">
        <v>80</v>
      </c>
      <c r="EI1154" s="24"/>
      <c r="EJ1154" s="24"/>
      <c r="EK1154" s="24"/>
      <c r="EL1154" s="24" t="s">
        <v>80</v>
      </c>
      <c r="EM1154" s="24"/>
      <c r="EN1154" s="24"/>
      <c r="EO1154" s="24"/>
      <c r="EP1154" s="24" t="s">
        <v>80</v>
      </c>
      <c r="EQ1154" s="24"/>
      <c r="ER1154" s="24"/>
      <c r="ES1154" s="24"/>
      <c r="ET1154" s="24" t="s">
        <v>80</v>
      </c>
      <c r="EU1154" s="24">
        <v>1750</v>
      </c>
      <c r="EV1154" s="24"/>
      <c r="EW1154" s="24">
        <v>248</v>
      </c>
      <c r="EX1154" s="24">
        <v>255</v>
      </c>
      <c r="EY1154" s="24">
        <v>251</v>
      </c>
      <c r="EZ1154" s="24"/>
      <c r="FA1154" s="24"/>
      <c r="FB1154" s="24"/>
      <c r="FC1154" s="24"/>
      <c r="FD1154" s="24"/>
      <c r="FE1154" s="24"/>
      <c r="FF1154" s="24"/>
      <c r="FG1154" s="24"/>
      <c r="FH1154" s="24"/>
      <c r="FI1154" s="24"/>
    </row>
    <row r="1155" spans="1:165" s="24" customFormat="1" x14ac:dyDescent="0.25">
      <c r="A1155">
        <v>2020</v>
      </c>
      <c r="B1155" t="s">
        <v>1021</v>
      </c>
      <c r="C1155" s="20" t="s">
        <v>1074</v>
      </c>
      <c r="D1155" t="s">
        <v>1100</v>
      </c>
      <c r="E1155" t="s">
        <v>1024</v>
      </c>
      <c r="F1155">
        <v>54</v>
      </c>
      <c r="G1155" s="1">
        <v>5.7</v>
      </c>
      <c r="H1155">
        <v>8</v>
      </c>
      <c r="I1155" t="s">
        <v>79</v>
      </c>
      <c r="J1155">
        <v>13</v>
      </c>
      <c r="K1155">
        <v>17</v>
      </c>
      <c r="L1155">
        <v>14</v>
      </c>
      <c r="M1155">
        <v>15.4498</v>
      </c>
      <c r="N1155">
        <v>24.549900000000001</v>
      </c>
      <c r="O1155">
        <v>18.5428</v>
      </c>
      <c r="P1155">
        <v>12.6296</v>
      </c>
      <c r="Q1155">
        <v>16.9437</v>
      </c>
      <c r="R1155">
        <v>14.2639</v>
      </c>
      <c r="S1155"/>
      <c r="T1155" t="s">
        <v>142</v>
      </c>
      <c r="U1155" t="s">
        <v>143</v>
      </c>
      <c r="V1155" t="s">
        <v>61</v>
      </c>
      <c r="W1155" t="s">
        <v>62</v>
      </c>
      <c r="X1155"/>
      <c r="Y1155">
        <v>8</v>
      </c>
      <c r="Z1155" t="s">
        <v>63</v>
      </c>
      <c r="AA1155" t="s">
        <v>64</v>
      </c>
      <c r="AB1155">
        <v>4</v>
      </c>
      <c r="AC1155" t="s">
        <v>294</v>
      </c>
      <c r="AD1155">
        <v>15</v>
      </c>
      <c r="AE1155"/>
      <c r="AF1155"/>
      <c r="AG1155" t="s">
        <v>243</v>
      </c>
      <c r="AH1155" t="s">
        <v>244</v>
      </c>
      <c r="AI1155" t="s">
        <v>68</v>
      </c>
      <c r="AJ1155" t="s">
        <v>69</v>
      </c>
      <c r="AK1155" t="s">
        <v>184</v>
      </c>
      <c r="AL1155" t="s">
        <v>185</v>
      </c>
      <c r="AM1155"/>
      <c r="AN1155"/>
      <c r="AO1155"/>
      <c r="AP1155"/>
      <c r="AQ1155"/>
      <c r="AR1155"/>
      <c r="AS1155">
        <v>2900</v>
      </c>
      <c r="AT1155">
        <v>2900</v>
      </c>
      <c r="AU1155"/>
      <c r="AV1155"/>
      <c r="AW1155"/>
      <c r="AX1155"/>
      <c r="AY1155"/>
      <c r="AZ1155"/>
      <c r="BA1155"/>
      <c r="BB1155"/>
      <c r="BC1155"/>
      <c r="BD1155"/>
      <c r="BE1155"/>
      <c r="BF1155"/>
      <c r="BG1155"/>
      <c r="BH1155"/>
      <c r="BI1155"/>
      <c r="BJ1155"/>
      <c r="BK1155"/>
      <c r="BL1155"/>
      <c r="BM1155"/>
      <c r="BN1155" s="33"/>
      <c r="BO1155">
        <v>2</v>
      </c>
      <c r="BP1155">
        <v>2</v>
      </c>
      <c r="BQ1155">
        <v>33</v>
      </c>
      <c r="BR1155" t="s">
        <v>192</v>
      </c>
      <c r="BS1155"/>
      <c r="BT1155" t="s">
        <v>285</v>
      </c>
      <c r="BU1155" s="23">
        <v>43693</v>
      </c>
      <c r="BV1155">
        <v>26242</v>
      </c>
      <c r="BW1155" s="2"/>
      <c r="BX1155" t="s">
        <v>64</v>
      </c>
      <c r="BY1155" t="s">
        <v>64</v>
      </c>
      <c r="BZ1155"/>
      <c r="CA1155"/>
      <c r="CB1155" t="s">
        <v>64</v>
      </c>
      <c r="CC1155" t="s">
        <v>64</v>
      </c>
      <c r="CD1155" t="s">
        <v>1101</v>
      </c>
      <c r="CE1155" t="s">
        <v>64</v>
      </c>
      <c r="CF1155"/>
      <c r="CG1155" t="s">
        <v>63</v>
      </c>
      <c r="CH1155" t="s">
        <v>1025</v>
      </c>
      <c r="CI1155" t="s">
        <v>64</v>
      </c>
      <c r="CJ1155"/>
      <c r="CK1155"/>
      <c r="CL1155"/>
      <c r="CM1155"/>
      <c r="CN1155"/>
      <c r="CO1155"/>
      <c r="CP1155"/>
      <c r="CQ1155"/>
      <c r="CR1155"/>
      <c r="CS1155"/>
      <c r="CT1155"/>
      <c r="CU1155"/>
      <c r="CV1155"/>
      <c r="CW1155"/>
      <c r="CX1155"/>
      <c r="CY1155"/>
      <c r="CZ1155"/>
      <c r="DA1155"/>
      <c r="DB1155"/>
      <c r="DC1155"/>
      <c r="DD1155"/>
      <c r="DE1155"/>
      <c r="DF1155"/>
      <c r="DG1155"/>
      <c r="DH1155"/>
      <c r="DI1155"/>
      <c r="DJ1155" t="s">
        <v>146</v>
      </c>
      <c r="DK1155" t="s">
        <v>147</v>
      </c>
      <c r="DL1155" t="s">
        <v>64</v>
      </c>
      <c r="DM1155"/>
      <c r="DN1155" t="s">
        <v>64</v>
      </c>
      <c r="DO1155" t="s">
        <v>193</v>
      </c>
      <c r="DP1155" t="s">
        <v>64</v>
      </c>
      <c r="DQ1155" t="s">
        <v>139</v>
      </c>
      <c r="DR1155"/>
      <c r="DS1155"/>
      <c r="DT1155"/>
      <c r="DU1155"/>
      <c r="DV1155"/>
      <c r="DW1155"/>
      <c r="DX1155"/>
      <c r="DY1155"/>
      <c r="DZ1155"/>
      <c r="EA1155" s="22"/>
      <c r="EB1155">
        <v>1</v>
      </c>
      <c r="EC1155">
        <v>1</v>
      </c>
      <c r="ED1155"/>
      <c r="EE1155" t="s">
        <v>1871</v>
      </c>
      <c r="EF1155">
        <v>3</v>
      </c>
      <c r="EG1155"/>
      <c r="EH1155" t="s">
        <v>80</v>
      </c>
      <c r="EI1155"/>
      <c r="EJ1155"/>
      <c r="EK1155"/>
      <c r="EL1155" t="s">
        <v>80</v>
      </c>
      <c r="EM1155"/>
      <c r="EN1155"/>
      <c r="EO1155"/>
      <c r="EP1155" t="s">
        <v>80</v>
      </c>
      <c r="EQ1155"/>
      <c r="ER1155"/>
      <c r="ES1155"/>
      <c r="ET1155" t="s">
        <v>80</v>
      </c>
      <c r="EU1155"/>
      <c r="EV1155">
        <v>7000</v>
      </c>
      <c r="EW1155">
        <v>698</v>
      </c>
      <c r="EX1155">
        <v>520</v>
      </c>
      <c r="EY1155">
        <v>618</v>
      </c>
      <c r="EZ1155"/>
      <c r="FA1155"/>
      <c r="FB1155"/>
      <c r="FC1155"/>
      <c r="FD1155"/>
      <c r="FE1155"/>
      <c r="FF1155"/>
      <c r="FG1155"/>
      <c r="FH1155"/>
      <c r="FI1155"/>
    </row>
    <row r="1156" spans="1:165" x14ac:dyDescent="0.25">
      <c r="A1156">
        <v>2020</v>
      </c>
      <c r="B1156" t="s">
        <v>1021</v>
      </c>
      <c r="C1156" s="20" t="s">
        <v>1074</v>
      </c>
      <c r="D1156" t="s">
        <v>1114</v>
      </c>
      <c r="E1156" t="s">
        <v>1024</v>
      </c>
      <c r="F1156">
        <v>57</v>
      </c>
      <c r="G1156" s="1">
        <v>5.7</v>
      </c>
      <c r="H1156">
        <v>8</v>
      </c>
      <c r="I1156" t="s">
        <v>201</v>
      </c>
      <c r="J1156">
        <v>13</v>
      </c>
      <c r="K1156">
        <v>17</v>
      </c>
      <c r="L1156">
        <v>14</v>
      </c>
      <c r="M1156">
        <v>15.605499999999999</v>
      </c>
      <c r="N1156">
        <v>23.242599999999999</v>
      </c>
      <c r="O1156">
        <v>18.313300000000002</v>
      </c>
      <c r="P1156">
        <v>12.7502</v>
      </c>
      <c r="Q1156">
        <v>16.9819</v>
      </c>
      <c r="R1156">
        <v>14.3605</v>
      </c>
      <c r="T1156" t="s">
        <v>142</v>
      </c>
      <c r="U1156" t="s">
        <v>143</v>
      </c>
      <c r="V1156" t="s">
        <v>61</v>
      </c>
      <c r="W1156" t="s">
        <v>62</v>
      </c>
      <c r="Y1156">
        <v>6</v>
      </c>
      <c r="Z1156" t="s">
        <v>63</v>
      </c>
      <c r="AA1156" t="s">
        <v>64</v>
      </c>
      <c r="AB1156" t="s">
        <v>350</v>
      </c>
      <c r="AC1156" t="s">
        <v>351</v>
      </c>
      <c r="AD1156">
        <v>15</v>
      </c>
      <c r="AG1156" t="s">
        <v>243</v>
      </c>
      <c r="AH1156" t="s">
        <v>244</v>
      </c>
      <c r="AI1156" t="s">
        <v>68</v>
      </c>
      <c r="AJ1156" t="s">
        <v>69</v>
      </c>
      <c r="AK1156" t="s">
        <v>184</v>
      </c>
      <c r="AL1156" t="s">
        <v>185</v>
      </c>
      <c r="AS1156">
        <v>2900</v>
      </c>
      <c r="AT1156">
        <v>2900</v>
      </c>
      <c r="BO1156">
        <v>2</v>
      </c>
      <c r="BP1156">
        <v>2</v>
      </c>
      <c r="BQ1156">
        <v>33</v>
      </c>
      <c r="BR1156" t="s">
        <v>192</v>
      </c>
      <c r="BT1156" t="s">
        <v>73</v>
      </c>
      <c r="BU1156" s="23">
        <v>43685</v>
      </c>
      <c r="BV1156">
        <v>26140</v>
      </c>
      <c r="BX1156" t="s">
        <v>64</v>
      </c>
      <c r="BY1156" t="s">
        <v>64</v>
      </c>
      <c r="CB1156" t="s">
        <v>64</v>
      </c>
      <c r="CC1156" t="s">
        <v>64</v>
      </c>
      <c r="CE1156" t="s">
        <v>64</v>
      </c>
      <c r="CG1156" t="s">
        <v>63</v>
      </c>
      <c r="CH1156" t="s">
        <v>1025</v>
      </c>
      <c r="CI1156" t="s">
        <v>64</v>
      </c>
      <c r="DJ1156" t="s">
        <v>146</v>
      </c>
      <c r="DK1156" t="s">
        <v>147</v>
      </c>
      <c r="DN1156" t="s">
        <v>64</v>
      </c>
      <c r="DO1156" t="s">
        <v>193</v>
      </c>
      <c r="DP1156" t="s">
        <v>64</v>
      </c>
      <c r="DQ1156" t="s">
        <v>139</v>
      </c>
      <c r="EB1156">
        <v>1</v>
      </c>
      <c r="EC1156">
        <v>1</v>
      </c>
      <c r="EE1156" t="s">
        <v>1906</v>
      </c>
      <c r="EF1156">
        <v>5</v>
      </c>
      <c r="EH1156" t="s">
        <v>80</v>
      </c>
      <c r="EL1156" t="s">
        <v>80</v>
      </c>
      <c r="EP1156" t="s">
        <v>80</v>
      </c>
      <c r="ET1156" t="s">
        <v>80</v>
      </c>
      <c r="EV1156">
        <v>7000</v>
      </c>
      <c r="EW1156">
        <v>697</v>
      </c>
      <c r="EX1156">
        <v>522</v>
      </c>
      <c r="EY1156">
        <v>618</v>
      </c>
    </row>
    <row r="1157" spans="1:165" x14ac:dyDescent="0.25">
      <c r="A1157">
        <v>2020</v>
      </c>
      <c r="B1157" t="s">
        <v>1123</v>
      </c>
      <c r="C1157" s="20" t="s">
        <v>1201</v>
      </c>
      <c r="D1157" t="s">
        <v>1205</v>
      </c>
      <c r="E1157" t="s">
        <v>1126</v>
      </c>
      <c r="F1157">
        <v>58</v>
      </c>
      <c r="G1157" s="1">
        <v>3.6</v>
      </c>
      <c r="H1157">
        <v>6</v>
      </c>
      <c r="I1157" t="s">
        <v>79</v>
      </c>
      <c r="J1157">
        <v>16</v>
      </c>
      <c r="K1157">
        <v>22</v>
      </c>
      <c r="L1157">
        <v>19</v>
      </c>
      <c r="M1157">
        <v>20.474900000000002</v>
      </c>
      <c r="N1157">
        <v>30.712399999999999</v>
      </c>
      <c r="O1157">
        <v>24.088100000000001</v>
      </c>
      <c r="P1157">
        <v>16.460699999999999</v>
      </c>
      <c r="Q1157">
        <v>22.055499999999999</v>
      </c>
      <c r="R1157">
        <v>18.581800000000001</v>
      </c>
      <c r="T1157" t="s">
        <v>142</v>
      </c>
      <c r="U1157" t="s">
        <v>143</v>
      </c>
      <c r="V1157" t="s">
        <v>61</v>
      </c>
      <c r="W1157" t="s">
        <v>62</v>
      </c>
      <c r="Y1157">
        <v>8</v>
      </c>
      <c r="Z1157" t="s">
        <v>63</v>
      </c>
      <c r="AA1157" t="s">
        <v>64</v>
      </c>
      <c r="AB1157" t="s">
        <v>86</v>
      </c>
      <c r="AC1157" t="s">
        <v>87</v>
      </c>
      <c r="AD1157">
        <v>15</v>
      </c>
      <c r="AG1157" t="s">
        <v>243</v>
      </c>
      <c r="AH1157" t="s">
        <v>244</v>
      </c>
      <c r="AI1157" t="s">
        <v>68</v>
      </c>
      <c r="AJ1157" t="s">
        <v>69</v>
      </c>
      <c r="AK1157" t="s">
        <v>184</v>
      </c>
      <c r="AL1157" t="s">
        <v>185</v>
      </c>
      <c r="AS1157">
        <v>2150</v>
      </c>
      <c r="AT1157">
        <v>2150</v>
      </c>
      <c r="BN1157" s="33" t="s">
        <v>2125</v>
      </c>
      <c r="BO1157">
        <v>2</v>
      </c>
      <c r="BP1157">
        <v>2</v>
      </c>
      <c r="BQ1157">
        <v>33</v>
      </c>
      <c r="BR1157" t="s">
        <v>192</v>
      </c>
      <c r="BT1157" t="s">
        <v>73</v>
      </c>
      <c r="BU1157" s="23">
        <v>43847</v>
      </c>
      <c r="BV1157">
        <v>26969</v>
      </c>
      <c r="BX1157" t="s">
        <v>64</v>
      </c>
      <c r="BY1157" t="s">
        <v>64</v>
      </c>
      <c r="CB1157" t="s">
        <v>64</v>
      </c>
      <c r="CC1157" t="s">
        <v>64</v>
      </c>
      <c r="CD1157" t="s">
        <v>1993</v>
      </c>
      <c r="CE1157" t="s">
        <v>64</v>
      </c>
      <c r="CG1157" t="s">
        <v>63</v>
      </c>
      <c r="CH1157" t="s">
        <v>1145</v>
      </c>
      <c r="CI1157" t="s">
        <v>64</v>
      </c>
      <c r="DJ1157" t="s">
        <v>76</v>
      </c>
      <c r="DK1157" t="s">
        <v>2124</v>
      </c>
      <c r="DN1157" t="s">
        <v>64</v>
      </c>
      <c r="DO1157" t="s">
        <v>1153</v>
      </c>
      <c r="DP1157" t="s">
        <v>63</v>
      </c>
      <c r="DQ1157" t="s">
        <v>78</v>
      </c>
      <c r="EB1157">
        <v>3</v>
      </c>
      <c r="EC1157">
        <v>3</v>
      </c>
      <c r="EE1157" t="s">
        <v>1992</v>
      </c>
      <c r="EF1157">
        <v>5</v>
      </c>
      <c r="EH1157" t="s">
        <v>80</v>
      </c>
      <c r="EL1157" t="s">
        <v>80</v>
      </c>
      <c r="EP1157" t="s">
        <v>80</v>
      </c>
      <c r="ET1157" t="s">
        <v>80</v>
      </c>
      <c r="EV1157">
        <v>3250</v>
      </c>
      <c r="EW1157">
        <v>541</v>
      </c>
      <c r="EX1157">
        <v>405</v>
      </c>
      <c r="EY1157">
        <v>480</v>
      </c>
    </row>
    <row r="1158" spans="1:165" x14ac:dyDescent="0.25">
      <c r="A1158">
        <v>2020</v>
      </c>
      <c r="B1158" t="s">
        <v>1214</v>
      </c>
      <c r="C1158" s="20" t="s">
        <v>1215</v>
      </c>
      <c r="D1158" t="s">
        <v>1238</v>
      </c>
      <c r="E1158" t="s">
        <v>1217</v>
      </c>
      <c r="F1158">
        <v>52</v>
      </c>
      <c r="G1158" s="1">
        <v>2</v>
      </c>
      <c r="H1158">
        <v>4</v>
      </c>
      <c r="I1158" t="s">
        <v>79</v>
      </c>
      <c r="J1158">
        <v>18</v>
      </c>
      <c r="K1158">
        <v>26</v>
      </c>
      <c r="L1158">
        <v>21</v>
      </c>
      <c r="M1158">
        <v>22.149000000000001</v>
      </c>
      <c r="N1158">
        <v>36.9499</v>
      </c>
      <c r="O1158">
        <v>27.019400000000001</v>
      </c>
      <c r="P1158">
        <v>17.709099999999999</v>
      </c>
      <c r="Q1158">
        <v>26.160900000000002</v>
      </c>
      <c r="R1158">
        <v>20.721599999999999</v>
      </c>
      <c r="T1158" t="s">
        <v>1218</v>
      </c>
      <c r="U1158" t="s">
        <v>1219</v>
      </c>
      <c r="V1158" t="s">
        <v>61</v>
      </c>
      <c r="W1158" t="s">
        <v>62</v>
      </c>
      <c r="Y1158">
        <v>8</v>
      </c>
      <c r="Z1158" t="s">
        <v>63</v>
      </c>
      <c r="AA1158" t="s">
        <v>64</v>
      </c>
      <c r="AB1158" t="s">
        <v>86</v>
      </c>
      <c r="AC1158" t="s">
        <v>87</v>
      </c>
      <c r="AD1158">
        <v>10</v>
      </c>
      <c r="AG1158" t="s">
        <v>155</v>
      </c>
      <c r="AH1158" t="s">
        <v>156</v>
      </c>
      <c r="AI1158" t="s">
        <v>68</v>
      </c>
      <c r="AJ1158" t="s">
        <v>69</v>
      </c>
      <c r="AK1158" t="s">
        <v>184</v>
      </c>
      <c r="AL1158" t="s">
        <v>185</v>
      </c>
      <c r="AO1158">
        <v>104</v>
      </c>
      <c r="AP1158">
        <v>47</v>
      </c>
      <c r="AS1158">
        <v>2300</v>
      </c>
      <c r="AT1158">
        <v>2300</v>
      </c>
      <c r="BN1158" s="33" t="s">
        <v>2125</v>
      </c>
      <c r="BO1158">
        <v>2</v>
      </c>
      <c r="BP1158">
        <v>2</v>
      </c>
      <c r="BQ1158">
        <v>33</v>
      </c>
      <c r="BR1158" t="s">
        <v>192</v>
      </c>
      <c r="BT1158" t="s">
        <v>73</v>
      </c>
      <c r="BU1158" s="23">
        <v>43637</v>
      </c>
      <c r="BV1158">
        <v>26229</v>
      </c>
      <c r="BX1158" t="s">
        <v>64</v>
      </c>
      <c r="BY1158" t="s">
        <v>64</v>
      </c>
      <c r="CB1158" t="s">
        <v>64</v>
      </c>
      <c r="CC1158" t="s">
        <v>64</v>
      </c>
      <c r="CD1158" t="s">
        <v>2010</v>
      </c>
      <c r="CE1158" t="s">
        <v>64</v>
      </c>
      <c r="CG1158" t="s">
        <v>63</v>
      </c>
      <c r="CH1158" t="s">
        <v>1220</v>
      </c>
      <c r="CI1158" t="s">
        <v>64</v>
      </c>
      <c r="DJ1158" t="s">
        <v>76</v>
      </c>
      <c r="DK1158" t="s">
        <v>2124</v>
      </c>
      <c r="DN1158" t="s">
        <v>64</v>
      </c>
      <c r="DO1158" t="s">
        <v>1037</v>
      </c>
      <c r="DP1158" t="s">
        <v>63</v>
      </c>
      <c r="DQ1158" t="s">
        <v>78</v>
      </c>
      <c r="DR1158" t="s">
        <v>2015</v>
      </c>
      <c r="DY1158">
        <v>27</v>
      </c>
      <c r="EB1158">
        <v>4</v>
      </c>
      <c r="EC1158">
        <v>4</v>
      </c>
      <c r="EE1158" t="s">
        <v>2009</v>
      </c>
      <c r="EF1158">
        <v>7</v>
      </c>
      <c r="EH1158" t="s">
        <v>80</v>
      </c>
      <c r="EL1158" t="s">
        <v>80</v>
      </c>
      <c r="EP1158" t="s">
        <v>80</v>
      </c>
      <c r="ET1158" t="s">
        <v>80</v>
      </c>
      <c r="EV1158">
        <v>4000</v>
      </c>
      <c r="EW1158">
        <v>503</v>
      </c>
      <c r="EX1158">
        <v>340</v>
      </c>
      <c r="EY1158">
        <v>429</v>
      </c>
    </row>
    <row r="1159" spans="1:165" x14ac:dyDescent="0.25">
      <c r="A1159">
        <v>2020</v>
      </c>
      <c r="B1159" t="s">
        <v>1214</v>
      </c>
      <c r="C1159" s="20" t="s">
        <v>1215</v>
      </c>
      <c r="D1159" t="s">
        <v>1238</v>
      </c>
      <c r="E1159" t="s">
        <v>1217</v>
      </c>
      <c r="F1159">
        <v>53</v>
      </c>
      <c r="G1159" s="1">
        <v>2</v>
      </c>
      <c r="H1159">
        <v>4</v>
      </c>
      <c r="I1159" t="s">
        <v>79</v>
      </c>
      <c r="J1159">
        <v>20</v>
      </c>
      <c r="K1159">
        <v>27</v>
      </c>
      <c r="L1159">
        <v>23</v>
      </c>
      <c r="M1159">
        <v>25.9</v>
      </c>
      <c r="N1159">
        <v>38.4</v>
      </c>
      <c r="O1159">
        <v>30.345099999999999</v>
      </c>
      <c r="P1159">
        <v>20.4572</v>
      </c>
      <c r="Q1159">
        <v>27.098800000000001</v>
      </c>
      <c r="R1159">
        <v>22.993099999999998</v>
      </c>
      <c r="T1159" t="s">
        <v>60</v>
      </c>
      <c r="U1159" t="s">
        <v>71</v>
      </c>
      <c r="V1159" t="s">
        <v>61</v>
      </c>
      <c r="W1159" t="s">
        <v>62</v>
      </c>
      <c r="Y1159">
        <v>8</v>
      </c>
      <c r="Z1159" t="s">
        <v>63</v>
      </c>
      <c r="AA1159" t="s">
        <v>64</v>
      </c>
      <c r="AB1159" t="s">
        <v>86</v>
      </c>
      <c r="AC1159" t="s">
        <v>87</v>
      </c>
      <c r="AD1159">
        <v>10</v>
      </c>
      <c r="AG1159" t="s">
        <v>155</v>
      </c>
      <c r="AH1159" t="s">
        <v>156</v>
      </c>
      <c r="AI1159" t="s">
        <v>68</v>
      </c>
      <c r="AJ1159" t="s">
        <v>69</v>
      </c>
      <c r="AK1159" t="s">
        <v>184</v>
      </c>
      <c r="AL1159" t="s">
        <v>185</v>
      </c>
      <c r="AO1159">
        <v>104</v>
      </c>
      <c r="AP1159">
        <v>47</v>
      </c>
      <c r="AS1159">
        <v>2100</v>
      </c>
      <c r="AT1159">
        <v>2100</v>
      </c>
      <c r="BN1159" s="33" t="s">
        <v>2125</v>
      </c>
      <c r="BO1159">
        <v>2</v>
      </c>
      <c r="BP1159">
        <v>2</v>
      </c>
      <c r="BQ1159">
        <v>33</v>
      </c>
      <c r="BR1159" t="s">
        <v>192</v>
      </c>
      <c r="BT1159" t="s">
        <v>73</v>
      </c>
      <c r="BU1159" s="23">
        <v>43628</v>
      </c>
      <c r="BV1159">
        <v>25771</v>
      </c>
      <c r="BX1159" t="s">
        <v>64</v>
      </c>
      <c r="BY1159" t="s">
        <v>64</v>
      </c>
      <c r="CB1159" t="s">
        <v>64</v>
      </c>
      <c r="CC1159" t="s">
        <v>64</v>
      </c>
      <c r="CD1159" t="s">
        <v>2014</v>
      </c>
      <c r="CE1159" t="s">
        <v>64</v>
      </c>
      <c r="CG1159" t="s">
        <v>63</v>
      </c>
      <c r="CH1159" t="s">
        <v>1220</v>
      </c>
      <c r="CI1159" t="s">
        <v>64</v>
      </c>
      <c r="DJ1159" t="s">
        <v>76</v>
      </c>
      <c r="DK1159" t="s">
        <v>2124</v>
      </c>
      <c r="DN1159" t="s">
        <v>64</v>
      </c>
      <c r="DO1159" t="s">
        <v>1037</v>
      </c>
      <c r="DP1159" t="s">
        <v>63</v>
      </c>
      <c r="DQ1159" t="s">
        <v>78</v>
      </c>
      <c r="DR1159" t="s">
        <v>1221</v>
      </c>
      <c r="DY1159">
        <v>30.3</v>
      </c>
      <c r="EB1159">
        <v>5</v>
      </c>
      <c r="EC1159">
        <v>5</v>
      </c>
      <c r="EE1159" t="s">
        <v>2013</v>
      </c>
      <c r="EF1159">
        <v>5</v>
      </c>
      <c r="EH1159" t="s">
        <v>80</v>
      </c>
      <c r="EL1159" t="s">
        <v>80</v>
      </c>
      <c r="EP1159" t="s">
        <v>80</v>
      </c>
      <c r="ET1159" t="s">
        <v>80</v>
      </c>
      <c r="EV1159">
        <v>3000</v>
      </c>
      <c r="EW1159">
        <v>435</v>
      </c>
      <c r="EX1159">
        <v>329</v>
      </c>
      <c r="EY1159">
        <v>387</v>
      </c>
    </row>
    <row r="1160" spans="1:165" x14ac:dyDescent="0.25">
      <c r="A1160" s="208">
        <v>2020</v>
      </c>
      <c r="B1160" s="208" t="s">
        <v>2514</v>
      </c>
      <c r="C1160" s="208" t="s">
        <v>2515</v>
      </c>
      <c r="D1160" s="208" t="s">
        <v>2516</v>
      </c>
      <c r="E1160" s="208" t="s">
        <v>2517</v>
      </c>
      <c r="F1160" s="208">
        <v>1</v>
      </c>
      <c r="G1160" s="209">
        <v>6</v>
      </c>
      <c r="H1160" s="208">
        <v>12</v>
      </c>
      <c r="I1160" s="208" t="s">
        <v>385</v>
      </c>
      <c r="J1160" s="208">
        <v>10</v>
      </c>
      <c r="K1160" s="208">
        <v>15</v>
      </c>
      <c r="L1160" s="208">
        <v>12</v>
      </c>
      <c r="M1160" s="208">
        <v>11.7</v>
      </c>
      <c r="N1160" s="208">
        <v>21.1</v>
      </c>
      <c r="O1160" s="208">
        <v>14.633699999999999</v>
      </c>
      <c r="P1160" s="208">
        <v>9.6008999999999993</v>
      </c>
      <c r="Q1160" s="208">
        <v>15.3384</v>
      </c>
      <c r="R1160" s="208">
        <v>11.5441</v>
      </c>
      <c r="S1160" s="208" t="s">
        <v>243</v>
      </c>
      <c r="T1160" s="208" t="s">
        <v>60</v>
      </c>
      <c r="U1160" s="208" t="s">
        <v>71</v>
      </c>
      <c r="V1160" s="208" t="s">
        <v>225</v>
      </c>
      <c r="W1160" s="208" t="s">
        <v>226</v>
      </c>
      <c r="X1160" s="208"/>
      <c r="Y1160" s="208">
        <v>7</v>
      </c>
      <c r="Z1160" s="208" t="s">
        <v>64</v>
      </c>
      <c r="AA1160" s="208" t="s">
        <v>64</v>
      </c>
      <c r="AB1160" s="208" t="s">
        <v>65</v>
      </c>
      <c r="AC1160" s="208" t="s">
        <v>66</v>
      </c>
      <c r="AD1160" s="208">
        <v>10</v>
      </c>
      <c r="AE1160" s="208"/>
      <c r="AF1160" s="208"/>
      <c r="AG1160" s="208" t="s">
        <v>59</v>
      </c>
      <c r="AH1160" s="208" t="s">
        <v>67</v>
      </c>
      <c r="AI1160" s="208" t="s">
        <v>68</v>
      </c>
      <c r="AJ1160" s="208" t="s">
        <v>69</v>
      </c>
      <c r="AK1160" s="208" t="s">
        <v>64</v>
      </c>
      <c r="AL1160" s="208" t="s">
        <v>70</v>
      </c>
      <c r="AM1160" s="208"/>
      <c r="AN1160" s="208"/>
      <c r="AO1160" s="208"/>
      <c r="AP1160" s="208"/>
      <c r="AQ1160" s="208"/>
      <c r="AR1160" s="208"/>
      <c r="AS1160" s="208">
        <v>4050</v>
      </c>
      <c r="AT1160" s="208">
        <v>4050</v>
      </c>
      <c r="AU1160" s="208"/>
      <c r="AV1160" s="208"/>
      <c r="AW1160" s="208"/>
      <c r="AX1160" s="208"/>
      <c r="AY1160" s="208"/>
      <c r="AZ1160" s="208"/>
      <c r="BA1160" s="208"/>
      <c r="BB1160" s="208"/>
      <c r="BC1160" s="208"/>
      <c r="BD1160" s="208"/>
      <c r="BE1160" s="208"/>
      <c r="BF1160" s="208"/>
      <c r="BG1160" s="208"/>
      <c r="BH1160" s="208"/>
      <c r="BI1160" s="208"/>
      <c r="BJ1160" s="208"/>
      <c r="BK1160" s="208"/>
      <c r="BL1160" s="208"/>
      <c r="BM1160" s="208"/>
      <c r="BN1160" s="210"/>
      <c r="BO1160" s="208">
        <v>2</v>
      </c>
      <c r="BP1160" s="208">
        <v>1</v>
      </c>
      <c r="BQ1160" s="208">
        <v>1</v>
      </c>
      <c r="BR1160" s="208" t="s">
        <v>154</v>
      </c>
      <c r="BS1160" s="208" t="s">
        <v>2123</v>
      </c>
      <c r="BT1160" s="208" t="s">
        <v>227</v>
      </c>
      <c r="BU1160" s="211">
        <v>44007</v>
      </c>
      <c r="BV1160" s="208">
        <v>28147</v>
      </c>
      <c r="BW1160" s="212"/>
      <c r="BX1160" s="208"/>
      <c r="BY1160" s="208"/>
      <c r="BZ1160" s="208"/>
      <c r="CA1160" s="208"/>
      <c r="CB1160" s="208" t="s">
        <v>64</v>
      </c>
      <c r="CC1160" s="208" t="s">
        <v>64</v>
      </c>
      <c r="CD1160" s="208" t="s">
        <v>2518</v>
      </c>
      <c r="CE1160" s="208" t="s">
        <v>64</v>
      </c>
      <c r="CF1160" s="208"/>
      <c r="CG1160" s="208" t="s">
        <v>64</v>
      </c>
      <c r="CH1160" s="208"/>
      <c r="CI1160" s="208" t="s">
        <v>64</v>
      </c>
      <c r="CJ1160" s="208"/>
      <c r="CK1160" s="208"/>
      <c r="CL1160" s="208"/>
      <c r="CM1160" s="208"/>
      <c r="CN1160" s="208"/>
      <c r="CO1160" s="208"/>
      <c r="CP1160" s="208"/>
      <c r="CQ1160" s="208"/>
      <c r="CR1160" s="208"/>
      <c r="CS1160" s="208"/>
      <c r="CT1160" s="208"/>
      <c r="CU1160" s="208"/>
      <c r="CV1160" s="208"/>
      <c r="CW1160" s="208"/>
      <c r="CX1160" s="208"/>
      <c r="CY1160" s="208"/>
      <c r="CZ1160" s="208"/>
      <c r="DA1160" s="208"/>
      <c r="DB1160" s="208"/>
      <c r="DC1160" s="208"/>
      <c r="DD1160" s="208"/>
      <c r="DE1160" s="208"/>
      <c r="DF1160" s="208"/>
      <c r="DG1160" s="208"/>
      <c r="DH1160" s="208"/>
      <c r="DI1160" s="208"/>
      <c r="DJ1160" s="208" t="s">
        <v>146</v>
      </c>
      <c r="DK1160" s="208" t="s">
        <v>147</v>
      </c>
      <c r="DL1160" s="208"/>
      <c r="DM1160" s="208"/>
      <c r="DN1160" s="208" t="s">
        <v>64</v>
      </c>
      <c r="DO1160" s="208" t="s">
        <v>263</v>
      </c>
      <c r="DP1160" s="208" t="s">
        <v>64</v>
      </c>
      <c r="DQ1160" s="208" t="s">
        <v>139</v>
      </c>
      <c r="DR1160" s="208" t="s">
        <v>2519</v>
      </c>
      <c r="DS1160" s="208"/>
      <c r="DT1160" s="208"/>
      <c r="DU1160" s="208"/>
      <c r="DV1160" s="208"/>
      <c r="DW1160" s="208"/>
      <c r="DX1160" s="208"/>
      <c r="DY1160" s="208">
        <v>14.9</v>
      </c>
      <c r="DZ1160" s="208"/>
      <c r="EA1160" s="213"/>
      <c r="EB1160" s="208">
        <v>1</v>
      </c>
      <c r="EC1160" s="208">
        <v>1</v>
      </c>
      <c r="ED1160" s="208"/>
      <c r="EE1160" s="208" t="s">
        <v>2520</v>
      </c>
      <c r="EF1160" s="208">
        <v>5</v>
      </c>
      <c r="EG1160" s="208"/>
      <c r="EH1160" s="208"/>
      <c r="EI1160" s="208"/>
      <c r="EJ1160" s="208"/>
      <c r="EK1160" s="208"/>
      <c r="EL1160" s="208"/>
      <c r="EM1160" s="208"/>
      <c r="EN1160" s="208"/>
      <c r="EO1160" s="208"/>
      <c r="EP1160" s="208"/>
      <c r="EQ1160" s="208"/>
      <c r="ER1160" s="208"/>
      <c r="ES1160" s="208"/>
      <c r="ET1160" s="208"/>
      <c r="EU1160" s="208"/>
      <c r="EV1160" s="208">
        <v>12750</v>
      </c>
      <c r="EW1160" s="208">
        <v>892</v>
      </c>
      <c r="EX1160" s="208">
        <v>564</v>
      </c>
      <c r="EY1160" s="208">
        <v>707</v>
      </c>
      <c r="EZ1160" s="208"/>
      <c r="FA1160" s="208"/>
      <c r="FB1160" s="208"/>
      <c r="FC1160" s="208"/>
      <c r="FD1160" s="208"/>
      <c r="FE1160" s="208"/>
      <c r="FF1160" s="208"/>
      <c r="FG1160" s="208"/>
      <c r="FH1160" s="208"/>
      <c r="FI1160" s="208"/>
    </row>
    <row r="1161" spans="1:165" s="208" customFormat="1" x14ac:dyDescent="0.25">
      <c r="A1161" s="208">
        <v>2020</v>
      </c>
      <c r="B1161" s="208" t="s">
        <v>1123</v>
      </c>
      <c r="C1161" s="208" t="s">
        <v>1187</v>
      </c>
      <c r="D1161" s="208" t="s">
        <v>2522</v>
      </c>
      <c r="E1161" s="208" t="s">
        <v>1126</v>
      </c>
      <c r="F1161" s="208">
        <v>77</v>
      </c>
      <c r="G1161" s="209">
        <v>6.5</v>
      </c>
      <c r="H1161" s="208">
        <v>12</v>
      </c>
      <c r="I1161" s="208" t="s">
        <v>159</v>
      </c>
      <c r="J1161" s="208">
        <v>8</v>
      </c>
      <c r="K1161" s="208">
        <v>14</v>
      </c>
      <c r="L1161" s="208">
        <v>10</v>
      </c>
      <c r="M1161" s="208">
        <v>10.049200000000001</v>
      </c>
      <c r="N1161" s="208">
        <v>19.166899999999998</v>
      </c>
      <c r="O1161" s="208">
        <v>12.786300000000001</v>
      </c>
      <c r="P1161" s="208">
        <v>8.3658999999999999</v>
      </c>
      <c r="Q1161" s="208">
        <v>14.138400000000001</v>
      </c>
      <c r="R1161" s="208">
        <v>10.248900000000001</v>
      </c>
      <c r="S1161" s="208" t="s">
        <v>243</v>
      </c>
      <c r="T1161" s="208" t="s">
        <v>142</v>
      </c>
      <c r="U1161" s="208" t="s">
        <v>143</v>
      </c>
      <c r="V1161" s="208" t="s">
        <v>157</v>
      </c>
      <c r="W1161" s="208" t="s">
        <v>158</v>
      </c>
      <c r="Y1161" s="208">
        <v>7</v>
      </c>
      <c r="Z1161" s="208" t="s">
        <v>63</v>
      </c>
      <c r="AA1161" s="208" t="s">
        <v>64</v>
      </c>
      <c r="AB1161" s="208" t="s">
        <v>86</v>
      </c>
      <c r="AC1161" s="208" t="s">
        <v>87</v>
      </c>
      <c r="AD1161" s="208">
        <v>15</v>
      </c>
      <c r="AG1161" s="208" t="s">
        <v>155</v>
      </c>
      <c r="AH1161" s="208" t="s">
        <v>156</v>
      </c>
      <c r="AI1161" s="208" t="s">
        <v>68</v>
      </c>
      <c r="AJ1161" s="208" t="s">
        <v>69</v>
      </c>
      <c r="AK1161" s="208" t="s">
        <v>64</v>
      </c>
      <c r="AL1161" s="208" t="s">
        <v>70</v>
      </c>
      <c r="AS1161" s="208">
        <v>4900</v>
      </c>
      <c r="AT1161" s="208">
        <v>4900</v>
      </c>
      <c r="BN1161" s="210"/>
      <c r="BO1161" s="208">
        <v>2</v>
      </c>
      <c r="BP1161" s="208">
        <v>2</v>
      </c>
      <c r="BQ1161" s="208">
        <v>1</v>
      </c>
      <c r="BR1161" s="208" t="s">
        <v>154</v>
      </c>
      <c r="BS1161" s="208" t="s">
        <v>2123</v>
      </c>
      <c r="BT1161" s="208" t="s">
        <v>73</v>
      </c>
      <c r="BU1161" s="211">
        <v>44105</v>
      </c>
      <c r="BV1161" s="208">
        <v>28296</v>
      </c>
      <c r="BW1161" s="212"/>
      <c r="BX1161" s="208" t="s">
        <v>64</v>
      </c>
      <c r="BY1161" s="208" t="s">
        <v>64</v>
      </c>
      <c r="CB1161" s="208" t="s">
        <v>64</v>
      </c>
      <c r="CC1161" s="208" t="s">
        <v>64</v>
      </c>
      <c r="CD1161" s="208" t="s">
        <v>1984</v>
      </c>
      <c r="CE1161" s="208" t="s">
        <v>63</v>
      </c>
      <c r="CF1161" s="208" t="s">
        <v>1189</v>
      </c>
      <c r="CG1161" s="208" t="s">
        <v>63</v>
      </c>
      <c r="CH1161" s="208" t="s">
        <v>1190</v>
      </c>
      <c r="CI1161" s="208" t="s">
        <v>64</v>
      </c>
      <c r="DJ1161" s="208" t="s">
        <v>146</v>
      </c>
      <c r="DK1161" s="208" t="s">
        <v>147</v>
      </c>
      <c r="DN1161" s="208" t="s">
        <v>64</v>
      </c>
      <c r="DO1161" s="208" t="s">
        <v>2523</v>
      </c>
      <c r="DP1161" s="208" t="s">
        <v>63</v>
      </c>
      <c r="DQ1161" s="208" t="s">
        <v>78</v>
      </c>
      <c r="DY1161" s="208">
        <v>12.9</v>
      </c>
      <c r="EA1161" s="213"/>
      <c r="EB1161" s="208">
        <v>1</v>
      </c>
      <c r="EC1161" s="208">
        <v>1</v>
      </c>
      <c r="EE1161" s="208" t="s">
        <v>2524</v>
      </c>
      <c r="EF1161" s="208">
        <v>1</v>
      </c>
      <c r="EV1161" s="208">
        <v>17000</v>
      </c>
      <c r="EW1161" s="208">
        <v>1054</v>
      </c>
      <c r="EX1161" s="208">
        <v>625</v>
      </c>
      <c r="EY1161" s="208">
        <v>861</v>
      </c>
    </row>
    <row r="1162" spans="1:165" s="208" customFormat="1" x14ac:dyDescent="0.25">
      <c r="A1162" s="208">
        <v>2020</v>
      </c>
      <c r="B1162" s="208" t="s">
        <v>1123</v>
      </c>
      <c r="C1162" s="208" t="s">
        <v>1187</v>
      </c>
      <c r="D1162" s="208" t="s">
        <v>2525</v>
      </c>
      <c r="E1162" s="208" t="s">
        <v>1126</v>
      </c>
      <c r="F1162" s="208">
        <v>78</v>
      </c>
      <c r="G1162" s="209">
        <v>6.5</v>
      </c>
      <c r="H1162" s="208">
        <v>12</v>
      </c>
      <c r="I1162" s="208" t="s">
        <v>159</v>
      </c>
      <c r="J1162" s="208">
        <v>8</v>
      </c>
      <c r="K1162" s="208">
        <v>14</v>
      </c>
      <c r="L1162" s="208">
        <v>10</v>
      </c>
      <c r="M1162" s="208">
        <v>10.049200000000001</v>
      </c>
      <c r="N1162" s="208">
        <v>19.166899999999998</v>
      </c>
      <c r="O1162" s="208">
        <v>12.786300000000001</v>
      </c>
      <c r="P1162" s="208">
        <v>8.3658999999999999</v>
      </c>
      <c r="Q1162" s="208">
        <v>14.138400000000001</v>
      </c>
      <c r="R1162" s="208">
        <v>10.248900000000001</v>
      </c>
      <c r="S1162" s="208" t="s">
        <v>243</v>
      </c>
      <c r="T1162" s="208" t="s">
        <v>142</v>
      </c>
      <c r="U1162" s="208" t="s">
        <v>143</v>
      </c>
      <c r="V1162" s="208" t="s">
        <v>157</v>
      </c>
      <c r="W1162" s="208" t="s">
        <v>158</v>
      </c>
      <c r="Y1162" s="208">
        <v>7</v>
      </c>
      <c r="Z1162" s="208" t="s">
        <v>63</v>
      </c>
      <c r="AA1162" s="208" t="s">
        <v>64</v>
      </c>
      <c r="AB1162" s="208" t="s">
        <v>86</v>
      </c>
      <c r="AC1162" s="208" t="s">
        <v>87</v>
      </c>
      <c r="AD1162" s="208">
        <v>15</v>
      </c>
      <c r="AG1162" s="208" t="s">
        <v>155</v>
      </c>
      <c r="AH1162" s="208" t="s">
        <v>156</v>
      </c>
      <c r="AI1162" s="208" t="s">
        <v>68</v>
      </c>
      <c r="AJ1162" s="208" t="s">
        <v>69</v>
      </c>
      <c r="AK1162" s="208" t="s">
        <v>64</v>
      </c>
      <c r="AL1162" s="208" t="s">
        <v>70</v>
      </c>
      <c r="AS1162" s="208">
        <v>4900</v>
      </c>
      <c r="AT1162" s="208">
        <v>4900</v>
      </c>
      <c r="BN1162" s="210"/>
      <c r="BO1162" s="208">
        <v>2</v>
      </c>
      <c r="BP1162" s="208">
        <v>2</v>
      </c>
      <c r="BQ1162" s="208">
        <v>1</v>
      </c>
      <c r="BR1162" s="208" t="s">
        <v>154</v>
      </c>
      <c r="BS1162" s="208" t="s">
        <v>2123</v>
      </c>
      <c r="BT1162" s="208" t="s">
        <v>73</v>
      </c>
      <c r="BU1162" s="211">
        <v>44105</v>
      </c>
      <c r="BV1162" s="208">
        <v>28297</v>
      </c>
      <c r="BW1162" s="212"/>
      <c r="BX1162" s="208" t="s">
        <v>64</v>
      </c>
      <c r="BY1162" s="208" t="s">
        <v>64</v>
      </c>
      <c r="CB1162" s="208" t="s">
        <v>64</v>
      </c>
      <c r="CC1162" s="208" t="s">
        <v>64</v>
      </c>
      <c r="CD1162" s="208" t="s">
        <v>1984</v>
      </c>
      <c r="CE1162" s="208" t="s">
        <v>63</v>
      </c>
      <c r="CF1162" s="208" t="s">
        <v>1189</v>
      </c>
      <c r="CG1162" s="208" t="s">
        <v>63</v>
      </c>
      <c r="CH1162" s="208" t="s">
        <v>1190</v>
      </c>
      <c r="CI1162" s="208" t="s">
        <v>64</v>
      </c>
      <c r="DJ1162" s="208" t="s">
        <v>146</v>
      </c>
      <c r="DK1162" s="208" t="s">
        <v>147</v>
      </c>
      <c r="DN1162" s="208" t="s">
        <v>64</v>
      </c>
      <c r="DO1162" s="208" t="s">
        <v>2523</v>
      </c>
      <c r="DP1162" s="208" t="s">
        <v>63</v>
      </c>
      <c r="DQ1162" s="208" t="s">
        <v>78</v>
      </c>
      <c r="DY1162" s="208">
        <v>12.9</v>
      </c>
      <c r="EA1162" s="213"/>
      <c r="EB1162" s="208">
        <v>1</v>
      </c>
      <c r="EC1162" s="208">
        <v>1</v>
      </c>
      <c r="EE1162" s="208" t="s">
        <v>2524</v>
      </c>
      <c r="EF1162" s="208">
        <v>1</v>
      </c>
      <c r="EV1162" s="208">
        <v>17000</v>
      </c>
      <c r="EW1162" s="208">
        <v>1054</v>
      </c>
      <c r="EX1162" s="208">
        <v>625</v>
      </c>
      <c r="EY1162" s="208">
        <v>861</v>
      </c>
    </row>
    <row r="1163" spans="1:165" s="208" customFormat="1" x14ac:dyDescent="0.25">
      <c r="A1163" s="208">
        <v>2020</v>
      </c>
      <c r="B1163" s="208" t="s">
        <v>2526</v>
      </c>
      <c r="C1163" s="208" t="s">
        <v>2527</v>
      </c>
      <c r="D1163" s="208" t="s">
        <v>2528</v>
      </c>
      <c r="E1163" s="208" t="s">
        <v>2529</v>
      </c>
      <c r="F1163" s="208">
        <v>1</v>
      </c>
      <c r="G1163" s="209">
        <v>3.8</v>
      </c>
      <c r="H1163" s="208">
        <v>6</v>
      </c>
      <c r="I1163" s="208" t="s">
        <v>492</v>
      </c>
      <c r="J1163" s="208">
        <v>16</v>
      </c>
      <c r="K1163" s="208">
        <v>20</v>
      </c>
      <c r="L1163" s="208">
        <v>18</v>
      </c>
      <c r="M1163" s="208">
        <v>20.23</v>
      </c>
      <c r="N1163" s="208">
        <v>27.63</v>
      </c>
      <c r="O1163" s="208">
        <v>23.002300000000002</v>
      </c>
      <c r="P1163" s="208">
        <v>16.277000000000001</v>
      </c>
      <c r="Q1163" s="208">
        <v>19.9831</v>
      </c>
      <c r="R1163" s="208">
        <v>17.7591</v>
      </c>
      <c r="T1163" s="208" t="s">
        <v>60</v>
      </c>
      <c r="U1163" s="208" t="s">
        <v>71</v>
      </c>
      <c r="V1163" s="208" t="s">
        <v>82</v>
      </c>
      <c r="W1163" s="208" t="s">
        <v>83</v>
      </c>
      <c r="Y1163" s="208">
        <v>7</v>
      </c>
      <c r="Z1163" s="208" t="s">
        <v>64</v>
      </c>
      <c r="AA1163" s="208" t="s">
        <v>64</v>
      </c>
      <c r="AB1163" s="208" t="s">
        <v>65</v>
      </c>
      <c r="AC1163" s="208" t="s">
        <v>66</v>
      </c>
      <c r="AD1163" s="208">
        <v>10</v>
      </c>
      <c r="AG1163" s="208" t="s">
        <v>155</v>
      </c>
      <c r="AH1163" s="208" t="s">
        <v>156</v>
      </c>
      <c r="AI1163" s="208" t="s">
        <v>68</v>
      </c>
      <c r="AJ1163" s="208" t="s">
        <v>69</v>
      </c>
      <c r="AK1163" s="208" t="s">
        <v>64</v>
      </c>
      <c r="AL1163" s="208" t="s">
        <v>70</v>
      </c>
      <c r="AS1163" s="208">
        <v>2700</v>
      </c>
      <c r="AT1163" s="208">
        <v>2700</v>
      </c>
      <c r="BN1163" s="210" t="s">
        <v>2125</v>
      </c>
      <c r="BO1163" s="208">
        <v>2</v>
      </c>
      <c r="BP1163" s="208">
        <v>2</v>
      </c>
      <c r="BQ1163" s="208">
        <v>1</v>
      </c>
      <c r="BR1163" s="208" t="s">
        <v>154</v>
      </c>
      <c r="BS1163" s="208" t="s">
        <v>2123</v>
      </c>
      <c r="BT1163" s="208" t="s">
        <v>73</v>
      </c>
      <c r="BU1163" s="211">
        <v>44105</v>
      </c>
      <c r="BV1163" s="208">
        <v>28277</v>
      </c>
      <c r="BW1163" s="212"/>
      <c r="BY1163" s="208" t="s">
        <v>64</v>
      </c>
      <c r="CB1163" s="208" t="s">
        <v>64</v>
      </c>
      <c r="CC1163" s="208" t="s">
        <v>64</v>
      </c>
      <c r="CE1163" s="208" t="s">
        <v>64</v>
      </c>
      <c r="CG1163" s="208" t="s">
        <v>63</v>
      </c>
      <c r="CH1163" s="208" t="s">
        <v>944</v>
      </c>
      <c r="CI1163" s="208" t="s">
        <v>63</v>
      </c>
      <c r="CJ1163" s="208" t="s">
        <v>944</v>
      </c>
      <c r="DJ1163" s="208" t="s">
        <v>76</v>
      </c>
      <c r="DK1163" s="208" t="s">
        <v>2124</v>
      </c>
      <c r="DL1163" s="208" t="s">
        <v>64</v>
      </c>
      <c r="DM1163" s="208" t="s">
        <v>64</v>
      </c>
      <c r="DN1163" s="208" t="s">
        <v>64</v>
      </c>
      <c r="DO1163" s="208" t="s">
        <v>2530</v>
      </c>
      <c r="DP1163" s="208" t="s">
        <v>64</v>
      </c>
      <c r="DQ1163" s="208" t="s">
        <v>139</v>
      </c>
      <c r="DY1163" s="208">
        <v>23</v>
      </c>
      <c r="EA1163" s="213"/>
      <c r="EB1163" s="208">
        <v>3</v>
      </c>
      <c r="EC1163" s="208">
        <v>3</v>
      </c>
      <c r="EE1163" s="208" t="s">
        <v>2531</v>
      </c>
      <c r="EF1163" s="208">
        <v>3</v>
      </c>
      <c r="EV1163" s="208">
        <v>6000</v>
      </c>
      <c r="EW1163" s="208">
        <v>542</v>
      </c>
      <c r="EX1163" s="208">
        <v>442</v>
      </c>
      <c r="EY1163" s="208">
        <v>497</v>
      </c>
    </row>
    <row r="1164" spans="1:165" x14ac:dyDescent="0.25">
      <c r="A1164">
        <v>2020</v>
      </c>
      <c r="B1164" t="s">
        <v>630</v>
      </c>
      <c r="C1164" t="s">
        <v>668</v>
      </c>
      <c r="D1164" t="s">
        <v>2540</v>
      </c>
      <c r="E1164" t="s">
        <v>632</v>
      </c>
      <c r="F1164">
        <v>420</v>
      </c>
      <c r="G1164" s="1">
        <v>3</v>
      </c>
      <c r="H1164">
        <v>6</v>
      </c>
      <c r="I1164" t="s">
        <v>79</v>
      </c>
      <c r="J1164">
        <v>19</v>
      </c>
      <c r="K1164">
        <v>24</v>
      </c>
      <c r="L1164">
        <v>21</v>
      </c>
      <c r="M1164">
        <v>24.674600000000002</v>
      </c>
      <c r="N1164">
        <v>35.177700000000002</v>
      </c>
      <c r="O1164">
        <v>28.5044</v>
      </c>
      <c r="P1164">
        <v>18.520399999999999</v>
      </c>
      <c r="Q1164">
        <v>23.8248</v>
      </c>
      <c r="R1164">
        <v>20.5825</v>
      </c>
      <c r="T1164" t="s">
        <v>60</v>
      </c>
      <c r="U1164" t="s">
        <v>71</v>
      </c>
      <c r="V1164" t="s">
        <v>61</v>
      </c>
      <c r="W1164" t="s">
        <v>62</v>
      </c>
      <c r="Y1164">
        <v>8</v>
      </c>
      <c r="Z1164" t="s">
        <v>63</v>
      </c>
      <c r="AA1164" t="s">
        <v>64</v>
      </c>
      <c r="AB1164">
        <v>4</v>
      </c>
      <c r="AC1164" t="s">
        <v>294</v>
      </c>
      <c r="AD1164">
        <v>10</v>
      </c>
      <c r="AG1164" t="s">
        <v>59</v>
      </c>
      <c r="AH1164" t="s">
        <v>67</v>
      </c>
      <c r="AI1164" t="s">
        <v>68</v>
      </c>
      <c r="AJ1164" t="s">
        <v>69</v>
      </c>
      <c r="AK1164" t="s">
        <v>184</v>
      </c>
      <c r="AL1164" t="s">
        <v>185</v>
      </c>
      <c r="AS1164">
        <v>2300</v>
      </c>
      <c r="AT1164">
        <v>2300</v>
      </c>
      <c r="BN1164" s="33" t="s">
        <v>2128</v>
      </c>
      <c r="BO1164">
        <v>2</v>
      </c>
      <c r="BP1164">
        <v>2</v>
      </c>
      <c r="BQ1164">
        <v>33</v>
      </c>
      <c r="BR1164" t="s">
        <v>192</v>
      </c>
      <c r="BT1164" t="s">
        <v>227</v>
      </c>
      <c r="BU1164" s="23">
        <v>44018</v>
      </c>
      <c r="BV1164">
        <v>27645</v>
      </c>
      <c r="BX1164" t="s">
        <v>63</v>
      </c>
      <c r="BY1164" t="s">
        <v>64</v>
      </c>
      <c r="CB1164" t="s">
        <v>63</v>
      </c>
      <c r="CC1164" t="s">
        <v>64</v>
      </c>
      <c r="CD1164" t="s">
        <v>689</v>
      </c>
      <c r="CE1164" t="s">
        <v>64</v>
      </c>
      <c r="CG1164" t="s">
        <v>63</v>
      </c>
      <c r="CH1164" t="s">
        <v>633</v>
      </c>
      <c r="CI1164" t="s">
        <v>64</v>
      </c>
      <c r="CK1164" t="s">
        <v>112</v>
      </c>
      <c r="CM1164">
        <v>1</v>
      </c>
      <c r="CN1164" t="s">
        <v>113</v>
      </c>
      <c r="CP1164">
        <v>48</v>
      </c>
      <c r="CQ1164">
        <v>8</v>
      </c>
      <c r="CR1164">
        <v>370</v>
      </c>
      <c r="CS1164" t="s">
        <v>114</v>
      </c>
      <c r="CV1164" t="s">
        <v>690</v>
      </c>
      <c r="DD1164">
        <v>1</v>
      </c>
      <c r="DE1164" t="s">
        <v>138</v>
      </c>
      <c r="DG1164">
        <v>15</v>
      </c>
      <c r="DJ1164" t="s">
        <v>76</v>
      </c>
      <c r="DK1164" t="s">
        <v>2124</v>
      </c>
      <c r="DL1164" t="s">
        <v>64</v>
      </c>
      <c r="DM1164" t="s">
        <v>64</v>
      </c>
      <c r="DN1164" t="s">
        <v>64</v>
      </c>
      <c r="DO1164" t="s">
        <v>595</v>
      </c>
      <c r="DP1164" t="s">
        <v>63</v>
      </c>
      <c r="DQ1164" t="s">
        <v>78</v>
      </c>
      <c r="DR1164" t="s">
        <v>2540</v>
      </c>
      <c r="EB1164">
        <v>4</v>
      </c>
      <c r="EC1164">
        <v>4</v>
      </c>
      <c r="EE1164" t="s">
        <v>1601</v>
      </c>
      <c r="EF1164">
        <v>7</v>
      </c>
      <c r="EV1164">
        <v>4000</v>
      </c>
      <c r="EW1164">
        <v>481</v>
      </c>
      <c r="EX1164">
        <v>375</v>
      </c>
      <c r="EY1164">
        <v>433</v>
      </c>
    </row>
    <row r="1165" spans="1:165" x14ac:dyDescent="0.25">
      <c r="A1165">
        <v>2020</v>
      </c>
      <c r="B1165" t="s">
        <v>2541</v>
      </c>
      <c r="C1165" t="s">
        <v>749</v>
      </c>
      <c r="D1165" t="s">
        <v>2542</v>
      </c>
      <c r="E1165" t="s">
        <v>750</v>
      </c>
      <c r="F1165">
        <v>12</v>
      </c>
      <c r="G1165" s="1">
        <v>4</v>
      </c>
      <c r="H1165">
        <v>8</v>
      </c>
      <c r="I1165" t="s">
        <v>159</v>
      </c>
      <c r="J1165">
        <v>15</v>
      </c>
      <c r="K1165">
        <v>22</v>
      </c>
      <c r="L1165">
        <v>18</v>
      </c>
      <c r="M1165">
        <v>19.04</v>
      </c>
      <c r="N1165">
        <v>28.68</v>
      </c>
      <c r="O1165">
        <v>22.4331</v>
      </c>
      <c r="P1165">
        <v>15.3619</v>
      </c>
      <c r="Q1165">
        <v>21.6357</v>
      </c>
      <c r="R1165">
        <v>17.667300000000001</v>
      </c>
      <c r="T1165" t="s">
        <v>60</v>
      </c>
      <c r="U1165" t="s">
        <v>71</v>
      </c>
      <c r="V1165" t="s">
        <v>157</v>
      </c>
      <c r="W1165" t="s">
        <v>158</v>
      </c>
      <c r="Y1165">
        <v>7</v>
      </c>
      <c r="Z1165" t="s">
        <v>63</v>
      </c>
      <c r="AA1165" t="s">
        <v>64</v>
      </c>
      <c r="AB1165" t="s">
        <v>65</v>
      </c>
      <c r="AC1165" t="s">
        <v>66</v>
      </c>
      <c r="AD1165">
        <v>10</v>
      </c>
      <c r="AG1165" t="s">
        <v>59</v>
      </c>
      <c r="AH1165" t="s">
        <v>67</v>
      </c>
      <c r="AI1165" t="s">
        <v>68</v>
      </c>
      <c r="AJ1165" t="s">
        <v>69</v>
      </c>
      <c r="AK1165" t="s">
        <v>64</v>
      </c>
      <c r="AL1165" t="s">
        <v>70</v>
      </c>
      <c r="AS1165">
        <v>2700</v>
      </c>
      <c r="AT1165">
        <v>2700</v>
      </c>
      <c r="BO1165">
        <v>2</v>
      </c>
      <c r="BP1165">
        <v>2</v>
      </c>
      <c r="BQ1165">
        <v>1</v>
      </c>
      <c r="BR1165" t="s">
        <v>154</v>
      </c>
      <c r="BS1165" t="s">
        <v>2123</v>
      </c>
      <c r="BT1165" t="s">
        <v>227</v>
      </c>
      <c r="BU1165" s="23">
        <v>44117</v>
      </c>
      <c r="BV1165">
        <v>29096</v>
      </c>
      <c r="BX1165" t="s">
        <v>63</v>
      </c>
      <c r="BY1165" t="s">
        <v>64</v>
      </c>
      <c r="CB1165" t="s">
        <v>64</v>
      </c>
      <c r="CC1165" t="s">
        <v>64</v>
      </c>
      <c r="CE1165" t="s">
        <v>64</v>
      </c>
      <c r="CG1165" t="s">
        <v>63</v>
      </c>
      <c r="CH1165" t="s">
        <v>751</v>
      </c>
      <c r="CI1165" t="s">
        <v>64</v>
      </c>
      <c r="DJ1165" t="s">
        <v>146</v>
      </c>
      <c r="DK1165" t="s">
        <v>147</v>
      </c>
      <c r="DL1165" t="s">
        <v>64</v>
      </c>
      <c r="DN1165" t="s">
        <v>64</v>
      </c>
      <c r="DO1165" t="s">
        <v>263</v>
      </c>
      <c r="DP1165" t="s">
        <v>64</v>
      </c>
      <c r="DQ1165" t="s">
        <v>139</v>
      </c>
      <c r="DR1165" t="s">
        <v>2542</v>
      </c>
      <c r="DY1165">
        <v>22.6</v>
      </c>
      <c r="EB1165">
        <v>3</v>
      </c>
      <c r="EC1165">
        <v>3</v>
      </c>
      <c r="EE1165" t="s">
        <v>1691</v>
      </c>
      <c r="EF1165">
        <v>3</v>
      </c>
      <c r="EV1165">
        <v>6000</v>
      </c>
      <c r="EW1165" s="24">
        <v>544</v>
      </c>
      <c r="EX1165" s="24">
        <v>439</v>
      </c>
      <c r="EY1165">
        <v>496</v>
      </c>
    </row>
    <row r="1166" spans="1:165" x14ac:dyDescent="0.25">
      <c r="A1166">
        <v>2020</v>
      </c>
      <c r="B1166" t="s">
        <v>986</v>
      </c>
      <c r="C1166" t="s">
        <v>987</v>
      </c>
      <c r="D1166" t="s">
        <v>2543</v>
      </c>
      <c r="E1166" t="s">
        <v>989</v>
      </c>
      <c r="F1166">
        <v>18</v>
      </c>
      <c r="G1166" s="1">
        <v>6.6</v>
      </c>
      <c r="H1166">
        <v>12</v>
      </c>
      <c r="I1166" t="s">
        <v>79</v>
      </c>
      <c r="J1166">
        <v>12</v>
      </c>
      <c r="K1166">
        <v>18</v>
      </c>
      <c r="L1166">
        <v>14</v>
      </c>
      <c r="M1166">
        <v>14.167400000000001</v>
      </c>
      <c r="N1166">
        <v>25.039899999999999</v>
      </c>
      <c r="O1166">
        <v>17.607900000000001</v>
      </c>
      <c r="P1166">
        <v>11.6311</v>
      </c>
      <c r="Q1166">
        <v>18.218800000000002</v>
      </c>
      <c r="R1166">
        <v>13.891500000000001</v>
      </c>
      <c r="S1166" t="s">
        <v>243</v>
      </c>
      <c r="T1166" t="s">
        <v>60</v>
      </c>
      <c r="U1166" t="s">
        <v>71</v>
      </c>
      <c r="V1166" t="s">
        <v>61</v>
      </c>
      <c r="W1166" t="s">
        <v>62</v>
      </c>
      <c r="Y1166">
        <v>8</v>
      </c>
      <c r="Z1166" t="s">
        <v>63</v>
      </c>
      <c r="AA1166" t="s">
        <v>64</v>
      </c>
      <c r="AB1166" t="s">
        <v>65</v>
      </c>
      <c r="AC1166" t="s">
        <v>66</v>
      </c>
      <c r="AD1166">
        <v>10</v>
      </c>
      <c r="AG1166" t="s">
        <v>59</v>
      </c>
      <c r="AH1166" t="s">
        <v>67</v>
      </c>
      <c r="AI1166" t="s">
        <v>68</v>
      </c>
      <c r="AJ1166" t="s">
        <v>69</v>
      </c>
      <c r="AK1166" t="s">
        <v>64</v>
      </c>
      <c r="AL1166" t="s">
        <v>70</v>
      </c>
      <c r="AM1166">
        <v>100</v>
      </c>
      <c r="AN1166">
        <v>9</v>
      </c>
      <c r="AS1166">
        <v>3500</v>
      </c>
      <c r="AT1166">
        <v>3500</v>
      </c>
      <c r="BN1166" s="33" t="s">
        <v>2125</v>
      </c>
      <c r="BO1166">
        <v>2</v>
      </c>
      <c r="BP1166">
        <v>2</v>
      </c>
      <c r="BQ1166">
        <v>4</v>
      </c>
      <c r="BR1166" t="s">
        <v>90</v>
      </c>
      <c r="BS1166" t="s">
        <v>2123</v>
      </c>
      <c r="BT1166" t="s">
        <v>73</v>
      </c>
      <c r="BU1166" s="23">
        <v>43708</v>
      </c>
      <c r="BV1166">
        <v>29004</v>
      </c>
      <c r="BX1166" t="s">
        <v>64</v>
      </c>
      <c r="BY1166" t="s">
        <v>64</v>
      </c>
      <c r="CB1166" t="s">
        <v>64</v>
      </c>
      <c r="CC1166" t="s">
        <v>64</v>
      </c>
      <c r="CE1166" t="s">
        <v>64</v>
      </c>
      <c r="CG1166" t="s">
        <v>63</v>
      </c>
      <c r="CH1166" t="s">
        <v>130</v>
      </c>
      <c r="CI1166" t="s">
        <v>64</v>
      </c>
      <c r="DJ1166" t="s">
        <v>76</v>
      </c>
      <c r="DK1166" t="s">
        <v>2124</v>
      </c>
      <c r="DN1166" t="s">
        <v>64</v>
      </c>
      <c r="DO1166" t="s">
        <v>132</v>
      </c>
      <c r="DP1166" t="s">
        <v>64</v>
      </c>
      <c r="DQ1166" t="s">
        <v>139</v>
      </c>
      <c r="DY1166">
        <v>17.7</v>
      </c>
      <c r="EB1166">
        <v>1</v>
      </c>
      <c r="EC1166">
        <v>1</v>
      </c>
      <c r="EE1166" t="s">
        <v>1848</v>
      </c>
      <c r="EF1166">
        <v>3</v>
      </c>
      <c r="EV1166">
        <v>10000</v>
      </c>
      <c r="EW1166">
        <v>760</v>
      </c>
      <c r="EX1166">
        <v>486</v>
      </c>
      <c r="EY1166">
        <v>637</v>
      </c>
    </row>
    <row r="1167" spans="1:165" x14ac:dyDescent="0.25">
      <c r="A1167">
        <v>2020</v>
      </c>
      <c r="B1167" t="s">
        <v>986</v>
      </c>
      <c r="C1167" t="s">
        <v>987</v>
      </c>
      <c r="D1167" t="s">
        <v>2544</v>
      </c>
      <c r="E1167" t="s">
        <v>989</v>
      </c>
      <c r="F1167">
        <v>17</v>
      </c>
      <c r="G1167" s="1">
        <v>6.6</v>
      </c>
      <c r="H1167">
        <v>12</v>
      </c>
      <c r="I1167" t="s">
        <v>79</v>
      </c>
      <c r="J1167">
        <v>12</v>
      </c>
      <c r="K1167">
        <v>18</v>
      </c>
      <c r="L1167">
        <v>14</v>
      </c>
      <c r="M1167">
        <v>14.6249</v>
      </c>
      <c r="N1167">
        <v>25.1204</v>
      </c>
      <c r="O1167">
        <v>18.011299999999999</v>
      </c>
      <c r="P1167">
        <v>11.988300000000001</v>
      </c>
      <c r="Q1167">
        <v>18.273900000000001</v>
      </c>
      <c r="R1167">
        <v>14.1837</v>
      </c>
      <c r="S1167" t="s">
        <v>243</v>
      </c>
      <c r="T1167" t="s">
        <v>60</v>
      </c>
      <c r="U1167" t="s">
        <v>71</v>
      </c>
      <c r="V1167" t="s">
        <v>61</v>
      </c>
      <c r="W1167" t="s">
        <v>62</v>
      </c>
      <c r="Y1167">
        <v>8</v>
      </c>
      <c r="Z1167" t="s">
        <v>63</v>
      </c>
      <c r="AA1167" t="s">
        <v>64</v>
      </c>
      <c r="AB1167" t="s">
        <v>65</v>
      </c>
      <c r="AC1167" t="s">
        <v>66</v>
      </c>
      <c r="AD1167">
        <v>10</v>
      </c>
      <c r="AG1167" t="s">
        <v>59</v>
      </c>
      <c r="AH1167" t="s">
        <v>67</v>
      </c>
      <c r="AI1167" t="s">
        <v>68</v>
      </c>
      <c r="AJ1167" t="s">
        <v>69</v>
      </c>
      <c r="AK1167" t="s">
        <v>64</v>
      </c>
      <c r="AL1167" t="s">
        <v>70</v>
      </c>
      <c r="AM1167">
        <v>99</v>
      </c>
      <c r="AN1167">
        <v>13</v>
      </c>
      <c r="AS1167">
        <v>3500</v>
      </c>
      <c r="AT1167">
        <v>3500</v>
      </c>
      <c r="BN1167" s="33" t="s">
        <v>2125</v>
      </c>
      <c r="BO1167">
        <v>2</v>
      </c>
      <c r="BP1167">
        <v>2</v>
      </c>
      <c r="BQ1167">
        <v>5</v>
      </c>
      <c r="BR1167" t="s">
        <v>126</v>
      </c>
      <c r="BS1167" t="s">
        <v>2123</v>
      </c>
      <c r="BT1167" t="s">
        <v>73</v>
      </c>
      <c r="BU1167" s="23">
        <v>43708</v>
      </c>
      <c r="BV1167">
        <v>29005</v>
      </c>
      <c r="BX1167" t="s">
        <v>64</v>
      </c>
      <c r="BY1167" t="s">
        <v>64</v>
      </c>
      <c r="CB1167" t="s">
        <v>64</v>
      </c>
      <c r="CC1167" t="s">
        <v>64</v>
      </c>
      <c r="CE1167" t="s">
        <v>64</v>
      </c>
      <c r="CG1167" t="s">
        <v>63</v>
      </c>
      <c r="CH1167" t="s">
        <v>130</v>
      </c>
      <c r="CI1167" t="s">
        <v>64</v>
      </c>
      <c r="DJ1167" t="s">
        <v>76</v>
      </c>
      <c r="DK1167" t="s">
        <v>2124</v>
      </c>
      <c r="DN1167" t="s">
        <v>64</v>
      </c>
      <c r="DO1167" t="s">
        <v>132</v>
      </c>
      <c r="DP1167" t="s">
        <v>64</v>
      </c>
      <c r="DQ1167" t="s">
        <v>139</v>
      </c>
      <c r="DY1167">
        <v>18.100000000000001</v>
      </c>
      <c r="EB1167">
        <v>1</v>
      </c>
      <c r="EC1167">
        <v>1</v>
      </c>
      <c r="EE1167" t="s">
        <v>1848</v>
      </c>
      <c r="EF1167">
        <v>3</v>
      </c>
      <c r="EV1167">
        <v>10000</v>
      </c>
      <c r="EW1167">
        <v>738</v>
      </c>
      <c r="EX1167">
        <v>485</v>
      </c>
      <c r="EY1167">
        <v>624</v>
      </c>
    </row>
    <row r="1168" spans="1:165" s="24" customFormat="1" x14ac:dyDescent="0.25">
      <c r="A1168">
        <v>2020</v>
      </c>
      <c r="B1168" t="s">
        <v>986</v>
      </c>
      <c r="C1168" t="s">
        <v>987</v>
      </c>
      <c r="D1168" t="s">
        <v>2545</v>
      </c>
      <c r="E1168" t="s">
        <v>989</v>
      </c>
      <c r="F1168">
        <v>15</v>
      </c>
      <c r="G1168" s="1">
        <v>6.6</v>
      </c>
      <c r="H1168">
        <v>12</v>
      </c>
      <c r="I1168" t="s">
        <v>79</v>
      </c>
      <c r="J1168">
        <v>12</v>
      </c>
      <c r="K1168">
        <v>18</v>
      </c>
      <c r="L1168">
        <v>14</v>
      </c>
      <c r="M1168">
        <v>14.167400000000001</v>
      </c>
      <c r="N1168">
        <v>25.039899999999999</v>
      </c>
      <c r="O1168">
        <v>17.607900000000001</v>
      </c>
      <c r="P1168">
        <v>11.6311</v>
      </c>
      <c r="Q1168">
        <v>18.218800000000002</v>
      </c>
      <c r="R1168">
        <v>13.891500000000001</v>
      </c>
      <c r="S1168" t="s">
        <v>243</v>
      </c>
      <c r="T1168" t="s">
        <v>60</v>
      </c>
      <c r="U1168" t="s">
        <v>71</v>
      </c>
      <c r="V1168" t="s">
        <v>61</v>
      </c>
      <c r="W1168" t="s">
        <v>62</v>
      </c>
      <c r="X1168"/>
      <c r="Y1168">
        <v>8</v>
      </c>
      <c r="Z1168" t="s">
        <v>63</v>
      </c>
      <c r="AA1168" t="s">
        <v>64</v>
      </c>
      <c r="AB1168" t="s">
        <v>65</v>
      </c>
      <c r="AC1168" t="s">
        <v>66</v>
      </c>
      <c r="AD1168">
        <v>10</v>
      </c>
      <c r="AE1168"/>
      <c r="AF1168"/>
      <c r="AG1168" t="s">
        <v>59</v>
      </c>
      <c r="AH1168" t="s">
        <v>67</v>
      </c>
      <c r="AI1168" t="s">
        <v>68</v>
      </c>
      <c r="AJ1168" t="s">
        <v>69</v>
      </c>
      <c r="AK1168" t="s">
        <v>64</v>
      </c>
      <c r="AL1168" t="s">
        <v>70</v>
      </c>
      <c r="AM1168"/>
      <c r="AN1168"/>
      <c r="AO1168">
        <v>111</v>
      </c>
      <c r="AP1168">
        <v>14</v>
      </c>
      <c r="AQ1168"/>
      <c r="AR1168"/>
      <c r="AS1168">
        <v>3500</v>
      </c>
      <c r="AT1168">
        <v>3500</v>
      </c>
      <c r="AU1168"/>
      <c r="AV1168"/>
      <c r="AW1168"/>
      <c r="AX1168"/>
      <c r="AY1168"/>
      <c r="AZ1168"/>
      <c r="BA1168"/>
      <c r="BB1168"/>
      <c r="BC1168"/>
      <c r="BD1168"/>
      <c r="BE1168"/>
      <c r="BF1168"/>
      <c r="BG1168"/>
      <c r="BH1168"/>
      <c r="BI1168"/>
      <c r="BJ1168"/>
      <c r="BK1168"/>
      <c r="BL1168"/>
      <c r="BM1168"/>
      <c r="BN1168" s="33" t="s">
        <v>2125</v>
      </c>
      <c r="BO1168">
        <v>2</v>
      </c>
      <c r="BP1168">
        <v>2</v>
      </c>
      <c r="BQ1168">
        <v>6</v>
      </c>
      <c r="BR1168" t="s">
        <v>92</v>
      </c>
      <c r="BS1168" t="s">
        <v>2123</v>
      </c>
      <c r="BT1168" t="s">
        <v>73</v>
      </c>
      <c r="BU1168" s="23">
        <v>43708</v>
      </c>
      <c r="BV1168">
        <v>29003</v>
      </c>
      <c r="BW1168" s="2"/>
      <c r="BX1168" t="s">
        <v>64</v>
      </c>
      <c r="BY1168" t="s">
        <v>64</v>
      </c>
      <c r="BZ1168"/>
      <c r="CA1168"/>
      <c r="CB1168" t="s">
        <v>64</v>
      </c>
      <c r="CC1168" t="s">
        <v>64</v>
      </c>
      <c r="CD1168"/>
      <c r="CE1168" t="s">
        <v>64</v>
      </c>
      <c r="CF1168"/>
      <c r="CG1168" t="s">
        <v>63</v>
      </c>
      <c r="CH1168" t="s">
        <v>130</v>
      </c>
      <c r="CI1168" t="s">
        <v>64</v>
      </c>
      <c r="CJ1168"/>
      <c r="CK1168"/>
      <c r="CL1168"/>
      <c r="CM1168"/>
      <c r="CN1168"/>
      <c r="CO1168"/>
      <c r="CP1168"/>
      <c r="CQ1168"/>
      <c r="CR1168"/>
      <c r="CS1168"/>
      <c r="CT1168"/>
      <c r="CU1168"/>
      <c r="CV1168"/>
      <c r="CW1168"/>
      <c r="CX1168"/>
      <c r="CY1168"/>
      <c r="CZ1168"/>
      <c r="DA1168"/>
      <c r="DB1168"/>
      <c r="DC1168"/>
      <c r="DD1168"/>
      <c r="DE1168"/>
      <c r="DF1168"/>
      <c r="DG1168"/>
      <c r="DH1168"/>
      <c r="DI1168"/>
      <c r="DJ1168" t="s">
        <v>76</v>
      </c>
      <c r="DK1168" t="s">
        <v>2124</v>
      </c>
      <c r="DL1168"/>
      <c r="DM1168"/>
      <c r="DN1168" t="s">
        <v>64</v>
      </c>
      <c r="DO1168" t="s">
        <v>132</v>
      </c>
      <c r="DP1168" t="s">
        <v>64</v>
      </c>
      <c r="DQ1168" t="s">
        <v>139</v>
      </c>
      <c r="DR1168"/>
      <c r="DS1168"/>
      <c r="DT1168"/>
      <c r="DU1168"/>
      <c r="DV1168"/>
      <c r="DW1168"/>
      <c r="DX1168"/>
      <c r="DY1168">
        <v>17.7</v>
      </c>
      <c r="DZ1168"/>
      <c r="EA1168" s="22"/>
      <c r="EB1168">
        <v>1</v>
      </c>
      <c r="EC1168">
        <v>1</v>
      </c>
      <c r="ED1168"/>
      <c r="EE1168" t="s">
        <v>1848</v>
      </c>
      <c r="EF1168">
        <v>3</v>
      </c>
      <c r="EG1168"/>
      <c r="EH1168"/>
      <c r="EI1168"/>
      <c r="EJ1168"/>
      <c r="EK1168"/>
      <c r="EL1168"/>
      <c r="EM1168"/>
      <c r="EN1168"/>
      <c r="EO1168"/>
      <c r="EP1168"/>
      <c r="EQ1168"/>
      <c r="ER1168"/>
      <c r="ES1168"/>
      <c r="ET1168"/>
      <c r="EU1168"/>
      <c r="EV1168">
        <v>10000</v>
      </c>
      <c r="EW1168">
        <v>760</v>
      </c>
      <c r="EX1168">
        <v>486</v>
      </c>
      <c r="EY1168">
        <v>637</v>
      </c>
      <c r="EZ1168"/>
      <c r="FA1168"/>
      <c r="FB1168"/>
      <c r="FC1168"/>
      <c r="FD1168"/>
      <c r="FE1168"/>
      <c r="FF1168"/>
      <c r="FG1168"/>
      <c r="FH1168"/>
      <c r="FI1168"/>
    </row>
    <row r="1169" spans="1:155" s="24" customFormat="1" ht="15.6" customHeight="1" x14ac:dyDescent="0.25">
      <c r="A1169" s="24">
        <v>2020</v>
      </c>
      <c r="B1169" s="24" t="s">
        <v>997</v>
      </c>
      <c r="C1169" s="24" t="s">
        <v>998</v>
      </c>
      <c r="D1169" s="24" t="s">
        <v>1003</v>
      </c>
      <c r="E1169" s="24" t="s">
        <v>1000</v>
      </c>
      <c r="F1169" s="24">
        <v>8</v>
      </c>
      <c r="G1169" s="26">
        <v>5</v>
      </c>
      <c r="H1169" s="24">
        <v>8</v>
      </c>
      <c r="I1169" s="24" t="s">
        <v>348</v>
      </c>
      <c r="J1169" s="24">
        <v>11</v>
      </c>
      <c r="K1169" s="24">
        <v>16</v>
      </c>
      <c r="L1169" s="24">
        <v>13</v>
      </c>
      <c r="M1169" s="24">
        <v>13.3</v>
      </c>
      <c r="N1169" s="24">
        <v>21.3</v>
      </c>
      <c r="O1169" s="24">
        <v>16.005099999999999</v>
      </c>
      <c r="P1169" s="24">
        <v>10.950900000000001</v>
      </c>
      <c r="Q1169" s="24">
        <v>15.6334</v>
      </c>
      <c r="R1169" s="24">
        <v>12.6568</v>
      </c>
      <c r="T1169" s="24" t="s">
        <v>266</v>
      </c>
      <c r="U1169" s="24" t="s">
        <v>267</v>
      </c>
      <c r="V1169" s="24" t="s">
        <v>61</v>
      </c>
      <c r="W1169" s="24" t="s">
        <v>62</v>
      </c>
      <c r="Y1169" s="24">
        <v>10</v>
      </c>
      <c r="Z1169" s="24" t="s">
        <v>63</v>
      </c>
      <c r="AA1169" s="24" t="s">
        <v>64</v>
      </c>
      <c r="AB1169" s="24">
        <v>4</v>
      </c>
      <c r="AC1169" s="24" t="s">
        <v>294</v>
      </c>
      <c r="AD1169" s="24">
        <v>10</v>
      </c>
      <c r="AG1169" s="24" t="s">
        <v>155</v>
      </c>
      <c r="AH1169" s="24" t="s">
        <v>156</v>
      </c>
      <c r="AI1169" s="24" t="s">
        <v>68</v>
      </c>
      <c r="AJ1169" s="24" t="s">
        <v>69</v>
      </c>
      <c r="AK1169" s="24" t="s">
        <v>184</v>
      </c>
      <c r="AL1169" s="24" t="s">
        <v>185</v>
      </c>
      <c r="AS1169" s="24">
        <v>3750</v>
      </c>
      <c r="AT1169" s="24">
        <v>3750</v>
      </c>
      <c r="BN1169" s="34"/>
      <c r="BO1169" s="24">
        <v>2</v>
      </c>
      <c r="BP1169" s="24">
        <v>2</v>
      </c>
      <c r="BQ1169" s="24">
        <v>13</v>
      </c>
      <c r="BR1169" s="24" t="s">
        <v>316</v>
      </c>
      <c r="BT1169" s="24" t="s">
        <v>73</v>
      </c>
      <c r="BU1169" s="27">
        <v>43829</v>
      </c>
      <c r="BV1169" s="24">
        <v>29010</v>
      </c>
      <c r="BW1169" s="28"/>
      <c r="BX1169" s="24" t="s">
        <v>64</v>
      </c>
      <c r="BY1169" s="24" t="s">
        <v>64</v>
      </c>
      <c r="CB1169" s="24" t="s">
        <v>64</v>
      </c>
      <c r="CC1169" s="24" t="s">
        <v>64</v>
      </c>
      <c r="CE1169" s="24" t="s">
        <v>64</v>
      </c>
      <c r="CG1169" s="24" t="s">
        <v>63</v>
      </c>
      <c r="CH1169" s="24" t="s">
        <v>1001</v>
      </c>
      <c r="CI1169" s="24" t="s">
        <v>64</v>
      </c>
      <c r="DJ1169" s="24" t="s">
        <v>146</v>
      </c>
      <c r="DK1169" s="24" t="s">
        <v>147</v>
      </c>
      <c r="DN1169" s="24" t="s">
        <v>64</v>
      </c>
      <c r="DO1169" s="24" t="s">
        <v>1002</v>
      </c>
      <c r="DP1169" s="24" t="s">
        <v>64</v>
      </c>
      <c r="DQ1169" s="24" t="s">
        <v>139</v>
      </c>
      <c r="DR1169" s="24" t="s">
        <v>2546</v>
      </c>
      <c r="EA1169" s="29"/>
      <c r="EB1169" s="24">
        <v>1</v>
      </c>
      <c r="EC1169" s="24">
        <v>1</v>
      </c>
      <c r="EE1169" s="24" t="s">
        <v>1850</v>
      </c>
      <c r="EF1169" s="24">
        <v>3</v>
      </c>
      <c r="EV1169" s="24">
        <v>11250</v>
      </c>
      <c r="EW1169" s="24">
        <v>801</v>
      </c>
      <c r="EX1169" s="24">
        <v>566</v>
      </c>
      <c r="EY1169" s="24">
        <v>696</v>
      </c>
    </row>
  </sheetData>
  <sortState xmlns:xlrd2="http://schemas.microsoft.com/office/spreadsheetml/2017/richdata2" ref="A2:FH1160">
    <sortCondition ref="BP2"/>
    <sortCondition ref="B2"/>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B5BAF-2E2D-4E2E-B8D3-DD9B1D90B7D5}">
  <dimension ref="A1:GH162"/>
  <sheetViews>
    <sheetView workbookViewId="0">
      <selection sqref="A1:XFD1048576"/>
    </sheetView>
  </sheetViews>
  <sheetFormatPr defaultRowHeight="15" x14ac:dyDescent="0.25"/>
  <cols>
    <col min="73" max="73" width="13" customWidth="1"/>
    <col min="81" max="81" width="14.85546875" customWidth="1"/>
  </cols>
  <sheetData>
    <row r="1" spans="1:190" ht="18.75" x14ac:dyDescent="0.3">
      <c r="B1" s="35" t="s">
        <v>2513</v>
      </c>
      <c r="FS1" s="36"/>
    </row>
    <row r="2" spans="1:190" ht="18.75" x14ac:dyDescent="0.3">
      <c r="B2" s="35"/>
      <c r="FS2" s="36"/>
    </row>
    <row r="3" spans="1:190" ht="15" customHeight="1" thickBot="1" x14ac:dyDescent="0.35">
      <c r="B3" s="35"/>
      <c r="F3" t="s">
        <v>2491</v>
      </c>
      <c r="FS3" s="36"/>
    </row>
    <row r="4" spans="1:190" ht="15" customHeight="1" thickBot="1" x14ac:dyDescent="0.35">
      <c r="B4" s="35"/>
      <c r="FC4" s="37" t="s">
        <v>110</v>
      </c>
      <c r="FS4" s="36"/>
    </row>
    <row r="5" spans="1:190" ht="15.75" thickBot="1" x14ac:dyDescent="0.3">
      <c r="FC5" s="38" t="s">
        <v>2170</v>
      </c>
      <c r="FG5" s="312" t="s">
        <v>2171</v>
      </c>
      <c r="FH5" s="313"/>
      <c r="FI5" s="313"/>
      <c r="FJ5" s="313"/>
      <c r="FK5" s="313"/>
      <c r="FL5" s="313"/>
      <c r="FM5" s="313"/>
      <c r="FN5" s="313"/>
      <c r="FO5" s="313"/>
      <c r="FP5" s="313"/>
      <c r="FQ5" s="313"/>
      <c r="FR5" s="313"/>
      <c r="FS5" s="314"/>
    </row>
    <row r="6" spans="1:190" ht="15.75" thickBot="1" x14ac:dyDescent="0.3">
      <c r="A6" s="315" t="s">
        <v>2172</v>
      </c>
      <c r="B6" s="315"/>
      <c r="C6" s="315"/>
      <c r="D6" s="315"/>
      <c r="E6" s="315"/>
      <c r="F6" s="315"/>
      <c r="G6" s="315"/>
      <c r="H6" s="315"/>
      <c r="I6" s="316"/>
      <c r="J6" s="317" t="s">
        <v>2173</v>
      </c>
      <c r="K6" s="315"/>
      <c r="L6" s="315"/>
      <c r="M6" s="315"/>
      <c r="N6" s="315"/>
      <c r="O6" s="315"/>
      <c r="P6" s="315"/>
      <c r="Q6" s="315"/>
      <c r="R6" s="315"/>
      <c r="S6" s="315"/>
      <c r="T6" s="315"/>
      <c r="U6" s="315"/>
      <c r="V6" s="315"/>
      <c r="W6" s="315"/>
      <c r="X6" s="315"/>
      <c r="Y6" s="315"/>
      <c r="Z6" s="315"/>
      <c r="AA6" s="315"/>
      <c r="AB6" s="315"/>
      <c r="AC6" s="315"/>
      <c r="AD6" s="315"/>
      <c r="AE6" s="315"/>
      <c r="AF6" s="315"/>
      <c r="AG6" s="315"/>
      <c r="AH6" s="315"/>
      <c r="AI6" s="315"/>
      <c r="AJ6" s="316"/>
      <c r="AK6" s="317" t="s">
        <v>2174</v>
      </c>
      <c r="AL6" s="315"/>
      <c r="AM6" s="315"/>
      <c r="AN6" s="315"/>
      <c r="AO6" s="315"/>
      <c r="AP6" s="315"/>
      <c r="AQ6" s="315"/>
      <c r="AR6" s="316"/>
      <c r="AS6" s="317" t="s">
        <v>2175</v>
      </c>
      <c r="AT6" s="316"/>
      <c r="AU6" s="317" t="s">
        <v>2176</v>
      </c>
      <c r="AV6" s="315"/>
      <c r="AW6" s="315"/>
      <c r="AX6" s="315"/>
      <c r="AY6" s="315"/>
      <c r="AZ6" s="315"/>
      <c r="BA6" s="315"/>
      <c r="BB6" s="315"/>
      <c r="BC6" s="315"/>
      <c r="BD6" s="315"/>
      <c r="BE6" s="315"/>
      <c r="BF6" s="315"/>
      <c r="BG6" s="315"/>
      <c r="BH6" s="315"/>
      <c r="BI6" s="315"/>
      <c r="BJ6" s="315"/>
      <c r="BK6" s="315"/>
      <c r="BL6" s="315"/>
      <c r="BM6" s="316"/>
      <c r="BN6" s="317" t="s">
        <v>2177</v>
      </c>
      <c r="BO6" s="315"/>
      <c r="BP6" s="315"/>
      <c r="BQ6" s="315"/>
      <c r="BR6" s="315"/>
      <c r="BS6" s="315"/>
      <c r="BT6" s="315"/>
      <c r="BU6" s="315"/>
      <c r="BV6" s="316"/>
      <c r="BW6" s="40" t="s">
        <v>80</v>
      </c>
      <c r="BX6" s="315" t="s">
        <v>2178</v>
      </c>
      <c r="BY6" s="315"/>
      <c r="BZ6" s="315"/>
      <c r="CA6" s="315"/>
      <c r="CB6" s="315"/>
      <c r="CC6" s="315"/>
      <c r="CD6" s="315"/>
      <c r="CE6" s="315"/>
      <c r="CF6" s="315"/>
      <c r="CG6" s="315"/>
      <c r="CH6" s="315"/>
      <c r="CI6" s="315"/>
      <c r="CJ6" s="315"/>
      <c r="CK6" s="315"/>
      <c r="CL6" s="315"/>
      <c r="CM6" s="315"/>
      <c r="CN6" s="315"/>
      <c r="CO6" s="315"/>
      <c r="CP6" s="315"/>
      <c r="CQ6" s="315"/>
      <c r="CR6" s="315"/>
      <c r="CS6" s="315"/>
      <c r="CT6" s="315"/>
      <c r="CU6" s="315"/>
      <c r="CV6" s="315"/>
      <c r="CW6" s="315"/>
      <c r="CX6" s="315"/>
      <c r="CY6" s="315"/>
      <c r="CZ6" s="315"/>
      <c r="DA6" s="315"/>
      <c r="DB6" s="315"/>
      <c r="DC6" s="315"/>
      <c r="DD6" s="315"/>
      <c r="DE6" s="315"/>
      <c r="DF6" s="315"/>
      <c r="DG6" s="315"/>
      <c r="DH6" s="315"/>
      <c r="DI6" s="315"/>
      <c r="DJ6" s="315"/>
      <c r="DK6" s="315"/>
      <c r="DL6" s="315"/>
      <c r="DM6" s="315"/>
      <c r="DN6" s="315"/>
      <c r="DO6" s="315"/>
      <c r="DP6" s="315"/>
      <c r="DQ6" s="315"/>
      <c r="DR6" s="315"/>
      <c r="DS6" s="315"/>
      <c r="DT6" s="315"/>
      <c r="DU6" s="315"/>
      <c r="DV6" s="315"/>
      <c r="DW6" s="315"/>
      <c r="DX6" s="315"/>
      <c r="DY6" s="315"/>
      <c r="DZ6" s="316"/>
      <c r="EA6" s="41"/>
      <c r="EB6" s="317" t="s">
        <v>2179</v>
      </c>
      <c r="EC6" s="315"/>
      <c r="ED6" s="316"/>
      <c r="EE6" s="315" t="s">
        <v>2092</v>
      </c>
      <c r="EF6" s="315"/>
      <c r="EG6" s="315"/>
      <c r="EH6" s="316"/>
      <c r="EI6" s="317" t="s">
        <v>2096</v>
      </c>
      <c r="EJ6" s="315"/>
      <c r="EK6" s="315"/>
      <c r="EL6" s="316"/>
      <c r="EM6" s="312" t="s">
        <v>2100</v>
      </c>
      <c r="EN6" s="313"/>
      <c r="EO6" s="313"/>
      <c r="EP6" s="314"/>
      <c r="EQ6" s="312" t="s">
        <v>2104</v>
      </c>
      <c r="ER6" s="313"/>
      <c r="ES6" s="313"/>
      <c r="ET6" s="313"/>
      <c r="EU6" s="312" t="s">
        <v>2180</v>
      </c>
      <c r="EV6" s="314"/>
      <c r="EW6" s="317" t="s">
        <v>2181</v>
      </c>
      <c r="EX6" s="315"/>
      <c r="EY6" s="316"/>
      <c r="EZ6" s="42" t="s">
        <v>110</v>
      </c>
      <c r="FA6" s="43" t="s">
        <v>2182</v>
      </c>
      <c r="FB6" s="44"/>
      <c r="FC6" s="45" t="s">
        <v>2183</v>
      </c>
      <c r="FD6" s="317" t="s">
        <v>2184</v>
      </c>
      <c r="FE6" s="315"/>
      <c r="FF6" s="316"/>
      <c r="FG6" s="317" t="s">
        <v>2185</v>
      </c>
      <c r="FH6" s="315"/>
      <c r="FI6" s="316"/>
      <c r="FJ6" s="317" t="s">
        <v>2186</v>
      </c>
      <c r="FK6" s="315"/>
      <c r="FL6" s="316"/>
      <c r="FM6" s="318" t="s">
        <v>2187</v>
      </c>
      <c r="FN6" s="319"/>
      <c r="FO6" s="320"/>
      <c r="FP6" s="318" t="s">
        <v>2188</v>
      </c>
      <c r="FQ6" s="319"/>
      <c r="FR6" s="320"/>
      <c r="FS6" s="46" t="s">
        <v>2189</v>
      </c>
    </row>
    <row r="7" spans="1:190" ht="15.75" thickBot="1" x14ac:dyDescent="0.3">
      <c r="A7" s="47" t="s">
        <v>2190</v>
      </c>
      <c r="B7" s="47" t="s">
        <v>2166</v>
      </c>
      <c r="C7" s="47" t="s">
        <v>2169</v>
      </c>
      <c r="D7" s="47" t="s">
        <v>0</v>
      </c>
      <c r="E7" s="47" t="s">
        <v>1</v>
      </c>
      <c r="F7" s="48" t="s">
        <v>2</v>
      </c>
      <c r="G7" s="47" t="s">
        <v>3</v>
      </c>
      <c r="H7" s="47" t="s">
        <v>4</v>
      </c>
      <c r="I7" s="49" t="s">
        <v>2021</v>
      </c>
      <c r="J7" s="50" t="s">
        <v>2022</v>
      </c>
      <c r="K7" s="50" t="s">
        <v>2023</v>
      </c>
      <c r="L7" s="50" t="s">
        <v>2024</v>
      </c>
      <c r="M7" s="50" t="s">
        <v>2025</v>
      </c>
      <c r="N7" s="50" t="s">
        <v>2026</v>
      </c>
      <c r="O7" s="50" t="s">
        <v>2027</v>
      </c>
      <c r="P7" s="50" t="s">
        <v>2028</v>
      </c>
      <c r="Q7" s="50" t="s">
        <v>2029</v>
      </c>
      <c r="R7" s="50" t="s">
        <v>2030</v>
      </c>
      <c r="S7" s="51" t="s">
        <v>2031</v>
      </c>
      <c r="T7" s="47" t="s">
        <v>2032</v>
      </c>
      <c r="U7" s="47" t="s">
        <v>11</v>
      </c>
      <c r="V7" s="47" t="s">
        <v>5</v>
      </c>
      <c r="W7" s="47" t="s">
        <v>6</v>
      </c>
      <c r="X7" s="47" t="s">
        <v>7</v>
      </c>
      <c r="Y7" s="47" t="s">
        <v>8</v>
      </c>
      <c r="Z7" s="47" t="s">
        <v>2191</v>
      </c>
      <c r="AA7" s="47" t="s">
        <v>9</v>
      </c>
      <c r="AB7" s="47" t="s">
        <v>2034</v>
      </c>
      <c r="AC7" s="47" t="s">
        <v>2035</v>
      </c>
      <c r="AD7" s="47" t="s">
        <v>2036</v>
      </c>
      <c r="AE7" s="47" t="s">
        <v>10</v>
      </c>
      <c r="AF7" s="50" t="s">
        <v>2037</v>
      </c>
      <c r="AG7" s="50" t="s">
        <v>2038</v>
      </c>
      <c r="AH7" s="50" t="s">
        <v>2039</v>
      </c>
      <c r="AI7" s="50" t="s">
        <v>2040</v>
      </c>
      <c r="AJ7" s="50" t="s">
        <v>2041</v>
      </c>
      <c r="AK7" s="52" t="s">
        <v>2042</v>
      </c>
      <c r="AL7" s="47" t="s">
        <v>2043</v>
      </c>
      <c r="AM7" s="47" t="s">
        <v>12</v>
      </c>
      <c r="AN7" s="47" t="s">
        <v>13</v>
      </c>
      <c r="AO7" s="47" t="s">
        <v>14</v>
      </c>
      <c r="AP7" s="47" t="s">
        <v>15</v>
      </c>
      <c r="AQ7" s="47" t="s">
        <v>16</v>
      </c>
      <c r="AR7" s="53" t="s">
        <v>17</v>
      </c>
      <c r="AS7" s="54" t="s">
        <v>2044</v>
      </c>
      <c r="AT7" s="55" t="s">
        <v>2045</v>
      </c>
      <c r="AU7" s="56" t="s">
        <v>2046</v>
      </c>
      <c r="AV7" s="56" t="s">
        <v>2047</v>
      </c>
      <c r="AW7" s="56" t="s">
        <v>2048</v>
      </c>
      <c r="AX7" s="56" t="s">
        <v>2049</v>
      </c>
      <c r="AY7" s="56" t="s">
        <v>2050</v>
      </c>
      <c r="AZ7" s="56" t="s">
        <v>2051</v>
      </c>
      <c r="BA7" s="56" t="s">
        <v>2052</v>
      </c>
      <c r="BB7" s="56" t="s">
        <v>2053</v>
      </c>
      <c r="BC7" s="56" t="s">
        <v>2054</v>
      </c>
      <c r="BD7" s="56" t="s">
        <v>2055</v>
      </c>
      <c r="BE7" s="56" t="s">
        <v>2056</v>
      </c>
      <c r="BF7" s="56" t="s">
        <v>2057</v>
      </c>
      <c r="BG7" s="56" t="s">
        <v>2058</v>
      </c>
      <c r="BH7" s="56" t="s">
        <v>2059</v>
      </c>
      <c r="BI7" s="56" t="s">
        <v>2060</v>
      </c>
      <c r="BJ7" s="56" t="s">
        <v>2110</v>
      </c>
      <c r="BK7" s="56" t="s">
        <v>2111</v>
      </c>
      <c r="BL7" s="56" t="s">
        <v>2192</v>
      </c>
      <c r="BM7" s="57" t="s">
        <v>2064</v>
      </c>
      <c r="BN7" s="58" t="s">
        <v>2065</v>
      </c>
      <c r="BO7" s="47" t="s">
        <v>18</v>
      </c>
      <c r="BP7" s="47" t="s">
        <v>19</v>
      </c>
      <c r="BQ7" s="47" t="s">
        <v>20</v>
      </c>
      <c r="BR7" s="47" t="s">
        <v>21</v>
      </c>
      <c r="BS7" s="47" t="s">
        <v>2066</v>
      </c>
      <c r="BT7" s="47" t="s">
        <v>2067</v>
      </c>
      <c r="BU7" s="47" t="s">
        <v>2193</v>
      </c>
      <c r="BV7" s="53" t="s">
        <v>22</v>
      </c>
      <c r="BW7" s="59" t="s">
        <v>80</v>
      </c>
      <c r="BX7" s="60" t="s">
        <v>23</v>
      </c>
      <c r="BY7" s="47" t="s">
        <v>24</v>
      </c>
      <c r="BZ7" s="61" t="s">
        <v>25</v>
      </c>
      <c r="CA7" s="47" t="s">
        <v>26</v>
      </c>
      <c r="CB7" s="47" t="s">
        <v>27</v>
      </c>
      <c r="CC7" s="47" t="s">
        <v>28</v>
      </c>
      <c r="CD7" s="47" t="s">
        <v>29</v>
      </c>
      <c r="CE7" s="47" t="s">
        <v>30</v>
      </c>
      <c r="CF7" s="61" t="s">
        <v>31</v>
      </c>
      <c r="CG7" s="47" t="s">
        <v>32</v>
      </c>
      <c r="CH7" s="47" t="s">
        <v>33</v>
      </c>
      <c r="CI7" s="47" t="s">
        <v>34</v>
      </c>
      <c r="CJ7" s="47" t="s">
        <v>35</v>
      </c>
      <c r="CK7" s="55" t="s">
        <v>36</v>
      </c>
      <c r="CL7" s="55" t="s">
        <v>37</v>
      </c>
      <c r="CM7" s="55" t="s">
        <v>38</v>
      </c>
      <c r="CN7" s="55" t="s">
        <v>39</v>
      </c>
      <c r="CO7" s="55" t="s">
        <v>40</v>
      </c>
      <c r="CP7" s="55" t="s">
        <v>2068</v>
      </c>
      <c r="CQ7" s="55" t="s">
        <v>2069</v>
      </c>
      <c r="CR7" s="55" t="s">
        <v>2070</v>
      </c>
      <c r="CS7" s="55" t="s">
        <v>41</v>
      </c>
      <c r="CT7" s="55" t="s">
        <v>42</v>
      </c>
      <c r="CU7" s="55" t="s">
        <v>43</v>
      </c>
      <c r="CV7" s="55" t="s">
        <v>44</v>
      </c>
      <c r="CW7" s="55" t="s">
        <v>45</v>
      </c>
      <c r="CX7" s="55" t="s">
        <v>2071</v>
      </c>
      <c r="CY7" s="55" t="s">
        <v>46</v>
      </c>
      <c r="CZ7" s="62" t="s">
        <v>47</v>
      </c>
      <c r="DA7" s="62" t="s">
        <v>2072</v>
      </c>
      <c r="DB7" s="62" t="s">
        <v>2073</v>
      </c>
      <c r="DC7" s="55" t="s">
        <v>48</v>
      </c>
      <c r="DD7" s="55" t="s">
        <v>49</v>
      </c>
      <c r="DE7" s="55" t="s">
        <v>50</v>
      </c>
      <c r="DF7" s="55" t="s">
        <v>51</v>
      </c>
      <c r="DG7" s="55" t="s">
        <v>2074</v>
      </c>
      <c r="DH7" s="47" t="s">
        <v>52</v>
      </c>
      <c r="DI7" s="47" t="s">
        <v>53</v>
      </c>
      <c r="DJ7" s="63" t="s">
        <v>54</v>
      </c>
      <c r="DK7" s="63" t="s">
        <v>55</v>
      </c>
      <c r="DL7" s="64" t="s">
        <v>2075</v>
      </c>
      <c r="DM7" s="63" t="s">
        <v>2076</v>
      </c>
      <c r="DN7" s="63" t="s">
        <v>2077</v>
      </c>
      <c r="DO7" s="63" t="s">
        <v>2078</v>
      </c>
      <c r="DP7" s="63" t="s">
        <v>2079</v>
      </c>
      <c r="DQ7" s="63" t="s">
        <v>2080</v>
      </c>
      <c r="DR7" s="63" t="s">
        <v>2081</v>
      </c>
      <c r="DS7" s="64" t="s">
        <v>2194</v>
      </c>
      <c r="DT7" s="64" t="s">
        <v>2195</v>
      </c>
      <c r="DU7" s="64" t="s">
        <v>2196</v>
      </c>
      <c r="DV7" s="64" t="s">
        <v>2197</v>
      </c>
      <c r="DW7" s="63" t="s">
        <v>2086</v>
      </c>
      <c r="DX7" s="63" t="s">
        <v>2087</v>
      </c>
      <c r="DY7" s="64" t="s">
        <v>2088</v>
      </c>
      <c r="DZ7" s="65" t="s">
        <v>2089</v>
      </c>
      <c r="EA7" s="66" t="s">
        <v>80</v>
      </c>
      <c r="EB7" s="67" t="s">
        <v>2090</v>
      </c>
      <c r="EC7" s="64" t="s">
        <v>2091</v>
      </c>
      <c r="ED7" s="64" t="s">
        <v>2120</v>
      </c>
      <c r="EE7" s="68" t="s">
        <v>2092</v>
      </c>
      <c r="EF7" s="69" t="s">
        <v>2093</v>
      </c>
      <c r="EG7" s="69" t="s">
        <v>2094</v>
      </c>
      <c r="EH7" s="70" t="s">
        <v>2095</v>
      </c>
      <c r="EI7" s="71" t="s">
        <v>2096</v>
      </c>
      <c r="EJ7" s="69" t="s">
        <v>2097</v>
      </c>
      <c r="EK7" s="69" t="s">
        <v>2098</v>
      </c>
      <c r="EL7" s="69" t="s">
        <v>2099</v>
      </c>
      <c r="EM7" s="72" t="s">
        <v>2100</v>
      </c>
      <c r="EN7" s="69" t="s">
        <v>2101</v>
      </c>
      <c r="EO7" s="69" t="s">
        <v>2102</v>
      </c>
      <c r="EP7" s="70" t="s">
        <v>2103</v>
      </c>
      <c r="EQ7" s="71" t="s">
        <v>2104</v>
      </c>
      <c r="ER7" s="69" t="s">
        <v>2105</v>
      </c>
      <c r="ES7" s="69" t="s">
        <v>2106</v>
      </c>
      <c r="ET7" s="69" t="s">
        <v>2107</v>
      </c>
      <c r="EU7" s="73" t="s">
        <v>2108</v>
      </c>
      <c r="EV7" s="74" t="s">
        <v>2109</v>
      </c>
      <c r="EW7" s="75" t="s">
        <v>2110</v>
      </c>
      <c r="EX7" s="75" t="s">
        <v>2111</v>
      </c>
      <c r="EY7" s="76" t="s">
        <v>2112</v>
      </c>
      <c r="EZ7" s="77" t="s">
        <v>2113</v>
      </c>
      <c r="FA7" s="76" t="s">
        <v>2114</v>
      </c>
      <c r="FB7" s="76" t="s">
        <v>2115</v>
      </c>
      <c r="FC7" s="78" t="s">
        <v>2116</v>
      </c>
      <c r="FD7" s="76" t="s">
        <v>2117</v>
      </c>
      <c r="FE7" s="76" t="s">
        <v>2118</v>
      </c>
      <c r="FF7" s="79" t="s">
        <v>2119</v>
      </c>
      <c r="FG7" s="80" t="s">
        <v>2198</v>
      </c>
      <c r="FH7" s="75" t="s">
        <v>2199</v>
      </c>
      <c r="FI7" s="81" t="s">
        <v>2113</v>
      </c>
      <c r="FJ7" s="82" t="s">
        <v>2200</v>
      </c>
      <c r="FK7" s="83" t="s">
        <v>2201</v>
      </c>
      <c r="FL7" s="84" t="s">
        <v>2202</v>
      </c>
      <c r="FM7" s="85" t="s">
        <v>2203</v>
      </c>
      <c r="FN7" s="76" t="s">
        <v>2204</v>
      </c>
      <c r="FO7" s="79" t="s">
        <v>2205</v>
      </c>
      <c r="FP7" s="73" t="s">
        <v>2206</v>
      </c>
      <c r="FQ7" s="86" t="s">
        <v>2207</v>
      </c>
      <c r="FR7" s="74" t="s">
        <v>2208</v>
      </c>
      <c r="FS7" s="87" t="s">
        <v>2209</v>
      </c>
    </row>
    <row r="8" spans="1:190" s="21" customFormat="1" x14ac:dyDescent="0.25">
      <c r="A8" s="90"/>
      <c r="B8" s="90"/>
      <c r="C8" s="91"/>
      <c r="D8" s="91"/>
      <c r="E8" s="91"/>
      <c r="F8" s="91"/>
      <c r="G8" s="91"/>
      <c r="H8" s="91"/>
      <c r="I8" s="92"/>
      <c r="J8" s="93"/>
      <c r="K8" s="91"/>
      <c r="L8" s="91"/>
      <c r="M8" s="94"/>
      <c r="N8" s="91"/>
      <c r="O8" s="91"/>
      <c r="P8" s="91"/>
      <c r="Q8" s="91"/>
      <c r="R8" s="91"/>
      <c r="S8" s="91"/>
      <c r="T8" s="91"/>
      <c r="U8" s="91"/>
      <c r="V8" s="91"/>
      <c r="W8" s="91"/>
      <c r="X8" s="91"/>
      <c r="Y8" s="91"/>
      <c r="Z8" s="91"/>
      <c r="AA8" s="91"/>
      <c r="AB8" s="91"/>
      <c r="AC8" s="91"/>
      <c r="AD8" s="94"/>
      <c r="AE8" s="91"/>
      <c r="AF8" s="91"/>
      <c r="AG8" s="91"/>
      <c r="AH8" s="91"/>
      <c r="AI8" s="91"/>
      <c r="AJ8" s="95"/>
      <c r="AK8" s="96"/>
      <c r="AL8" s="91"/>
      <c r="AM8" s="91"/>
      <c r="AN8" s="91"/>
      <c r="AO8" s="91"/>
      <c r="AP8" s="91"/>
      <c r="AQ8" s="91"/>
      <c r="AR8" s="95"/>
      <c r="AS8" s="96"/>
      <c r="AT8" s="94"/>
      <c r="AU8" s="96"/>
      <c r="AV8" s="91"/>
      <c r="AW8" s="91"/>
      <c r="AX8" s="91"/>
      <c r="AY8" s="91"/>
      <c r="AZ8" s="91"/>
      <c r="BA8" s="91"/>
      <c r="BB8" s="91"/>
      <c r="BC8" s="91"/>
      <c r="BD8" s="91"/>
      <c r="BE8" s="91"/>
      <c r="BF8" s="91"/>
      <c r="BG8" s="91"/>
      <c r="BH8" s="91"/>
      <c r="BI8" s="94"/>
      <c r="BJ8" s="91"/>
      <c r="BK8" s="91"/>
      <c r="BL8" s="91"/>
      <c r="BM8" s="95"/>
      <c r="BN8" s="96"/>
      <c r="BO8" s="91"/>
      <c r="BP8" s="91"/>
      <c r="BQ8" s="91"/>
      <c r="BR8" s="91"/>
      <c r="BS8" s="91"/>
      <c r="BT8" s="97"/>
      <c r="BU8" s="91"/>
      <c r="BV8" s="95"/>
      <c r="BW8" s="98"/>
      <c r="BX8" s="96"/>
      <c r="BY8" s="94"/>
      <c r="BZ8" s="91"/>
      <c r="CA8" s="91"/>
      <c r="CB8" s="91"/>
      <c r="CC8" s="91"/>
      <c r="CD8" s="91"/>
      <c r="CE8" s="99"/>
      <c r="CF8" s="91"/>
      <c r="CG8" s="91"/>
      <c r="CH8" s="91"/>
      <c r="CI8" s="91"/>
      <c r="CJ8" s="91"/>
      <c r="CK8" s="91"/>
      <c r="CL8" s="91"/>
      <c r="CM8" s="91"/>
      <c r="CN8" s="91"/>
      <c r="CO8" s="94"/>
      <c r="CP8" s="91"/>
      <c r="CQ8" s="91"/>
      <c r="CR8" s="91"/>
      <c r="CS8" s="91"/>
      <c r="CT8" s="91"/>
      <c r="CU8" s="91"/>
      <c r="CV8" s="91"/>
      <c r="CW8" s="91"/>
      <c r="CX8" s="91"/>
      <c r="CY8" s="91"/>
      <c r="CZ8" s="91"/>
      <c r="DA8" s="91"/>
      <c r="DB8" s="91"/>
      <c r="DC8" s="91"/>
      <c r="DD8" s="91"/>
      <c r="DE8" s="91"/>
      <c r="DF8" s="94"/>
      <c r="DG8" s="91"/>
      <c r="DH8" s="91"/>
      <c r="DI8" s="91"/>
      <c r="DJ8" s="91"/>
      <c r="DK8" s="91"/>
      <c r="DL8" s="91"/>
      <c r="DM8" s="91"/>
      <c r="DN8" s="91"/>
      <c r="DO8" s="91"/>
      <c r="DP8" s="91"/>
      <c r="DQ8" s="91"/>
      <c r="DR8" s="94"/>
      <c r="DS8" s="94"/>
      <c r="DT8" s="94"/>
      <c r="DU8" s="94"/>
      <c r="DV8" s="94"/>
      <c r="DW8" s="94"/>
      <c r="DX8" s="94"/>
      <c r="DY8" s="94"/>
      <c r="DZ8" s="92"/>
      <c r="EA8" s="100"/>
      <c r="EB8" s="93"/>
      <c r="EC8" s="94"/>
      <c r="ED8" s="92"/>
      <c r="EE8" s="93"/>
      <c r="EF8" s="94"/>
      <c r="EG8" s="94"/>
      <c r="EH8" s="92"/>
      <c r="EI8" s="93"/>
      <c r="EJ8" s="90"/>
      <c r="EK8" s="101"/>
      <c r="EL8" s="94"/>
      <c r="EM8" s="93"/>
      <c r="EN8" s="90"/>
      <c r="EO8" s="90"/>
      <c r="EP8" s="89"/>
      <c r="EQ8" s="88"/>
      <c r="ER8" s="90"/>
      <c r="ES8" s="90"/>
      <c r="ET8" s="89"/>
      <c r="EU8" s="88"/>
      <c r="EV8" s="89"/>
      <c r="EW8" s="88"/>
      <c r="EX8" s="90"/>
      <c r="EY8" s="89"/>
      <c r="EZ8" s="102"/>
      <c r="FA8" s="94"/>
      <c r="FB8" s="89"/>
      <c r="FC8" s="102"/>
      <c r="FD8" s="93"/>
      <c r="FE8" s="94"/>
      <c r="FF8" s="92"/>
      <c r="FG8" s="93"/>
      <c r="FH8" s="94"/>
      <c r="FI8" s="92"/>
      <c r="FJ8" s="93"/>
      <c r="FK8" s="94"/>
      <c r="FL8" s="92"/>
      <c r="FM8" s="94"/>
      <c r="FN8" s="94"/>
      <c r="FO8" s="92"/>
      <c r="FP8" s="93"/>
      <c r="FQ8" s="94"/>
      <c r="FR8" s="92"/>
      <c r="FS8" s="103"/>
      <c r="FT8" s="104"/>
      <c r="FU8" s="104"/>
      <c r="FV8" s="104"/>
      <c r="FW8" s="104"/>
      <c r="FX8" s="104"/>
      <c r="FY8" s="104"/>
      <c r="FZ8" s="104"/>
      <c r="GA8" s="104"/>
      <c r="GB8" s="104"/>
      <c r="GC8" s="104"/>
      <c r="GD8" s="104"/>
      <c r="GE8" s="104"/>
      <c r="GF8" s="104"/>
      <c r="GG8" s="104"/>
      <c r="GH8" s="104"/>
    </row>
    <row r="9" spans="1:190" s="21" customFormat="1" x14ac:dyDescent="0.25">
      <c r="C9" s="107"/>
      <c r="D9" s="107"/>
      <c r="E9" s="107"/>
      <c r="F9" s="107"/>
      <c r="G9" s="107"/>
      <c r="H9" s="107"/>
      <c r="I9" s="108"/>
      <c r="J9" s="109"/>
      <c r="K9" s="107"/>
      <c r="L9" s="107"/>
      <c r="M9" s="104"/>
      <c r="N9" s="107"/>
      <c r="O9" s="107"/>
      <c r="P9" s="107"/>
      <c r="Q9" s="107"/>
      <c r="R9" s="107"/>
      <c r="S9" s="107"/>
      <c r="T9" s="107"/>
      <c r="U9" s="107"/>
      <c r="V9" s="107"/>
      <c r="W9" s="107"/>
      <c r="X9" s="107"/>
      <c r="Y9" s="107"/>
      <c r="Z9" s="107"/>
      <c r="AA9" s="107"/>
      <c r="AB9" s="107"/>
      <c r="AC9" s="107"/>
      <c r="AD9" s="104"/>
      <c r="AE9" s="107"/>
      <c r="AF9" s="107"/>
      <c r="AG9" s="107"/>
      <c r="AH9" s="107"/>
      <c r="AI9" s="107"/>
      <c r="AJ9" s="110"/>
      <c r="AK9" s="111"/>
      <c r="AL9" s="107"/>
      <c r="AM9" s="107"/>
      <c r="AN9" s="107"/>
      <c r="AO9" s="107"/>
      <c r="AP9" s="107"/>
      <c r="AQ9" s="107"/>
      <c r="AR9" s="110"/>
      <c r="AS9" s="111"/>
      <c r="AT9" s="104"/>
      <c r="AU9" s="111"/>
      <c r="AV9" s="107"/>
      <c r="AW9" s="107"/>
      <c r="AX9" s="107"/>
      <c r="AY9" s="107"/>
      <c r="AZ9" s="107"/>
      <c r="BA9" s="107"/>
      <c r="BB9" s="107"/>
      <c r="BC9" s="107"/>
      <c r="BD9" s="107"/>
      <c r="BE9" s="107"/>
      <c r="BF9" s="107"/>
      <c r="BG9" s="107"/>
      <c r="BH9" s="107"/>
      <c r="BI9" s="104"/>
      <c r="BJ9" s="107"/>
      <c r="BK9" s="107"/>
      <c r="BL9" s="107"/>
      <c r="BM9" s="110"/>
      <c r="BN9" s="111"/>
      <c r="BO9" s="107"/>
      <c r="BP9" s="107"/>
      <c r="BQ9" s="107"/>
      <c r="BR9" s="107"/>
      <c r="BS9" s="107"/>
      <c r="BT9" s="112"/>
      <c r="BU9" s="107"/>
      <c r="BV9" s="110"/>
      <c r="BW9" s="113"/>
      <c r="BX9" s="111"/>
      <c r="BY9" s="104"/>
      <c r="BZ9" s="107"/>
      <c r="CA9" s="107"/>
      <c r="CB9" s="107"/>
      <c r="CC9" s="107"/>
      <c r="CD9" s="107"/>
      <c r="CE9" s="114"/>
      <c r="CF9" s="107"/>
      <c r="CG9" s="107"/>
      <c r="CH9" s="107"/>
      <c r="CI9" s="107"/>
      <c r="CJ9" s="107"/>
      <c r="CK9" s="107"/>
      <c r="CL9" s="107"/>
      <c r="CM9" s="107"/>
      <c r="CN9" s="107"/>
      <c r="CO9" s="104"/>
      <c r="CP9" s="107"/>
      <c r="CQ9" s="107"/>
      <c r="CR9" s="107"/>
      <c r="CS9" s="107"/>
      <c r="CT9" s="107"/>
      <c r="CU9" s="107"/>
      <c r="CV9" s="107"/>
      <c r="CW9" s="107"/>
      <c r="CX9" s="107"/>
      <c r="CY9" s="107"/>
      <c r="CZ9" s="107"/>
      <c r="DA9" s="107"/>
      <c r="DB9" s="107"/>
      <c r="DC9" s="107"/>
      <c r="DD9" s="107"/>
      <c r="DE9" s="107"/>
      <c r="DF9" s="104"/>
      <c r="DG9" s="107"/>
      <c r="DH9" s="107"/>
      <c r="DI9" s="107"/>
      <c r="DJ9" s="107"/>
      <c r="DK9" s="107"/>
      <c r="DL9" s="107"/>
      <c r="DM9" s="107"/>
      <c r="DN9" s="107"/>
      <c r="DO9" s="107"/>
      <c r="DP9" s="107"/>
      <c r="DQ9" s="107"/>
      <c r="DR9" s="104"/>
      <c r="DS9" s="104"/>
      <c r="DT9" s="104"/>
      <c r="DU9" s="104"/>
      <c r="DV9" s="104"/>
      <c r="DW9" s="104"/>
      <c r="DX9" s="104"/>
      <c r="DY9" s="104"/>
      <c r="DZ9" s="108"/>
      <c r="EA9" s="115"/>
      <c r="EB9" s="109"/>
      <c r="EC9" s="104"/>
      <c r="ED9" s="108"/>
      <c r="EE9" s="109"/>
      <c r="EF9" s="104"/>
      <c r="EG9" s="104"/>
      <c r="EH9" s="108"/>
      <c r="EI9" s="109"/>
      <c r="EK9"/>
      <c r="EL9" s="104"/>
      <c r="EM9" s="109"/>
      <c r="EP9" s="106"/>
      <c r="EQ9" s="105"/>
      <c r="ET9" s="106"/>
      <c r="EU9" s="105"/>
      <c r="EV9" s="106"/>
      <c r="EW9" s="105"/>
      <c r="EY9" s="106"/>
      <c r="EZ9" s="116"/>
      <c r="FA9" s="104"/>
      <c r="FB9" s="106"/>
      <c r="FC9" s="116"/>
      <c r="FD9" s="109"/>
      <c r="FE9" s="104"/>
      <c r="FF9" s="108"/>
      <c r="FG9" s="109"/>
      <c r="FH9" s="104"/>
      <c r="FI9" s="108"/>
      <c r="FJ9" s="109"/>
      <c r="FK9" s="104"/>
      <c r="FL9" s="108"/>
      <c r="FM9" s="104"/>
      <c r="FN9" s="104"/>
      <c r="FO9" s="108"/>
      <c r="FP9" s="109"/>
      <c r="FQ9" s="104"/>
      <c r="FR9" s="108"/>
      <c r="FS9" s="117"/>
      <c r="FT9" s="104"/>
      <c r="FU9" s="104"/>
      <c r="FV9" s="104"/>
      <c r="FW9" s="104"/>
      <c r="FX9" s="104"/>
      <c r="FY9" s="104"/>
      <c r="FZ9" s="104"/>
      <c r="GA9" s="104"/>
      <c r="GB9" s="104"/>
      <c r="GC9" s="104"/>
      <c r="GD9" s="104"/>
      <c r="GE9" s="104"/>
      <c r="GF9" s="104"/>
      <c r="GG9" s="104"/>
      <c r="GH9" s="104"/>
    </row>
    <row r="10" spans="1:190" s="21" customFormat="1" x14ac:dyDescent="0.25">
      <c r="C10" s="107"/>
      <c r="D10" s="107"/>
      <c r="E10" s="107"/>
      <c r="F10" s="107"/>
      <c r="G10" s="107"/>
      <c r="H10" s="107"/>
      <c r="I10" s="108"/>
      <c r="J10" s="109"/>
      <c r="K10" s="107"/>
      <c r="L10" s="107"/>
      <c r="M10" s="104"/>
      <c r="N10" s="107"/>
      <c r="O10" s="107"/>
      <c r="P10" s="107"/>
      <c r="Q10" s="107"/>
      <c r="R10" s="107"/>
      <c r="S10" s="107"/>
      <c r="T10" s="107"/>
      <c r="U10" s="107"/>
      <c r="V10" s="107"/>
      <c r="W10" s="107"/>
      <c r="X10" s="107"/>
      <c r="Y10" s="107"/>
      <c r="Z10" s="107"/>
      <c r="AA10" s="107"/>
      <c r="AB10" s="107"/>
      <c r="AC10" s="107"/>
      <c r="AD10" s="104"/>
      <c r="AE10" s="107"/>
      <c r="AF10" s="107"/>
      <c r="AG10" s="107"/>
      <c r="AH10" s="107"/>
      <c r="AI10" s="107"/>
      <c r="AJ10" s="110"/>
      <c r="AK10" s="111"/>
      <c r="AL10" s="107"/>
      <c r="AM10" s="107"/>
      <c r="AN10" s="107"/>
      <c r="AO10" s="107"/>
      <c r="AP10" s="107"/>
      <c r="AQ10" s="107"/>
      <c r="AR10" s="110"/>
      <c r="AS10" s="111"/>
      <c r="AT10" s="104"/>
      <c r="AU10" s="111"/>
      <c r="AV10" s="107"/>
      <c r="AW10" s="107"/>
      <c r="AX10" s="107"/>
      <c r="AY10" s="107"/>
      <c r="AZ10" s="107"/>
      <c r="BA10" s="107"/>
      <c r="BB10" s="107"/>
      <c r="BC10" s="107"/>
      <c r="BD10" s="107"/>
      <c r="BE10" s="107"/>
      <c r="BF10" s="107"/>
      <c r="BG10" s="107"/>
      <c r="BH10" s="107"/>
      <c r="BI10" s="104"/>
      <c r="BJ10" s="107"/>
      <c r="BK10" s="107"/>
      <c r="BL10" s="107"/>
      <c r="BM10" s="110"/>
      <c r="BN10" s="111"/>
      <c r="BO10" s="107"/>
      <c r="BP10" s="107"/>
      <c r="BQ10" s="107"/>
      <c r="BR10" s="107"/>
      <c r="BS10" s="107"/>
      <c r="BT10" s="112"/>
      <c r="BU10" s="107"/>
      <c r="BV10" s="110"/>
      <c r="BW10" s="113"/>
      <c r="BX10" s="111"/>
      <c r="BY10" s="104"/>
      <c r="BZ10" s="107"/>
      <c r="CA10" s="107"/>
      <c r="CB10" s="107"/>
      <c r="CC10" s="107"/>
      <c r="CD10" s="107"/>
      <c r="CE10" s="114"/>
      <c r="CF10" s="107"/>
      <c r="CG10" s="107"/>
      <c r="CH10" s="107"/>
      <c r="CI10" s="107"/>
      <c r="CJ10" s="107"/>
      <c r="CK10" s="107"/>
      <c r="CL10" s="107"/>
      <c r="CM10" s="107"/>
      <c r="CN10" s="107"/>
      <c r="CO10" s="104"/>
      <c r="CP10" s="107"/>
      <c r="CQ10" s="107"/>
      <c r="CR10" s="107"/>
      <c r="CS10" s="107"/>
      <c r="CT10" s="107"/>
      <c r="CU10" s="107"/>
      <c r="CV10" s="107"/>
      <c r="CW10" s="107"/>
      <c r="CX10" s="107"/>
      <c r="CY10" s="107"/>
      <c r="CZ10" s="107"/>
      <c r="DA10" s="107"/>
      <c r="DB10" s="107"/>
      <c r="DC10" s="107"/>
      <c r="DD10" s="107"/>
      <c r="DE10" s="107"/>
      <c r="DF10" s="104"/>
      <c r="DG10" s="107"/>
      <c r="DH10" s="107"/>
      <c r="DI10" s="107"/>
      <c r="DJ10" s="107"/>
      <c r="DK10" s="107"/>
      <c r="DL10" s="107"/>
      <c r="DM10" s="107"/>
      <c r="DN10" s="107"/>
      <c r="DO10" s="107"/>
      <c r="DP10" s="107"/>
      <c r="DQ10" s="107"/>
      <c r="DR10" s="104"/>
      <c r="DS10" s="104"/>
      <c r="DT10" s="104"/>
      <c r="DU10" s="104"/>
      <c r="DV10" s="104"/>
      <c r="DW10" s="104"/>
      <c r="DX10" s="104"/>
      <c r="DY10" s="104"/>
      <c r="DZ10" s="108"/>
      <c r="EA10" s="115"/>
      <c r="EB10" s="109"/>
      <c r="EC10" s="104"/>
      <c r="ED10" s="108"/>
      <c r="EE10" s="109"/>
      <c r="EF10" s="104"/>
      <c r="EG10" s="104"/>
      <c r="EH10" s="108"/>
      <c r="EI10" s="109"/>
      <c r="EK10"/>
      <c r="EL10" s="104"/>
      <c r="EM10" s="109"/>
      <c r="EP10" s="106"/>
      <c r="EQ10" s="105"/>
      <c r="ET10" s="106"/>
      <c r="EU10" s="105"/>
      <c r="EV10" s="106"/>
      <c r="EW10" s="105"/>
      <c r="EY10" s="106"/>
      <c r="EZ10" s="116"/>
      <c r="FA10" s="104"/>
      <c r="FB10" s="106"/>
      <c r="FC10" s="116"/>
      <c r="FD10" s="109"/>
      <c r="FE10" s="104"/>
      <c r="FF10" s="108"/>
      <c r="FG10" s="109"/>
      <c r="FH10" s="104"/>
      <c r="FI10" s="108"/>
      <c r="FJ10" s="109"/>
      <c r="FK10" s="104"/>
      <c r="FL10" s="108"/>
      <c r="FM10" s="104"/>
      <c r="FN10" s="104"/>
      <c r="FO10" s="108"/>
      <c r="FP10" s="109"/>
      <c r="FQ10" s="104"/>
      <c r="FR10" s="108"/>
      <c r="FS10" s="117"/>
      <c r="FT10" s="104"/>
      <c r="FU10" s="104"/>
      <c r="FV10" s="104"/>
      <c r="FW10" s="104"/>
      <c r="FX10" s="104"/>
      <c r="FY10" s="104"/>
      <c r="FZ10" s="104"/>
      <c r="GA10" s="104"/>
      <c r="GB10" s="104"/>
      <c r="GC10" s="104"/>
      <c r="GD10" s="104"/>
      <c r="GE10" s="104"/>
      <c r="GF10" s="104"/>
      <c r="GG10" s="104"/>
      <c r="GH10" s="104"/>
    </row>
    <row r="11" spans="1:190" s="21" customFormat="1" x14ac:dyDescent="0.25">
      <c r="C11" s="107"/>
      <c r="D11" s="107"/>
      <c r="E11" s="107"/>
      <c r="F11" s="107"/>
      <c r="G11" s="107"/>
      <c r="H11" s="107"/>
      <c r="I11" s="108"/>
      <c r="J11" s="109"/>
      <c r="K11" s="107"/>
      <c r="L11" s="107"/>
      <c r="M11" s="104" t="s">
        <v>2210</v>
      </c>
      <c r="N11" s="107"/>
      <c r="O11" s="107"/>
      <c r="P11" s="107"/>
      <c r="Q11" s="107"/>
      <c r="R11" s="107"/>
      <c r="S11" s="107"/>
      <c r="T11" s="107"/>
      <c r="U11" s="107"/>
      <c r="V11" s="107"/>
      <c r="W11" s="107"/>
      <c r="X11" s="107"/>
      <c r="Y11" s="107"/>
      <c r="Z11" s="107"/>
      <c r="AA11" s="107"/>
      <c r="AB11" s="107"/>
      <c r="AC11" s="107"/>
      <c r="AD11" s="104" t="str">
        <f>$M11</f>
        <v>2020 Audi A8L (PHEV)</v>
      </c>
      <c r="AE11" s="107"/>
      <c r="AF11" s="107"/>
      <c r="AG11" s="107"/>
      <c r="AH11" s="107"/>
      <c r="AI11" s="107"/>
      <c r="AJ11" s="110"/>
      <c r="AK11" s="111"/>
      <c r="AL11" s="107"/>
      <c r="AM11" s="107"/>
      <c r="AN11" s="107"/>
      <c r="AO11" s="107"/>
      <c r="AP11" s="107"/>
      <c r="AQ11" s="107"/>
      <c r="AR11" s="110"/>
      <c r="AS11" s="111"/>
      <c r="AT11" s="104" t="str">
        <f>$M11</f>
        <v>2020 Audi A8L (PHEV)</v>
      </c>
      <c r="AU11" s="111"/>
      <c r="AV11" s="107"/>
      <c r="AW11" s="107"/>
      <c r="AX11" s="107"/>
      <c r="AY11" s="107"/>
      <c r="AZ11" s="107"/>
      <c r="BA11" s="107"/>
      <c r="BB11" s="107"/>
      <c r="BC11" s="107"/>
      <c r="BD11" s="107"/>
      <c r="BE11" s="107"/>
      <c r="BF11" s="107"/>
      <c r="BG11" s="107"/>
      <c r="BH11" s="107"/>
      <c r="BI11" s="104" t="str">
        <f>$M11</f>
        <v>2020 Audi A8L (PHEV)</v>
      </c>
      <c r="BJ11" s="107"/>
      <c r="BK11" s="107"/>
      <c r="BL11" s="107"/>
      <c r="BM11" s="110"/>
      <c r="BN11" s="111"/>
      <c r="BO11" s="107"/>
      <c r="BP11" s="107"/>
      <c r="BQ11" s="107"/>
      <c r="BR11" s="107"/>
      <c r="BS11" s="107"/>
      <c r="BT11" s="112"/>
      <c r="BU11" s="107"/>
      <c r="BV11" s="110"/>
      <c r="BW11" s="113"/>
      <c r="BX11" s="111"/>
      <c r="BY11" s="104" t="str">
        <f>$M11</f>
        <v>2020 Audi A8L (PHEV)</v>
      </c>
      <c r="BZ11" s="107"/>
      <c r="CA11" s="107"/>
      <c r="CB11" s="107"/>
      <c r="CC11" s="107"/>
      <c r="CD11" s="107"/>
      <c r="CE11" s="114"/>
      <c r="CF11" s="107"/>
      <c r="CG11" s="107"/>
      <c r="CH11" s="107"/>
      <c r="CI11" s="107"/>
      <c r="CJ11" s="107"/>
      <c r="CK11" s="107"/>
      <c r="CL11" s="107"/>
      <c r="CM11" s="107"/>
      <c r="CN11" s="107"/>
      <c r="CO11" s="104" t="str">
        <f>$M11</f>
        <v>2020 Audi A8L (PHEV)</v>
      </c>
      <c r="CP11" s="107"/>
      <c r="CQ11" s="107"/>
      <c r="CR11" s="107"/>
      <c r="CS11" s="107"/>
      <c r="CT11" s="107"/>
      <c r="CU11" s="107"/>
      <c r="CV11" s="107"/>
      <c r="CW11" s="107"/>
      <c r="CX11" s="107"/>
      <c r="CY11" s="107"/>
      <c r="CZ11" s="107"/>
      <c r="DA11" s="107"/>
      <c r="DB11" s="107"/>
      <c r="DC11" s="107"/>
      <c r="DD11" s="107"/>
      <c r="DE11" s="107"/>
      <c r="DF11" s="104" t="str">
        <f>$M11</f>
        <v>2020 Audi A8L (PHEV)</v>
      </c>
      <c r="DG11" s="107"/>
      <c r="DH11" s="107"/>
      <c r="DI11" s="107"/>
      <c r="DJ11" s="107"/>
      <c r="DK11" s="107"/>
      <c r="DL11" s="107"/>
      <c r="DM11" s="107"/>
      <c r="DN11" s="107"/>
      <c r="DO11" s="107"/>
      <c r="DP11" s="107"/>
      <c r="DQ11" s="107"/>
      <c r="DR11" s="104"/>
      <c r="DS11" s="104"/>
      <c r="DT11" s="104"/>
      <c r="DU11" s="104"/>
      <c r="DV11" s="104"/>
      <c r="DW11" s="104" t="str">
        <f>$M11</f>
        <v>2020 Audi A8L (PHEV)</v>
      </c>
      <c r="DX11" s="104"/>
      <c r="DY11" s="104"/>
      <c r="DZ11" s="108"/>
      <c r="EA11" s="115"/>
      <c r="EB11" s="109"/>
      <c r="EC11" s="104"/>
      <c r="ED11" s="108"/>
      <c r="EE11" s="109"/>
      <c r="EF11" s="104"/>
      <c r="EG11" s="104"/>
      <c r="EH11" s="108"/>
      <c r="EI11" s="109"/>
      <c r="EK11" t="s">
        <v>80</v>
      </c>
      <c r="EL11" s="104" t="str">
        <f>$M11</f>
        <v>2020 Audi A8L (PHEV)</v>
      </c>
      <c r="EM11" s="109"/>
      <c r="EP11" s="106"/>
      <c r="EQ11" s="105"/>
      <c r="ET11" s="106"/>
      <c r="EU11" s="105"/>
      <c r="EV11" s="106"/>
      <c r="EW11" s="105"/>
      <c r="EY11" s="106"/>
      <c r="EZ11" s="116"/>
      <c r="FA11" s="104" t="str">
        <f>$M11</f>
        <v>2020 Audi A8L (PHEV)</v>
      </c>
      <c r="FB11" s="106"/>
      <c r="FC11" s="116"/>
      <c r="FD11" s="109"/>
      <c r="FE11" s="104"/>
      <c r="FF11" s="108"/>
      <c r="FG11" s="109"/>
      <c r="FH11" s="104"/>
      <c r="FI11" s="108"/>
      <c r="FJ11" s="109"/>
      <c r="FK11" s="104"/>
      <c r="FL11" s="108"/>
      <c r="FM11" s="104" t="str">
        <f>$M11</f>
        <v>2020 Audi A8L (PHEV)</v>
      </c>
      <c r="FN11" s="104"/>
      <c r="FO11" s="108"/>
      <c r="FP11" s="118"/>
      <c r="FQ11" s="119"/>
      <c r="FR11" s="120"/>
      <c r="FS11" s="117"/>
      <c r="FT11" s="104"/>
      <c r="FU11" s="104"/>
      <c r="FV11" s="104"/>
      <c r="FW11" s="104"/>
      <c r="FX11" s="104"/>
      <c r="FY11" s="104"/>
      <c r="FZ11" s="104"/>
      <c r="GA11" s="104"/>
      <c r="GB11" s="104"/>
      <c r="GC11" s="104"/>
      <c r="GD11" s="104"/>
      <c r="GE11" s="104"/>
      <c r="GF11" s="104"/>
      <c r="GG11" s="104"/>
      <c r="GH11" s="104"/>
    </row>
    <row r="12" spans="1:190" s="24" customFormat="1" x14ac:dyDescent="0.25">
      <c r="A12" s="34">
        <v>2020</v>
      </c>
      <c r="B12" s="122" t="s">
        <v>1123</v>
      </c>
      <c r="C12" s="122" t="s">
        <v>1124</v>
      </c>
      <c r="D12" s="122" t="s">
        <v>1149</v>
      </c>
      <c r="E12" s="122" t="s">
        <v>1126</v>
      </c>
      <c r="F12" s="34">
        <v>300</v>
      </c>
      <c r="G12" s="26">
        <v>3</v>
      </c>
      <c r="H12" s="34">
        <v>6</v>
      </c>
      <c r="I12" s="123" t="s">
        <v>79</v>
      </c>
      <c r="J12" s="124">
        <v>21</v>
      </c>
      <c r="K12" s="34">
        <v>27</v>
      </c>
      <c r="L12" s="34">
        <v>23</v>
      </c>
      <c r="M12" s="125">
        <v>26</v>
      </c>
      <c r="N12" s="125">
        <v>38.5</v>
      </c>
      <c r="O12" s="125">
        <v>30.448699999999999</v>
      </c>
      <c r="P12" s="125">
        <v>20.529599999999999</v>
      </c>
      <c r="Q12" s="125">
        <v>27.1633</v>
      </c>
      <c r="R12" s="125">
        <v>23.064299999999999</v>
      </c>
      <c r="S12" s="125"/>
      <c r="T12" s="122" t="s">
        <v>60</v>
      </c>
      <c r="U12" s="122" t="s">
        <v>71</v>
      </c>
      <c r="V12" s="122" t="s">
        <v>61</v>
      </c>
      <c r="W12" s="122" t="s">
        <v>62</v>
      </c>
      <c r="X12" s="122" t="s">
        <v>2211</v>
      </c>
      <c r="Y12" s="34">
        <v>8</v>
      </c>
      <c r="Z12" s="122" t="s">
        <v>63</v>
      </c>
      <c r="AA12" s="122" t="s">
        <v>64</v>
      </c>
      <c r="AB12" s="122" t="s">
        <v>86</v>
      </c>
      <c r="AC12" s="122" t="s">
        <v>87</v>
      </c>
      <c r="AD12" s="34">
        <v>15</v>
      </c>
      <c r="AE12" s="34"/>
      <c r="AF12" s="24">
        <v>404</v>
      </c>
      <c r="AG12" s="122" t="s">
        <v>59</v>
      </c>
      <c r="AH12" s="122" t="s">
        <v>67</v>
      </c>
      <c r="AI12" s="122" t="s">
        <v>68</v>
      </c>
      <c r="AJ12" s="123" t="s">
        <v>69</v>
      </c>
      <c r="AK12" s="126" t="s">
        <v>64</v>
      </c>
      <c r="AL12" s="122" t="s">
        <v>70</v>
      </c>
      <c r="AM12" s="34"/>
      <c r="AN12" s="34"/>
      <c r="AO12" s="34">
        <v>111</v>
      </c>
      <c r="AP12" s="34">
        <v>13</v>
      </c>
      <c r="AQ12" s="34"/>
      <c r="AR12" s="127"/>
      <c r="AS12" s="124">
        <v>1700</v>
      </c>
      <c r="AT12" s="34">
        <v>1700</v>
      </c>
      <c r="AU12" s="128">
        <v>69</v>
      </c>
      <c r="AV12" s="129">
        <v>56</v>
      </c>
      <c r="AW12" s="129">
        <v>63</v>
      </c>
      <c r="AX12" s="129">
        <v>48.9</v>
      </c>
      <c r="AY12" s="129">
        <v>39</v>
      </c>
      <c r="AZ12" s="129">
        <v>44.445</v>
      </c>
      <c r="BA12" s="129">
        <v>69.361999999999995</v>
      </c>
      <c r="BB12" s="129">
        <v>56.093000000000004</v>
      </c>
      <c r="BC12" s="129">
        <v>63.390999999999998</v>
      </c>
      <c r="BD12" s="114">
        <v>17</v>
      </c>
      <c r="BE12" s="122" t="s">
        <v>108</v>
      </c>
      <c r="BF12" s="122" t="s">
        <v>109</v>
      </c>
      <c r="BG12" s="122" t="s">
        <v>122</v>
      </c>
      <c r="BH12" s="122" t="s">
        <v>123</v>
      </c>
      <c r="BI12" s="24">
        <v>1700</v>
      </c>
      <c r="BJ12" s="122"/>
      <c r="BK12" s="122"/>
      <c r="BL12" s="122"/>
      <c r="BM12" s="121">
        <v>1700</v>
      </c>
      <c r="BN12" s="124" t="s">
        <v>2126</v>
      </c>
      <c r="BO12" s="34">
        <v>2</v>
      </c>
      <c r="BP12" s="34">
        <v>2</v>
      </c>
      <c r="BQ12" s="24">
        <v>6</v>
      </c>
      <c r="BR12" s="122" t="s">
        <v>92</v>
      </c>
      <c r="BS12" s="122" t="s">
        <v>2123</v>
      </c>
      <c r="BT12" s="122" t="s">
        <v>111</v>
      </c>
      <c r="BU12" s="27">
        <v>43846</v>
      </c>
      <c r="BV12" s="127">
        <v>26968</v>
      </c>
      <c r="BW12" s="130"/>
      <c r="BX12" s="126" t="s">
        <v>64</v>
      </c>
      <c r="BY12" s="122" t="s">
        <v>64</v>
      </c>
      <c r="BZ12" s="122" t="s">
        <v>2211</v>
      </c>
      <c r="CA12" s="122" t="s">
        <v>2211</v>
      </c>
      <c r="CB12" s="122" t="s">
        <v>64</v>
      </c>
      <c r="CC12" s="122" t="s">
        <v>64</v>
      </c>
      <c r="CD12" s="122" t="s">
        <v>1925</v>
      </c>
      <c r="CE12" s="122" t="s">
        <v>64</v>
      </c>
      <c r="CF12" s="122" t="s">
        <v>2211</v>
      </c>
      <c r="CG12" s="122" t="s">
        <v>63</v>
      </c>
      <c r="CH12" s="122" t="s">
        <v>1127</v>
      </c>
      <c r="CI12" s="122" t="s">
        <v>63</v>
      </c>
      <c r="CJ12" s="122" t="s">
        <v>1136</v>
      </c>
      <c r="CK12" s="122" t="s">
        <v>112</v>
      </c>
      <c r="CL12" s="122" t="s">
        <v>2211</v>
      </c>
      <c r="CM12" s="34">
        <v>1</v>
      </c>
      <c r="CN12" s="122" t="s">
        <v>113</v>
      </c>
      <c r="CO12" s="122" t="s">
        <v>2211</v>
      </c>
      <c r="CP12" s="34">
        <v>382</v>
      </c>
      <c r="CQ12" s="131">
        <v>37.5</v>
      </c>
      <c r="CR12" s="132">
        <v>102</v>
      </c>
      <c r="CS12" s="122" t="s">
        <v>2129</v>
      </c>
      <c r="CT12" s="122" t="s">
        <v>2211</v>
      </c>
      <c r="CU12" s="34"/>
      <c r="CV12" s="122" t="s">
        <v>115</v>
      </c>
      <c r="CW12" s="122" t="s">
        <v>2211</v>
      </c>
      <c r="CX12" s="122" t="s">
        <v>116</v>
      </c>
      <c r="CY12" s="122" t="s">
        <v>64</v>
      </c>
      <c r="CZ12" s="122" t="s">
        <v>2211</v>
      </c>
      <c r="DA12" s="131"/>
      <c r="DB12" s="131"/>
      <c r="DC12" s="122" t="s">
        <v>2211</v>
      </c>
      <c r="DD12" s="34">
        <v>1</v>
      </c>
      <c r="DE12" s="122" t="s">
        <v>138</v>
      </c>
      <c r="DF12" s="122" t="s">
        <v>2211</v>
      </c>
      <c r="DG12" s="34">
        <v>100</v>
      </c>
      <c r="DH12" s="122" t="s">
        <v>2211</v>
      </c>
      <c r="DI12" s="122" t="s">
        <v>2211</v>
      </c>
      <c r="DJ12" s="122" t="s">
        <v>76</v>
      </c>
      <c r="DK12" s="122" t="s">
        <v>2124</v>
      </c>
      <c r="DL12" s="122" t="s">
        <v>64</v>
      </c>
      <c r="DM12" s="122" t="s">
        <v>63</v>
      </c>
      <c r="DN12" s="122" t="s">
        <v>64</v>
      </c>
      <c r="DO12" s="122" t="s">
        <v>1129</v>
      </c>
      <c r="DP12" s="122" t="s">
        <v>63</v>
      </c>
      <c r="DQ12" s="122" t="s">
        <v>78</v>
      </c>
      <c r="DR12" s="122" t="s">
        <v>2211</v>
      </c>
      <c r="DS12" s="122" t="s">
        <v>118</v>
      </c>
      <c r="DT12" s="122" t="s">
        <v>119</v>
      </c>
      <c r="DU12" s="122" t="s">
        <v>120</v>
      </c>
      <c r="DV12" s="122" t="s">
        <v>121</v>
      </c>
      <c r="DW12" s="34"/>
      <c r="DX12" s="34"/>
      <c r="DY12" s="132">
        <v>30.9</v>
      </c>
      <c r="DZ12" s="123" t="s">
        <v>2211</v>
      </c>
      <c r="EA12" s="133"/>
      <c r="EB12" s="124">
        <v>7</v>
      </c>
      <c r="EC12" s="34">
        <v>9</v>
      </c>
      <c r="ED12" s="121"/>
      <c r="EE12" s="126" t="s">
        <v>1924</v>
      </c>
      <c r="EF12" s="34">
        <v>3</v>
      </c>
      <c r="EG12" s="34"/>
      <c r="EH12" s="123" t="s">
        <v>2211</v>
      </c>
      <c r="EI12" s="126" t="s">
        <v>2211</v>
      </c>
      <c r="EJ12" s="34"/>
      <c r="EK12" s="34"/>
      <c r="EL12" s="122" t="s">
        <v>2211</v>
      </c>
      <c r="EM12" s="126" t="s">
        <v>2211</v>
      </c>
      <c r="EN12" s="34"/>
      <c r="EO12" s="34"/>
      <c r="EP12" s="123" t="s">
        <v>2211</v>
      </c>
      <c r="EQ12" s="126" t="s">
        <v>2211</v>
      </c>
      <c r="ER12" s="34"/>
      <c r="ES12" s="34"/>
      <c r="ET12" s="123" t="s">
        <v>2211</v>
      </c>
      <c r="EU12" s="124"/>
      <c r="EV12" s="127">
        <v>1000</v>
      </c>
      <c r="EW12" s="124">
        <v>0</v>
      </c>
      <c r="EX12" s="34">
        <v>0</v>
      </c>
      <c r="EY12" s="127">
        <v>0</v>
      </c>
      <c r="EZ12" s="134">
        <v>213</v>
      </c>
      <c r="FA12" s="131">
        <v>2.4</v>
      </c>
      <c r="FB12" s="127"/>
      <c r="FC12" s="135">
        <v>420</v>
      </c>
      <c r="FD12" s="124">
        <v>27</v>
      </c>
      <c r="FE12" s="34">
        <v>37</v>
      </c>
      <c r="FF12" s="127">
        <v>31</v>
      </c>
      <c r="FG12" s="136">
        <v>248.2</v>
      </c>
      <c r="FH12" s="24">
        <v>168.9</v>
      </c>
      <c r="FI12" s="127">
        <f>EZ12</f>
        <v>213</v>
      </c>
      <c r="FJ12" s="136">
        <v>15.87</v>
      </c>
      <c r="FK12" s="24">
        <v>18.829999999999998</v>
      </c>
      <c r="FL12" s="121">
        <f>BD12</f>
        <v>17</v>
      </c>
      <c r="FM12" s="24">
        <v>0.436</v>
      </c>
      <c r="FN12" s="24">
        <v>0.48899999999999999</v>
      </c>
      <c r="FO12" s="137">
        <v>0.46</v>
      </c>
      <c r="FP12" s="185">
        <v>0</v>
      </c>
      <c r="FQ12" s="186">
        <v>0</v>
      </c>
      <c r="FR12" s="187">
        <v>0</v>
      </c>
      <c r="FS12" s="138">
        <v>17.2</v>
      </c>
    </row>
    <row r="13" spans="1:190" s="24" customFormat="1" x14ac:dyDescent="0.25">
      <c r="B13" s="24" t="s">
        <v>2212</v>
      </c>
      <c r="G13" s="26"/>
      <c r="I13" s="121"/>
      <c r="J13" s="124">
        <v>21</v>
      </c>
      <c r="K13" s="34">
        <v>27</v>
      </c>
      <c r="L13" s="34">
        <v>23</v>
      </c>
      <c r="M13" s="125">
        <v>26</v>
      </c>
      <c r="N13" s="125">
        <v>38.5</v>
      </c>
      <c r="O13" s="125">
        <v>30.448699999999999</v>
      </c>
      <c r="P13" s="125">
        <v>20.529599999999999</v>
      </c>
      <c r="Q13" s="125">
        <v>27.1633</v>
      </c>
      <c r="R13" s="125">
        <v>23.064299999999999</v>
      </c>
      <c r="S13" s="125"/>
      <c r="T13" s="122" t="s">
        <v>60</v>
      </c>
      <c r="U13" s="122" t="s">
        <v>71</v>
      </c>
      <c r="V13" s="122" t="s">
        <v>61</v>
      </c>
      <c r="W13" s="122" t="s">
        <v>62</v>
      </c>
      <c r="X13" s="122" t="s">
        <v>2211</v>
      </c>
      <c r="Y13" s="34">
        <v>8</v>
      </c>
      <c r="Z13" s="122" t="s">
        <v>63</v>
      </c>
      <c r="AA13" s="122" t="s">
        <v>64</v>
      </c>
      <c r="AB13" s="122" t="s">
        <v>86</v>
      </c>
      <c r="AC13" s="122" t="s">
        <v>87</v>
      </c>
      <c r="AD13" s="34">
        <v>15</v>
      </c>
      <c r="AE13" s="34"/>
      <c r="AF13" s="24">
        <v>404</v>
      </c>
      <c r="AG13" s="122" t="s">
        <v>59</v>
      </c>
      <c r="AH13" s="122" t="s">
        <v>67</v>
      </c>
      <c r="AI13" s="122" t="s">
        <v>68</v>
      </c>
      <c r="AJ13" s="123" t="s">
        <v>69</v>
      </c>
      <c r="AK13" s="126" t="s">
        <v>64</v>
      </c>
      <c r="AL13" s="122" t="s">
        <v>70</v>
      </c>
      <c r="AM13" s="34"/>
      <c r="AN13" s="34"/>
      <c r="AO13" s="34">
        <v>111</v>
      </c>
      <c r="AP13" s="34">
        <v>13</v>
      </c>
      <c r="AQ13" s="34"/>
      <c r="AR13" s="127"/>
      <c r="AS13" s="124">
        <v>1700</v>
      </c>
      <c r="AT13" s="34">
        <v>1700</v>
      </c>
      <c r="AU13" s="124">
        <v>49</v>
      </c>
      <c r="AV13" s="34">
        <v>61</v>
      </c>
      <c r="AW13" s="34">
        <v>54</v>
      </c>
      <c r="AX13" s="125">
        <v>68.900000000000006</v>
      </c>
      <c r="AY13" s="125">
        <v>86.5</v>
      </c>
      <c r="AZ13" s="125">
        <v>75.844399999999993</v>
      </c>
      <c r="BA13" s="125">
        <v>48.917200000000001</v>
      </c>
      <c r="BB13" s="125">
        <v>60.558900000000001</v>
      </c>
      <c r="BC13" s="125">
        <v>53.549599999999998</v>
      </c>
      <c r="BD13" s="114">
        <v>17</v>
      </c>
      <c r="BE13" s="122" t="s">
        <v>108</v>
      </c>
      <c r="BF13" s="122" t="s">
        <v>109</v>
      </c>
      <c r="BG13" s="122" t="s">
        <v>68</v>
      </c>
      <c r="BH13" s="122" t="s">
        <v>69</v>
      </c>
      <c r="BI13" s="24">
        <v>1700</v>
      </c>
      <c r="BJ13" s="3"/>
      <c r="BK13" s="3"/>
      <c r="BL13" s="3"/>
      <c r="BM13" s="121">
        <v>1700</v>
      </c>
      <c r="BN13" s="124" t="s">
        <v>2126</v>
      </c>
      <c r="BO13" s="34">
        <v>2</v>
      </c>
      <c r="BP13" s="34">
        <v>2</v>
      </c>
      <c r="BQ13" s="24">
        <v>6</v>
      </c>
      <c r="BR13" s="122" t="s">
        <v>92</v>
      </c>
      <c r="BS13" s="122" t="s">
        <v>2123</v>
      </c>
      <c r="BT13" s="122" t="s">
        <v>111</v>
      </c>
      <c r="BU13" s="27">
        <v>43846</v>
      </c>
      <c r="BV13" s="127">
        <v>26968</v>
      </c>
      <c r="BW13" s="130"/>
      <c r="BX13" s="126" t="s">
        <v>64</v>
      </c>
      <c r="BY13" s="122" t="s">
        <v>64</v>
      </c>
      <c r="BZ13" s="122" t="s">
        <v>2211</v>
      </c>
      <c r="CA13" s="122" t="s">
        <v>2211</v>
      </c>
      <c r="CB13" s="122" t="s">
        <v>64</v>
      </c>
      <c r="CC13" s="122" t="s">
        <v>64</v>
      </c>
      <c r="CD13" s="122" t="s">
        <v>1925</v>
      </c>
      <c r="CE13" s="122" t="s">
        <v>64</v>
      </c>
      <c r="CF13" s="122" t="s">
        <v>2211</v>
      </c>
      <c r="CG13" s="122" t="s">
        <v>63</v>
      </c>
      <c r="CH13" s="122" t="s">
        <v>1127</v>
      </c>
      <c r="CI13" s="122" t="s">
        <v>63</v>
      </c>
      <c r="CJ13" s="122" t="s">
        <v>1136</v>
      </c>
      <c r="CK13" s="122" t="s">
        <v>112</v>
      </c>
      <c r="CL13" s="122" t="s">
        <v>2211</v>
      </c>
      <c r="CM13" s="34">
        <v>1</v>
      </c>
      <c r="CN13" s="122" t="s">
        <v>113</v>
      </c>
      <c r="CO13" s="122" t="s">
        <v>2211</v>
      </c>
      <c r="CP13" s="34">
        <v>382</v>
      </c>
      <c r="CQ13" s="131">
        <v>37.5</v>
      </c>
      <c r="CR13" s="132">
        <v>102</v>
      </c>
      <c r="CS13" s="122" t="s">
        <v>2129</v>
      </c>
      <c r="CT13" s="122" t="s">
        <v>2211</v>
      </c>
      <c r="CU13" s="34"/>
      <c r="CV13" s="122" t="s">
        <v>115</v>
      </c>
      <c r="CW13" s="122" t="s">
        <v>2211</v>
      </c>
      <c r="CX13" s="122" t="s">
        <v>116</v>
      </c>
      <c r="CY13" s="122" t="s">
        <v>64</v>
      </c>
      <c r="CZ13" s="122" t="s">
        <v>2211</v>
      </c>
      <c r="DA13" s="131"/>
      <c r="DB13" s="131"/>
      <c r="DC13" s="122" t="s">
        <v>2211</v>
      </c>
      <c r="DD13" s="34">
        <v>1</v>
      </c>
      <c r="DE13" s="122" t="s">
        <v>138</v>
      </c>
      <c r="DF13" s="122" t="s">
        <v>2211</v>
      </c>
      <c r="DG13" s="34">
        <v>100</v>
      </c>
      <c r="DH13" s="122" t="s">
        <v>2211</v>
      </c>
      <c r="DI13" s="122" t="s">
        <v>2211</v>
      </c>
      <c r="DJ13" s="122" t="s">
        <v>76</v>
      </c>
      <c r="DK13" s="122" t="s">
        <v>2124</v>
      </c>
      <c r="DL13" s="122" t="s">
        <v>64</v>
      </c>
      <c r="DM13" s="122" t="s">
        <v>63</v>
      </c>
      <c r="DN13" s="122" t="s">
        <v>64</v>
      </c>
      <c r="DO13" s="122" t="s">
        <v>1129</v>
      </c>
      <c r="DP13" s="122" t="s">
        <v>63</v>
      </c>
      <c r="DQ13" s="122" t="s">
        <v>78</v>
      </c>
      <c r="DR13" s="122" t="s">
        <v>2211</v>
      </c>
      <c r="DS13" s="122" t="s">
        <v>118</v>
      </c>
      <c r="DT13" s="122" t="s">
        <v>119</v>
      </c>
      <c r="DU13" s="122" t="s">
        <v>120</v>
      </c>
      <c r="DV13" s="122" t="s">
        <v>121</v>
      </c>
      <c r="DW13" s="34"/>
      <c r="DX13" s="34"/>
      <c r="DY13" s="132">
        <v>30.9</v>
      </c>
      <c r="DZ13" s="123" t="s">
        <v>2211</v>
      </c>
      <c r="EA13" s="133"/>
      <c r="EB13" s="124">
        <v>7</v>
      </c>
      <c r="EC13" s="34">
        <v>9</v>
      </c>
      <c r="ED13" s="121"/>
      <c r="EE13" s="126" t="s">
        <v>1924</v>
      </c>
      <c r="EF13" s="34">
        <v>3</v>
      </c>
      <c r="EG13" s="34"/>
      <c r="EH13" s="123" t="s">
        <v>2211</v>
      </c>
      <c r="EI13" s="126" t="s">
        <v>2211</v>
      </c>
      <c r="EJ13" s="34"/>
      <c r="EK13" s="34"/>
      <c r="EL13" s="122" t="s">
        <v>2211</v>
      </c>
      <c r="EM13" s="126" t="s">
        <v>2211</v>
      </c>
      <c r="EN13" s="34"/>
      <c r="EO13" s="34"/>
      <c r="EP13" s="123" t="s">
        <v>2211</v>
      </c>
      <c r="EQ13" s="126" t="s">
        <v>2211</v>
      </c>
      <c r="ER13" s="34"/>
      <c r="ES13" s="34"/>
      <c r="ET13" s="123" t="s">
        <v>2211</v>
      </c>
      <c r="EU13" s="124"/>
      <c r="EV13" s="127">
        <v>1000</v>
      </c>
      <c r="EW13" s="124">
        <v>431</v>
      </c>
      <c r="EX13" s="34">
        <v>326</v>
      </c>
      <c r="EY13" s="127">
        <v>384</v>
      </c>
      <c r="EZ13" s="134">
        <v>213</v>
      </c>
      <c r="FA13" s="131">
        <v>2.4</v>
      </c>
      <c r="FB13" s="127"/>
      <c r="FC13" s="135">
        <v>420</v>
      </c>
      <c r="FD13" s="124">
        <v>27</v>
      </c>
      <c r="FE13" s="34">
        <v>37</v>
      </c>
      <c r="FF13" s="127">
        <v>31</v>
      </c>
      <c r="FG13" s="136">
        <v>248.2</v>
      </c>
      <c r="FH13" s="24">
        <v>168.9</v>
      </c>
      <c r="FI13" s="127">
        <f>EZ13</f>
        <v>213</v>
      </c>
      <c r="FJ13" s="124" t="s">
        <v>2213</v>
      </c>
      <c r="FL13" s="121"/>
      <c r="FM13" s="24">
        <v>0.436</v>
      </c>
      <c r="FN13" s="24">
        <v>0.48899999999999999</v>
      </c>
      <c r="FO13" s="137">
        <v>0.46</v>
      </c>
      <c r="FP13" s="136"/>
      <c r="FR13" s="121"/>
      <c r="FS13" s="138">
        <v>17.2</v>
      </c>
    </row>
    <row r="14" spans="1:190" s="24" customFormat="1" x14ac:dyDescent="0.25">
      <c r="A14" s="34"/>
      <c r="B14" s="122" t="s">
        <v>2214</v>
      </c>
      <c r="C14" s="122"/>
      <c r="D14" s="122"/>
      <c r="E14" s="122"/>
      <c r="F14" s="34"/>
      <c r="G14" s="26"/>
      <c r="H14" s="34"/>
      <c r="I14" s="123"/>
      <c r="J14" s="124"/>
      <c r="K14" s="34"/>
      <c r="L14" s="34"/>
      <c r="M14" s="125"/>
      <c r="N14" s="125"/>
      <c r="O14" s="125"/>
      <c r="P14" s="125"/>
      <c r="Q14" s="125"/>
      <c r="R14" s="125"/>
      <c r="S14" s="125"/>
      <c r="T14" s="122"/>
      <c r="U14" s="122"/>
      <c r="V14" s="122"/>
      <c r="W14" s="122"/>
      <c r="X14" s="122"/>
      <c r="Y14" s="34"/>
      <c r="Z14" s="122"/>
      <c r="AA14" s="122"/>
      <c r="AB14" s="122"/>
      <c r="AC14" s="122"/>
      <c r="AD14" s="34"/>
      <c r="AE14" s="34"/>
      <c r="AG14" s="122"/>
      <c r="AH14" s="122"/>
      <c r="AI14" s="122"/>
      <c r="AJ14" s="123"/>
      <c r="AK14" s="126"/>
      <c r="AL14" s="122"/>
      <c r="AM14" s="34"/>
      <c r="AN14" s="34"/>
      <c r="AO14" s="34"/>
      <c r="AP14" s="34"/>
      <c r="AQ14" s="34"/>
      <c r="AR14" s="127"/>
      <c r="AS14" s="124"/>
      <c r="AT14" s="34"/>
      <c r="AU14" s="124"/>
      <c r="AV14" s="34"/>
      <c r="AW14" s="34"/>
      <c r="AX14" s="125"/>
      <c r="AY14" s="125"/>
      <c r="AZ14" s="125"/>
      <c r="BA14" s="125"/>
      <c r="BB14" s="125"/>
      <c r="BC14" s="125"/>
      <c r="BD14" s="114"/>
      <c r="BE14" s="122"/>
      <c r="BF14" s="122"/>
      <c r="BG14" s="122"/>
      <c r="BH14" s="122"/>
      <c r="BJ14" s="3"/>
      <c r="BK14" s="3"/>
      <c r="BL14" s="3"/>
      <c r="BM14" s="121"/>
      <c r="BN14" s="124"/>
      <c r="BO14" s="34"/>
      <c r="BP14" s="34"/>
      <c r="BR14" s="122"/>
      <c r="BS14" s="122"/>
      <c r="BT14" s="122"/>
      <c r="BU14" s="27"/>
      <c r="BV14" s="127"/>
      <c r="BW14" s="130"/>
      <c r="BX14" s="126"/>
      <c r="BY14" s="122"/>
      <c r="BZ14" s="122"/>
      <c r="CA14" s="122"/>
      <c r="CB14" s="122"/>
      <c r="CC14" s="122"/>
      <c r="CD14" s="122"/>
      <c r="CE14" s="122"/>
      <c r="CF14" s="122"/>
      <c r="CG14" s="122"/>
      <c r="CH14" s="122"/>
      <c r="CI14" s="122"/>
      <c r="CJ14" s="122"/>
      <c r="CK14" s="122"/>
      <c r="CL14" s="122"/>
      <c r="CM14" s="34"/>
      <c r="CN14" s="122"/>
      <c r="CO14" s="122"/>
      <c r="CP14" s="34"/>
      <c r="CQ14" s="131"/>
      <c r="CR14" s="132"/>
      <c r="CS14" s="122"/>
      <c r="CT14" s="122"/>
      <c r="CU14" s="34"/>
      <c r="CV14" s="122"/>
      <c r="CW14" s="122"/>
      <c r="CX14" s="122"/>
      <c r="CY14" s="122"/>
      <c r="CZ14" s="122"/>
      <c r="DA14" s="131"/>
      <c r="DB14" s="131"/>
      <c r="DC14" s="122"/>
      <c r="DD14" s="34"/>
      <c r="DE14" s="122"/>
      <c r="DF14" s="122"/>
      <c r="DG14" s="34"/>
      <c r="DH14" s="122"/>
      <c r="DI14" s="122"/>
      <c r="DJ14" s="122"/>
      <c r="DK14" s="122"/>
      <c r="DL14" s="122"/>
      <c r="DM14" s="122"/>
      <c r="DN14" s="122"/>
      <c r="DO14" s="122"/>
      <c r="DP14" s="122"/>
      <c r="DQ14" s="122"/>
      <c r="DR14" s="122"/>
      <c r="DS14" s="122"/>
      <c r="DT14" s="122"/>
      <c r="DU14" s="122"/>
      <c r="DV14" s="122"/>
      <c r="DW14" s="34"/>
      <c r="DX14" s="34"/>
      <c r="DY14" s="132"/>
      <c r="DZ14" s="123"/>
      <c r="EA14" s="133"/>
      <c r="EB14" s="124"/>
      <c r="EC14" s="34"/>
      <c r="ED14" s="121"/>
      <c r="EE14" s="126"/>
      <c r="EF14" s="34"/>
      <c r="EG14" s="34"/>
      <c r="EH14" s="123"/>
      <c r="EI14" s="126"/>
      <c r="EJ14" s="34"/>
      <c r="EK14" s="34"/>
      <c r="EL14" s="122"/>
      <c r="EM14" s="126"/>
      <c r="EN14" s="34"/>
      <c r="EO14" s="34"/>
      <c r="EP14" s="123"/>
      <c r="EQ14" s="126"/>
      <c r="ER14" s="34"/>
      <c r="ES14" s="34"/>
      <c r="ET14" s="123"/>
      <c r="EU14" s="124"/>
      <c r="EV14" s="127"/>
      <c r="EW14" s="124"/>
      <c r="EX14" s="34"/>
      <c r="EY14" s="127"/>
      <c r="EZ14" s="134"/>
      <c r="FA14" s="131"/>
      <c r="FB14" s="127"/>
      <c r="FC14" s="135"/>
      <c r="FD14" s="124"/>
      <c r="FE14" s="34"/>
      <c r="FF14" s="127"/>
      <c r="FG14" s="136"/>
      <c r="FI14" s="121"/>
      <c r="FJ14" s="136" t="s">
        <v>2215</v>
      </c>
      <c r="FL14" s="121"/>
      <c r="FO14" s="121"/>
      <c r="FP14" s="136"/>
      <c r="FR14" s="121"/>
      <c r="FS14" s="135"/>
    </row>
    <row r="15" spans="1:190" s="21" customFormat="1" x14ac:dyDescent="0.25">
      <c r="C15" s="107"/>
      <c r="D15" s="107"/>
      <c r="E15" s="107"/>
      <c r="F15" s="107"/>
      <c r="G15" s="107"/>
      <c r="H15" s="107"/>
      <c r="I15" s="108"/>
      <c r="J15" s="109"/>
      <c r="K15" s="107"/>
      <c r="L15" s="107"/>
      <c r="M15" s="104" t="s">
        <v>2216</v>
      </c>
      <c r="N15" s="107"/>
      <c r="O15" s="107"/>
      <c r="P15" s="107"/>
      <c r="Q15" s="107"/>
      <c r="R15" s="107"/>
      <c r="S15" s="107"/>
      <c r="T15" s="107"/>
      <c r="U15" s="107"/>
      <c r="V15" s="107"/>
      <c r="W15" s="107"/>
      <c r="X15" s="107"/>
      <c r="Y15" s="107"/>
      <c r="Z15" s="107"/>
      <c r="AA15" s="107"/>
      <c r="AB15" s="107"/>
      <c r="AC15" s="107"/>
      <c r="AD15" s="104" t="str">
        <f>$M15</f>
        <v>2020 Audi Q5 (PHEV)</v>
      </c>
      <c r="AE15" s="107"/>
      <c r="AF15" s="107"/>
      <c r="AG15" s="107"/>
      <c r="AH15" s="107"/>
      <c r="AI15" s="107"/>
      <c r="AJ15" s="110"/>
      <c r="AK15" s="111"/>
      <c r="AL15" s="107"/>
      <c r="AM15" s="107"/>
      <c r="AN15" s="107"/>
      <c r="AO15" s="107"/>
      <c r="AP15" s="107"/>
      <c r="AQ15" s="107"/>
      <c r="AR15" s="110"/>
      <c r="AS15" s="111"/>
      <c r="AT15" s="104" t="str">
        <f>$M15</f>
        <v>2020 Audi Q5 (PHEV)</v>
      </c>
      <c r="AU15" s="111"/>
      <c r="AV15" s="107"/>
      <c r="AW15" s="107"/>
      <c r="AX15" s="107"/>
      <c r="AY15" s="107"/>
      <c r="AZ15" s="107"/>
      <c r="BA15" s="107"/>
      <c r="BB15" s="107"/>
      <c r="BC15" s="107"/>
      <c r="BD15" s="107"/>
      <c r="BE15" s="107"/>
      <c r="BF15" s="107"/>
      <c r="BG15" s="107"/>
      <c r="BH15" s="107"/>
      <c r="BI15" s="104" t="str">
        <f>$M15</f>
        <v>2020 Audi Q5 (PHEV)</v>
      </c>
      <c r="BJ15" s="107"/>
      <c r="BK15" s="107"/>
      <c r="BL15" s="107"/>
      <c r="BM15" s="110"/>
      <c r="BN15" s="111"/>
      <c r="BO15" s="107"/>
      <c r="BP15" s="107"/>
      <c r="BQ15" s="107"/>
      <c r="BR15" s="107"/>
      <c r="BS15" s="107"/>
      <c r="BT15" s="112"/>
      <c r="BU15" s="107"/>
      <c r="BV15" s="110"/>
      <c r="BW15" s="113"/>
      <c r="BX15" s="111"/>
      <c r="BY15" s="104" t="str">
        <f>$M15</f>
        <v>2020 Audi Q5 (PHEV)</v>
      </c>
      <c r="BZ15" s="107"/>
      <c r="CA15" s="107"/>
      <c r="CB15" s="107"/>
      <c r="CC15" s="107"/>
      <c r="CD15" s="107"/>
      <c r="CE15" s="114"/>
      <c r="CF15" s="107"/>
      <c r="CG15" s="107"/>
      <c r="CH15" s="107"/>
      <c r="CI15" s="107"/>
      <c r="CJ15" s="107"/>
      <c r="CK15" s="107"/>
      <c r="CL15" s="107"/>
      <c r="CM15" s="107"/>
      <c r="CN15" s="107"/>
      <c r="CO15" s="104" t="str">
        <f>$M15</f>
        <v>2020 Audi Q5 (PHEV)</v>
      </c>
      <c r="CP15" s="107"/>
      <c r="CQ15" s="107"/>
      <c r="CR15" s="107"/>
      <c r="CS15" s="107"/>
      <c r="CT15" s="107"/>
      <c r="CU15" s="107"/>
      <c r="CV15" s="107"/>
      <c r="CW15" s="107"/>
      <c r="CX15" s="107"/>
      <c r="CY15" s="107"/>
      <c r="CZ15" s="107"/>
      <c r="DA15" s="107"/>
      <c r="DB15" s="107"/>
      <c r="DC15" s="107"/>
      <c r="DD15" s="107"/>
      <c r="DE15" s="107"/>
      <c r="DF15" s="104" t="str">
        <f>$M15</f>
        <v>2020 Audi Q5 (PHEV)</v>
      </c>
      <c r="DG15" s="107"/>
      <c r="DH15" s="107"/>
      <c r="DI15" s="107"/>
      <c r="DJ15" s="107"/>
      <c r="DK15" s="107"/>
      <c r="DL15" s="107"/>
      <c r="DM15" s="107"/>
      <c r="DN15" s="107"/>
      <c r="DO15" s="107"/>
      <c r="DP15" s="107"/>
      <c r="DQ15" s="107"/>
      <c r="DR15" s="104"/>
      <c r="DS15" s="104"/>
      <c r="DT15" s="104"/>
      <c r="DU15" s="104"/>
      <c r="DV15" s="104"/>
      <c r="DW15" s="104" t="str">
        <f>$M15</f>
        <v>2020 Audi Q5 (PHEV)</v>
      </c>
      <c r="DX15" s="104"/>
      <c r="DY15" s="104"/>
      <c r="DZ15" s="108"/>
      <c r="EA15" s="115"/>
      <c r="EB15" s="109"/>
      <c r="EC15" s="104"/>
      <c r="ED15" s="108"/>
      <c r="EE15" s="109"/>
      <c r="EF15" s="104"/>
      <c r="EG15" s="104"/>
      <c r="EH15" s="108"/>
      <c r="EI15" s="109"/>
      <c r="EK15" t="s">
        <v>80</v>
      </c>
      <c r="EL15" s="104" t="str">
        <f>$M15</f>
        <v>2020 Audi Q5 (PHEV)</v>
      </c>
      <c r="EM15" s="109"/>
      <c r="EP15" s="106"/>
      <c r="EQ15" s="105"/>
      <c r="ET15" s="106"/>
      <c r="EU15" s="105"/>
      <c r="EV15" s="106"/>
      <c r="EW15" s="105"/>
      <c r="EY15" s="106"/>
      <c r="EZ15" s="116"/>
      <c r="FA15" s="104" t="str">
        <f>$M15</f>
        <v>2020 Audi Q5 (PHEV)</v>
      </c>
      <c r="FB15" s="106"/>
      <c r="FC15" s="116"/>
      <c r="FD15" s="109"/>
      <c r="FE15" s="104"/>
      <c r="FF15" s="108"/>
      <c r="FG15" s="109"/>
      <c r="FH15" s="104"/>
      <c r="FI15" s="108"/>
      <c r="FJ15" s="109"/>
      <c r="FK15" s="104"/>
      <c r="FL15" s="108"/>
      <c r="FM15" s="104" t="str">
        <f>$M15</f>
        <v>2020 Audi Q5 (PHEV)</v>
      </c>
      <c r="FN15" s="104"/>
      <c r="FO15" s="108"/>
      <c r="FP15" s="118"/>
      <c r="FQ15" s="119"/>
      <c r="FR15" s="120"/>
      <c r="FS15" s="117"/>
      <c r="FT15" s="104"/>
      <c r="FU15" s="104"/>
      <c r="FV15" s="104"/>
      <c r="FW15" s="104"/>
      <c r="FX15" s="104"/>
      <c r="FY15" s="104"/>
      <c r="FZ15" s="104"/>
      <c r="GA15" s="104"/>
      <c r="GB15" s="104"/>
      <c r="GC15" s="104"/>
      <c r="GD15" s="104"/>
      <c r="GE15" s="104"/>
      <c r="GF15" s="104"/>
      <c r="GG15" s="104"/>
      <c r="GH15" s="104"/>
    </row>
    <row r="16" spans="1:190" s="24" customFormat="1" x14ac:dyDescent="0.25">
      <c r="A16" s="24">
        <v>2020</v>
      </c>
      <c r="B16" s="24" t="s">
        <v>1123</v>
      </c>
      <c r="C16" s="24" t="s">
        <v>1124</v>
      </c>
      <c r="D16" s="24" t="s">
        <v>1155</v>
      </c>
      <c r="E16" s="24" t="s">
        <v>1126</v>
      </c>
      <c r="F16" s="24">
        <v>400</v>
      </c>
      <c r="G16" s="26">
        <v>2</v>
      </c>
      <c r="H16" s="24">
        <v>4</v>
      </c>
      <c r="I16" s="121" t="s">
        <v>159</v>
      </c>
      <c r="J16" s="136">
        <v>25</v>
      </c>
      <c r="K16" s="24">
        <v>29</v>
      </c>
      <c r="L16" s="24">
        <v>27</v>
      </c>
      <c r="M16" s="24">
        <v>33.4</v>
      </c>
      <c r="N16" s="24">
        <v>41.2</v>
      </c>
      <c r="O16" s="24">
        <v>36.5105</v>
      </c>
      <c r="P16" s="24">
        <v>24.822299999999998</v>
      </c>
      <c r="Q16" s="24">
        <v>28.992899999999999</v>
      </c>
      <c r="R16" s="24">
        <v>26.540299999999998</v>
      </c>
      <c r="T16" s="24" t="s">
        <v>60</v>
      </c>
      <c r="U16" s="24" t="s">
        <v>71</v>
      </c>
      <c r="V16" s="24" t="s">
        <v>157</v>
      </c>
      <c r="W16" s="24" t="s">
        <v>158</v>
      </c>
      <c r="Y16" s="24">
        <v>7</v>
      </c>
      <c r="Z16" s="24" t="s">
        <v>64</v>
      </c>
      <c r="AA16" s="24" t="s">
        <v>64</v>
      </c>
      <c r="AB16" s="24" t="s">
        <v>86</v>
      </c>
      <c r="AC16" s="24" t="s">
        <v>87</v>
      </c>
      <c r="AD16" s="24">
        <v>15</v>
      </c>
      <c r="AF16" s="24">
        <v>370</v>
      </c>
      <c r="AG16" s="24" t="s">
        <v>59</v>
      </c>
      <c r="AH16" s="24" t="s">
        <v>67</v>
      </c>
      <c r="AI16" s="24" t="s">
        <v>68</v>
      </c>
      <c r="AJ16" s="121" t="s">
        <v>69</v>
      </c>
      <c r="AK16" s="136" t="s">
        <v>184</v>
      </c>
      <c r="AL16" s="24" t="s">
        <v>185</v>
      </c>
      <c r="AR16" s="121"/>
      <c r="AS16" s="136">
        <v>1400</v>
      </c>
      <c r="AT16" s="24">
        <v>1400</v>
      </c>
      <c r="AU16" s="136">
        <v>53</v>
      </c>
      <c r="AV16" s="24">
        <v>51</v>
      </c>
      <c r="AW16" s="24">
        <v>52</v>
      </c>
      <c r="AX16" s="24">
        <v>37.200000000000003</v>
      </c>
      <c r="AY16" s="24">
        <v>35.6</v>
      </c>
      <c r="AZ16" s="24">
        <v>36.479999999999997</v>
      </c>
      <c r="BA16" s="24">
        <v>52.813000000000002</v>
      </c>
      <c r="BB16" s="24">
        <v>50.511000000000003</v>
      </c>
      <c r="BC16" s="24">
        <v>51.777099999999997</v>
      </c>
      <c r="BD16" s="24">
        <v>20</v>
      </c>
      <c r="BE16" s="24" t="s">
        <v>108</v>
      </c>
      <c r="BF16" s="24" t="s">
        <v>109</v>
      </c>
      <c r="BG16" s="24" t="s">
        <v>122</v>
      </c>
      <c r="BH16" s="24" t="s">
        <v>123</v>
      </c>
      <c r="BI16" s="24">
        <v>1400</v>
      </c>
      <c r="BM16" s="121"/>
      <c r="BN16" s="124" t="s">
        <v>2126</v>
      </c>
      <c r="BO16" s="24">
        <v>2</v>
      </c>
      <c r="BP16" s="24">
        <v>2</v>
      </c>
      <c r="BQ16" s="24">
        <v>31</v>
      </c>
      <c r="BR16" s="24" t="s">
        <v>186</v>
      </c>
      <c r="BT16" s="24" t="s">
        <v>111</v>
      </c>
      <c r="BU16" s="27">
        <v>43846</v>
      </c>
      <c r="BV16" s="121">
        <v>26967</v>
      </c>
      <c r="BW16" s="139"/>
      <c r="BX16" s="136" t="s">
        <v>64</v>
      </c>
      <c r="BY16" s="24" t="s">
        <v>64</v>
      </c>
      <c r="CB16" s="24" t="s">
        <v>64</v>
      </c>
      <c r="CC16" s="24" t="s">
        <v>64</v>
      </c>
      <c r="CE16" s="24" t="s">
        <v>64</v>
      </c>
      <c r="CG16" s="24" t="s">
        <v>64</v>
      </c>
      <c r="CI16" s="24" t="s">
        <v>64</v>
      </c>
      <c r="CK16" s="24" t="s">
        <v>112</v>
      </c>
      <c r="CM16" s="24">
        <v>1</v>
      </c>
      <c r="CN16" s="24" t="s">
        <v>113</v>
      </c>
      <c r="CP16" s="24">
        <v>380</v>
      </c>
      <c r="CQ16" s="24">
        <v>29.6</v>
      </c>
      <c r="CR16" s="24">
        <v>101.8</v>
      </c>
      <c r="CS16" s="24" t="s">
        <v>2129</v>
      </c>
      <c r="CV16" s="24" t="s">
        <v>115</v>
      </c>
      <c r="CX16" s="24" t="s">
        <v>151</v>
      </c>
      <c r="CY16" s="24" t="s">
        <v>64</v>
      </c>
      <c r="DD16" s="24">
        <v>1</v>
      </c>
      <c r="DE16" s="24" t="s">
        <v>138</v>
      </c>
      <c r="DG16" s="24">
        <v>105</v>
      </c>
      <c r="DJ16" s="122" t="s">
        <v>76</v>
      </c>
      <c r="DK16" s="122" t="s">
        <v>2124</v>
      </c>
      <c r="DL16" s="24" t="s">
        <v>64</v>
      </c>
      <c r="DM16" s="24" t="s">
        <v>63</v>
      </c>
      <c r="DN16" s="24" t="s">
        <v>64</v>
      </c>
      <c r="DO16" s="24" t="s">
        <v>77</v>
      </c>
      <c r="DP16" s="24" t="s">
        <v>63</v>
      </c>
      <c r="DQ16" s="24" t="s">
        <v>78</v>
      </c>
      <c r="DS16" s="24" t="s">
        <v>118</v>
      </c>
      <c r="DT16" s="24" t="s">
        <v>119</v>
      </c>
      <c r="DU16" s="24" t="s">
        <v>144</v>
      </c>
      <c r="DV16" s="24" t="s">
        <v>145</v>
      </c>
      <c r="DZ16" s="121"/>
      <c r="EA16" s="140"/>
      <c r="EB16" s="136">
        <v>8</v>
      </c>
      <c r="EC16" s="24">
        <v>10</v>
      </c>
      <c r="ED16" s="121"/>
      <c r="EE16" s="136" t="s">
        <v>1929</v>
      </c>
      <c r="EF16" s="24">
        <v>7</v>
      </c>
      <c r="EH16" s="121"/>
      <c r="EI16" s="136"/>
      <c r="EM16" s="136"/>
      <c r="EP16" s="121"/>
      <c r="EQ16" s="136"/>
      <c r="ET16" s="121"/>
      <c r="EU16" s="136">
        <v>500</v>
      </c>
      <c r="EV16" s="121"/>
      <c r="EW16" s="136">
        <v>0</v>
      </c>
      <c r="EX16" s="24">
        <v>0</v>
      </c>
      <c r="EY16" s="121">
        <v>0</v>
      </c>
      <c r="EZ16" s="135">
        <v>165</v>
      </c>
      <c r="FA16" s="24">
        <v>2.4</v>
      </c>
      <c r="FB16" s="121"/>
      <c r="FC16" s="135">
        <v>390</v>
      </c>
      <c r="FD16" s="136">
        <v>36</v>
      </c>
      <c r="FE16" s="24">
        <v>40</v>
      </c>
      <c r="FF16" s="121">
        <v>38</v>
      </c>
      <c r="FG16" s="136">
        <v>177.9</v>
      </c>
      <c r="FH16" s="24">
        <v>149.9</v>
      </c>
      <c r="FI16" s="127">
        <f>EZ16</f>
        <v>165</v>
      </c>
      <c r="FJ16" s="141">
        <f>23.57*20/24</f>
        <v>19.641666666666666</v>
      </c>
      <c r="FK16" s="142">
        <f>23.99*20/24</f>
        <v>19.991666666666664</v>
      </c>
      <c r="FL16" s="121">
        <f>BD16</f>
        <v>20</v>
      </c>
      <c r="FM16" s="24">
        <v>0.50800000000000001</v>
      </c>
      <c r="FN16" s="24">
        <v>0.51400000000000001</v>
      </c>
      <c r="FO16" s="121">
        <v>0.51100000000000001</v>
      </c>
      <c r="FP16" s="185">
        <v>0</v>
      </c>
      <c r="FQ16" s="186">
        <v>0</v>
      </c>
      <c r="FR16" s="187">
        <v>0</v>
      </c>
      <c r="FS16" s="138">
        <v>14.3</v>
      </c>
    </row>
    <row r="17" spans="1:190" s="24" customFormat="1" x14ac:dyDescent="0.25">
      <c r="B17" s="24" t="s">
        <v>2212</v>
      </c>
      <c r="G17" s="26"/>
      <c r="I17" s="121"/>
      <c r="J17" s="136">
        <v>25</v>
      </c>
      <c r="K17" s="24">
        <v>29</v>
      </c>
      <c r="L17" s="24">
        <v>27</v>
      </c>
      <c r="M17" s="24">
        <v>33.4</v>
      </c>
      <c r="N17" s="24">
        <v>41.2</v>
      </c>
      <c r="O17" s="24">
        <v>36.5105</v>
      </c>
      <c r="P17" s="24">
        <v>24.822299999999998</v>
      </c>
      <c r="Q17" s="24">
        <v>28.992899999999999</v>
      </c>
      <c r="R17" s="24">
        <v>26.540299999999998</v>
      </c>
      <c r="T17" s="24" t="s">
        <v>60</v>
      </c>
      <c r="U17" s="24" t="s">
        <v>71</v>
      </c>
      <c r="V17" s="24" t="s">
        <v>157</v>
      </c>
      <c r="W17" s="24" t="s">
        <v>158</v>
      </c>
      <c r="Y17" s="24">
        <v>7</v>
      </c>
      <c r="Z17" s="24" t="s">
        <v>64</v>
      </c>
      <c r="AA17" s="24" t="s">
        <v>64</v>
      </c>
      <c r="AB17" s="24" t="s">
        <v>86</v>
      </c>
      <c r="AC17" s="24" t="s">
        <v>87</v>
      </c>
      <c r="AD17" s="24">
        <v>15</v>
      </c>
      <c r="AF17" s="24">
        <v>370</v>
      </c>
      <c r="AG17" s="24" t="s">
        <v>59</v>
      </c>
      <c r="AH17" s="24" t="s">
        <v>67</v>
      </c>
      <c r="AI17" s="24" t="s">
        <v>68</v>
      </c>
      <c r="AJ17" s="121" t="s">
        <v>69</v>
      </c>
      <c r="AK17" s="136" t="s">
        <v>184</v>
      </c>
      <c r="AL17" s="24" t="s">
        <v>185</v>
      </c>
      <c r="AR17" s="121"/>
      <c r="AS17" s="136">
        <v>1400</v>
      </c>
      <c r="AT17" s="24">
        <v>1400</v>
      </c>
      <c r="AU17" s="136">
        <v>64</v>
      </c>
      <c r="AV17" s="24">
        <v>66</v>
      </c>
      <c r="AW17" s="24">
        <v>65</v>
      </c>
      <c r="AX17" s="24">
        <v>90.5</v>
      </c>
      <c r="AY17" s="24">
        <v>94.6</v>
      </c>
      <c r="AZ17" s="24">
        <v>92.3001</v>
      </c>
      <c r="BA17" s="24">
        <v>63.835000000000001</v>
      </c>
      <c r="BB17" s="24">
        <v>66.254199999999997</v>
      </c>
      <c r="BC17" s="24">
        <v>64.901399999999995</v>
      </c>
      <c r="BD17" s="24">
        <v>20</v>
      </c>
      <c r="BE17" s="24" t="s">
        <v>108</v>
      </c>
      <c r="BF17" s="24" t="s">
        <v>109</v>
      </c>
      <c r="BG17" s="24" t="s">
        <v>68</v>
      </c>
      <c r="BH17" s="24" t="s">
        <v>69</v>
      </c>
      <c r="BI17" s="24">
        <v>1400</v>
      </c>
      <c r="BM17" s="121"/>
      <c r="BN17" s="124" t="s">
        <v>2126</v>
      </c>
      <c r="BO17" s="24">
        <v>2</v>
      </c>
      <c r="BP17" s="24">
        <v>2</v>
      </c>
      <c r="BQ17" s="24">
        <v>31</v>
      </c>
      <c r="BR17" s="24" t="s">
        <v>186</v>
      </c>
      <c r="BT17" s="24" t="s">
        <v>111</v>
      </c>
      <c r="BU17" s="27">
        <v>43846</v>
      </c>
      <c r="BV17" s="121">
        <v>26967</v>
      </c>
      <c r="BW17" s="139"/>
      <c r="BX17" s="136" t="s">
        <v>64</v>
      </c>
      <c r="BY17" s="24" t="s">
        <v>64</v>
      </c>
      <c r="CB17" s="24" t="s">
        <v>64</v>
      </c>
      <c r="CC17" s="24" t="s">
        <v>64</v>
      </c>
      <c r="CE17" s="24" t="s">
        <v>64</v>
      </c>
      <c r="CG17" s="24" t="s">
        <v>64</v>
      </c>
      <c r="CI17" s="24" t="s">
        <v>64</v>
      </c>
      <c r="CK17" s="24" t="s">
        <v>112</v>
      </c>
      <c r="CM17" s="24">
        <v>1</v>
      </c>
      <c r="CN17" s="24" t="s">
        <v>113</v>
      </c>
      <c r="CP17" s="24">
        <v>380</v>
      </c>
      <c r="CQ17" s="24">
        <v>29.6</v>
      </c>
      <c r="CR17" s="24">
        <v>101.8</v>
      </c>
      <c r="CS17" s="24" t="s">
        <v>2129</v>
      </c>
      <c r="CV17" s="24" t="s">
        <v>115</v>
      </c>
      <c r="CX17" s="24" t="s">
        <v>151</v>
      </c>
      <c r="CY17" s="24" t="s">
        <v>64</v>
      </c>
      <c r="DD17" s="24">
        <v>1</v>
      </c>
      <c r="DE17" s="24" t="s">
        <v>138</v>
      </c>
      <c r="DG17" s="24">
        <v>105</v>
      </c>
      <c r="DJ17" s="122" t="s">
        <v>76</v>
      </c>
      <c r="DK17" s="122" t="s">
        <v>2124</v>
      </c>
      <c r="DL17" s="24" t="s">
        <v>64</v>
      </c>
      <c r="DM17" s="24" t="s">
        <v>63</v>
      </c>
      <c r="DN17" s="24" t="s">
        <v>64</v>
      </c>
      <c r="DO17" s="24" t="s">
        <v>77</v>
      </c>
      <c r="DP17" s="24" t="s">
        <v>63</v>
      </c>
      <c r="DQ17" s="24" t="s">
        <v>78</v>
      </c>
      <c r="DS17" s="24" t="s">
        <v>118</v>
      </c>
      <c r="DT17" s="24" t="s">
        <v>119</v>
      </c>
      <c r="DU17" s="24" t="s">
        <v>144</v>
      </c>
      <c r="DV17" s="24" t="s">
        <v>145</v>
      </c>
      <c r="DZ17" s="121"/>
      <c r="EA17" s="140"/>
      <c r="EB17" s="136">
        <v>8</v>
      </c>
      <c r="EC17" s="24">
        <v>10</v>
      </c>
      <c r="ED17" s="121">
        <v>10</v>
      </c>
      <c r="EE17" s="136" t="s">
        <v>1929</v>
      </c>
      <c r="EF17" s="24">
        <v>7</v>
      </c>
      <c r="EH17" s="121"/>
      <c r="EI17" s="136"/>
      <c r="EM17" s="136"/>
      <c r="EP17" s="121"/>
      <c r="EQ17" s="136"/>
      <c r="ET17" s="121"/>
      <c r="EU17" s="136">
        <v>500</v>
      </c>
      <c r="EV17" s="121"/>
      <c r="EW17" s="136">
        <v>356</v>
      </c>
      <c r="EX17" s="24">
        <v>305</v>
      </c>
      <c r="EY17" s="121">
        <v>333</v>
      </c>
      <c r="EZ17" s="135">
        <v>165</v>
      </c>
      <c r="FA17" s="24">
        <v>2.4</v>
      </c>
      <c r="FB17" s="121"/>
      <c r="FC17" s="135">
        <v>390</v>
      </c>
      <c r="FD17" s="136">
        <v>36</v>
      </c>
      <c r="FE17" s="24">
        <v>40</v>
      </c>
      <c r="FF17" s="121">
        <v>38</v>
      </c>
      <c r="FG17" s="136">
        <v>177.9</v>
      </c>
      <c r="FH17" s="24">
        <v>149.9</v>
      </c>
      <c r="FI17" s="127">
        <f>EZ17</f>
        <v>165</v>
      </c>
      <c r="FJ17" s="124" t="s">
        <v>2217</v>
      </c>
      <c r="FL17" s="121"/>
      <c r="FM17" s="24">
        <v>0.50800000000000001</v>
      </c>
      <c r="FN17" s="24">
        <v>0.51400000000000001</v>
      </c>
      <c r="FO17" s="121">
        <v>0.51100000000000001</v>
      </c>
      <c r="FP17" s="185"/>
      <c r="FQ17" s="186"/>
      <c r="FR17" s="187"/>
      <c r="FS17" s="138">
        <v>14.3</v>
      </c>
    </row>
    <row r="18" spans="1:190" s="24" customFormat="1" x14ac:dyDescent="0.25">
      <c r="A18" s="34"/>
      <c r="B18" s="122" t="s">
        <v>2218</v>
      </c>
      <c r="C18" s="122"/>
      <c r="D18" s="122"/>
      <c r="E18" s="122"/>
      <c r="F18" s="34"/>
      <c r="G18" s="26"/>
      <c r="H18" s="34"/>
      <c r="I18" s="123"/>
      <c r="J18" s="124"/>
      <c r="K18" s="34"/>
      <c r="L18" s="34"/>
      <c r="M18" s="125"/>
      <c r="N18" s="125"/>
      <c r="O18" s="125"/>
      <c r="P18" s="125"/>
      <c r="Q18" s="125"/>
      <c r="R18" s="125"/>
      <c r="S18" s="125"/>
      <c r="T18" s="122"/>
      <c r="U18" s="122"/>
      <c r="V18" s="122"/>
      <c r="W18" s="122"/>
      <c r="X18" s="122"/>
      <c r="Y18" s="34"/>
      <c r="Z18" s="122"/>
      <c r="AA18" s="122"/>
      <c r="AB18" s="122"/>
      <c r="AC18" s="122"/>
      <c r="AD18" s="34"/>
      <c r="AE18" s="34"/>
      <c r="AG18" s="122"/>
      <c r="AH18" s="122"/>
      <c r="AI18" s="122"/>
      <c r="AJ18" s="123"/>
      <c r="AK18" s="126"/>
      <c r="AL18" s="122"/>
      <c r="AM18" s="34"/>
      <c r="AN18" s="34"/>
      <c r="AO18" s="34"/>
      <c r="AP18" s="34"/>
      <c r="AQ18" s="34"/>
      <c r="AR18" s="127"/>
      <c r="AS18" s="124"/>
      <c r="AT18" s="34"/>
      <c r="AU18" s="124"/>
      <c r="AV18" s="34"/>
      <c r="AW18" s="34"/>
      <c r="AX18" s="125"/>
      <c r="AY18" s="125"/>
      <c r="AZ18" s="125"/>
      <c r="BA18" s="125"/>
      <c r="BB18" s="125"/>
      <c r="BC18" s="125"/>
      <c r="BD18" s="114"/>
      <c r="BE18" s="122"/>
      <c r="BF18" s="122"/>
      <c r="BG18" s="122"/>
      <c r="BH18" s="122"/>
      <c r="BJ18" s="3"/>
      <c r="BK18" s="3"/>
      <c r="BL18" s="3"/>
      <c r="BM18" s="121"/>
      <c r="BN18" s="124"/>
      <c r="BO18" s="34"/>
      <c r="BP18" s="34"/>
      <c r="BR18" s="122"/>
      <c r="BS18" s="122"/>
      <c r="BT18" s="122"/>
      <c r="BU18" s="27"/>
      <c r="BV18" s="127"/>
      <c r="BW18" s="130"/>
      <c r="BX18" s="126"/>
      <c r="BY18" s="122"/>
      <c r="BZ18" s="122"/>
      <c r="CA18" s="122"/>
      <c r="CB18" s="122"/>
      <c r="CC18" s="122"/>
      <c r="CD18" s="122"/>
      <c r="CE18" s="122"/>
      <c r="CF18" s="122"/>
      <c r="CG18" s="122"/>
      <c r="CH18" s="122"/>
      <c r="CI18" s="122"/>
      <c r="CJ18" s="122"/>
      <c r="CK18" s="122"/>
      <c r="CL18" s="122"/>
      <c r="CM18" s="34"/>
      <c r="CN18" s="122"/>
      <c r="CO18" s="122"/>
      <c r="CP18" s="34"/>
      <c r="CQ18" s="131"/>
      <c r="CR18" s="132"/>
      <c r="CS18" s="122"/>
      <c r="CT18" s="122"/>
      <c r="CU18" s="34"/>
      <c r="CV18" s="122"/>
      <c r="CW18" s="122"/>
      <c r="CX18" s="122"/>
      <c r="CY18" s="122"/>
      <c r="CZ18" s="122"/>
      <c r="DA18" s="131"/>
      <c r="DB18" s="131"/>
      <c r="DC18" s="122"/>
      <c r="DD18" s="34"/>
      <c r="DE18" s="122"/>
      <c r="DF18" s="122"/>
      <c r="DG18" s="34"/>
      <c r="DH18" s="122"/>
      <c r="DI18" s="122"/>
      <c r="DJ18" s="122"/>
      <c r="DK18" s="122"/>
      <c r="DL18" s="122"/>
      <c r="DM18" s="122"/>
      <c r="DN18" s="122"/>
      <c r="DO18" s="122"/>
      <c r="DP18" s="122"/>
      <c r="DQ18" s="122"/>
      <c r="DR18" s="122"/>
      <c r="DS18" s="122"/>
      <c r="DT18" s="122"/>
      <c r="DU18" s="122"/>
      <c r="DV18" s="122"/>
      <c r="DW18" s="34"/>
      <c r="DX18" s="34"/>
      <c r="DY18" s="132"/>
      <c r="DZ18" s="123"/>
      <c r="EA18" s="133"/>
      <c r="EB18" s="124"/>
      <c r="EC18" s="34"/>
      <c r="ED18" s="121"/>
      <c r="EE18" s="126"/>
      <c r="EF18" s="34"/>
      <c r="EG18" s="34"/>
      <c r="EH18" s="123"/>
      <c r="EI18" s="126"/>
      <c r="EJ18" s="34"/>
      <c r="EK18" s="34"/>
      <c r="EL18" s="122"/>
      <c r="EM18" s="126"/>
      <c r="EN18" s="34"/>
      <c r="EO18" s="34"/>
      <c r="EP18" s="123"/>
      <c r="EQ18" s="126"/>
      <c r="ER18" s="34"/>
      <c r="ES18" s="34"/>
      <c r="ET18" s="123"/>
      <c r="EU18" s="124"/>
      <c r="EV18" s="127"/>
      <c r="EW18" s="124"/>
      <c r="EX18" s="34"/>
      <c r="EY18" s="127"/>
      <c r="EZ18" s="134"/>
      <c r="FA18" s="131"/>
      <c r="FB18" s="127"/>
      <c r="FC18" s="135"/>
      <c r="FD18" s="124"/>
      <c r="FE18" s="34"/>
      <c r="FF18" s="127"/>
      <c r="FG18" s="136"/>
      <c r="FI18" s="121"/>
      <c r="FJ18" s="136" t="s">
        <v>2219</v>
      </c>
      <c r="FL18" s="121"/>
      <c r="FO18" s="121"/>
      <c r="FP18" s="136"/>
      <c r="FR18" s="121"/>
      <c r="FS18" s="138"/>
    </row>
    <row r="19" spans="1:190" s="21" customFormat="1" x14ac:dyDescent="0.25">
      <c r="C19" s="107"/>
      <c r="D19" s="107"/>
      <c r="E19" s="107"/>
      <c r="F19" s="107"/>
      <c r="G19" s="107"/>
      <c r="H19" s="107"/>
      <c r="I19" s="108"/>
      <c r="J19" s="109"/>
      <c r="K19" s="107"/>
      <c r="L19" s="107"/>
      <c r="M19" s="104" t="s">
        <v>2220</v>
      </c>
      <c r="N19" s="107"/>
      <c r="O19" s="107"/>
      <c r="P19" s="107"/>
      <c r="Q19" s="107"/>
      <c r="R19" s="107"/>
      <c r="S19" s="107"/>
      <c r="T19" s="107"/>
      <c r="U19" s="107"/>
      <c r="V19" s="107"/>
      <c r="W19" s="107"/>
      <c r="X19" s="107"/>
      <c r="Y19" s="107"/>
      <c r="Z19" s="107"/>
      <c r="AA19" s="107"/>
      <c r="AB19" s="107"/>
      <c r="AC19" s="107"/>
      <c r="AD19" s="104" t="str">
        <f>$M19</f>
        <v>2020 Bentley Bentayga (PHEV)</v>
      </c>
      <c r="AE19" s="107"/>
      <c r="AF19" s="107"/>
      <c r="AG19" s="107"/>
      <c r="AH19" s="107"/>
      <c r="AI19" s="107"/>
      <c r="AJ19" s="110"/>
      <c r="AK19" s="111"/>
      <c r="AL19" s="107"/>
      <c r="AM19" s="107"/>
      <c r="AN19" s="107"/>
      <c r="AO19" s="107"/>
      <c r="AP19" s="107"/>
      <c r="AQ19" s="107"/>
      <c r="AR19" s="110"/>
      <c r="AS19" s="111"/>
      <c r="AT19" s="104" t="str">
        <f>$M19</f>
        <v>2020 Bentley Bentayga (PHEV)</v>
      </c>
      <c r="AU19" s="111"/>
      <c r="AV19" s="107"/>
      <c r="AW19" s="107"/>
      <c r="AX19" s="107"/>
      <c r="AY19" s="107"/>
      <c r="AZ19" s="107"/>
      <c r="BA19" s="107"/>
      <c r="BB19" s="107"/>
      <c r="BC19" s="107"/>
      <c r="BD19" s="107"/>
      <c r="BE19" s="107"/>
      <c r="BF19" s="107"/>
      <c r="BG19" s="107"/>
      <c r="BH19" s="107"/>
      <c r="BI19" s="104" t="str">
        <f>$M19</f>
        <v>2020 Bentley Bentayga (PHEV)</v>
      </c>
      <c r="BJ19" s="107"/>
      <c r="BK19" s="107"/>
      <c r="BL19" s="107"/>
      <c r="BM19" s="110"/>
      <c r="BN19" s="111"/>
      <c r="BO19" s="107"/>
      <c r="BP19" s="107"/>
      <c r="BQ19" s="107"/>
      <c r="BR19" s="107"/>
      <c r="BS19" s="107"/>
      <c r="BT19" s="112"/>
      <c r="BU19" s="107"/>
      <c r="BV19" s="110"/>
      <c r="BW19" s="113"/>
      <c r="BX19" s="111"/>
      <c r="BY19" s="104" t="str">
        <f>$M19</f>
        <v>2020 Bentley Bentayga (PHEV)</v>
      </c>
      <c r="BZ19" s="107"/>
      <c r="CA19" s="107"/>
      <c r="CB19" s="107"/>
      <c r="CC19" s="107"/>
      <c r="CD19" s="107"/>
      <c r="CE19" s="114"/>
      <c r="CF19" s="107"/>
      <c r="CG19" s="107"/>
      <c r="CH19" s="107"/>
      <c r="CI19" s="107"/>
      <c r="CJ19" s="107"/>
      <c r="CK19" s="107"/>
      <c r="CL19" s="107"/>
      <c r="CM19" s="107"/>
      <c r="CN19" s="107"/>
      <c r="CO19" s="104" t="str">
        <f>$M19</f>
        <v>2020 Bentley Bentayga (PHEV)</v>
      </c>
      <c r="CP19" s="107"/>
      <c r="CQ19" s="107"/>
      <c r="CR19" s="107"/>
      <c r="CS19" s="107"/>
      <c r="CT19" s="107"/>
      <c r="CU19" s="107"/>
      <c r="CV19" s="107"/>
      <c r="CW19" s="107"/>
      <c r="CX19" s="107"/>
      <c r="CY19" s="107"/>
      <c r="CZ19" s="107"/>
      <c r="DA19" s="107"/>
      <c r="DB19" s="107"/>
      <c r="DC19" s="107"/>
      <c r="DD19" s="107"/>
      <c r="DE19" s="107"/>
      <c r="DF19" s="104" t="str">
        <f>$M19</f>
        <v>2020 Bentley Bentayga (PHEV)</v>
      </c>
      <c r="DG19" s="107"/>
      <c r="DH19" s="107"/>
      <c r="DI19" s="107"/>
      <c r="DJ19" s="107"/>
      <c r="DK19" s="107"/>
      <c r="DL19" s="107"/>
      <c r="DM19" s="107"/>
      <c r="DN19" s="107"/>
      <c r="DO19" s="107"/>
      <c r="DP19" s="107"/>
      <c r="DQ19" s="107"/>
      <c r="DR19" s="104"/>
      <c r="DS19" s="104"/>
      <c r="DT19" s="104"/>
      <c r="DU19" s="104"/>
      <c r="DV19" s="104"/>
      <c r="DW19" s="104" t="str">
        <f>$M19</f>
        <v>2020 Bentley Bentayga (PHEV)</v>
      </c>
      <c r="DX19" s="104"/>
      <c r="DY19" s="104"/>
      <c r="DZ19" s="108"/>
      <c r="EA19" s="115"/>
      <c r="EB19" s="109"/>
      <c r="EC19" s="104"/>
      <c r="ED19" s="108"/>
      <c r="EE19" s="109"/>
      <c r="EF19" s="104"/>
      <c r="EG19" s="104"/>
      <c r="EH19" s="108"/>
      <c r="EI19" s="109"/>
      <c r="EK19" t="s">
        <v>80</v>
      </c>
      <c r="EL19" s="104" t="str">
        <f>$M19</f>
        <v>2020 Bentley Bentayga (PHEV)</v>
      </c>
      <c r="EM19" s="109"/>
      <c r="EP19" s="106"/>
      <c r="EQ19" s="105"/>
      <c r="ET19" s="106"/>
      <c r="EU19" s="105"/>
      <c r="EV19" s="106"/>
      <c r="EW19" s="105"/>
      <c r="EY19" s="106"/>
      <c r="EZ19" s="116"/>
      <c r="FA19" s="104" t="str">
        <f>$M19</f>
        <v>2020 Bentley Bentayga (PHEV)</v>
      </c>
      <c r="FB19" s="106"/>
      <c r="FC19" s="116"/>
      <c r="FD19" s="109"/>
      <c r="FE19" s="104"/>
      <c r="FF19" s="108"/>
      <c r="FG19" s="109"/>
      <c r="FH19" s="104"/>
      <c r="FI19" s="108"/>
      <c r="FJ19" s="109"/>
      <c r="FK19" s="104"/>
      <c r="FL19" s="108"/>
      <c r="FM19" s="104" t="str">
        <f>$M19</f>
        <v>2020 Bentley Bentayga (PHEV)</v>
      </c>
      <c r="FN19" s="104"/>
      <c r="FO19" s="108"/>
      <c r="FP19" s="118"/>
      <c r="FQ19" s="119"/>
      <c r="FR19" s="120"/>
      <c r="FS19" s="117"/>
      <c r="FT19" s="104"/>
      <c r="FU19" s="104"/>
      <c r="FV19" s="104"/>
      <c r="FW19" s="104"/>
      <c r="FX19" s="104"/>
      <c r="FY19" s="104"/>
      <c r="FZ19" s="104"/>
      <c r="GA19" s="104"/>
      <c r="GB19" s="104"/>
      <c r="GC19" s="104"/>
      <c r="GD19" s="104"/>
      <c r="GE19" s="104"/>
      <c r="GF19" s="104"/>
      <c r="GG19" s="104"/>
      <c r="GH19" s="104"/>
    </row>
    <row r="20" spans="1:190" s="24" customFormat="1" x14ac:dyDescent="0.25">
      <c r="A20" s="24">
        <v>2020</v>
      </c>
      <c r="B20" s="24" t="s">
        <v>1123</v>
      </c>
      <c r="C20" s="24" t="s">
        <v>1173</v>
      </c>
      <c r="D20" s="24" t="s">
        <v>1174</v>
      </c>
      <c r="E20" s="24" t="s">
        <v>1126</v>
      </c>
      <c r="F20" s="24">
        <v>500</v>
      </c>
      <c r="G20" s="26">
        <v>3</v>
      </c>
      <c r="H20" s="24">
        <v>6</v>
      </c>
      <c r="I20" s="121" t="s">
        <v>79</v>
      </c>
      <c r="J20" s="136">
        <v>17</v>
      </c>
      <c r="K20" s="24">
        <v>21</v>
      </c>
      <c r="L20" s="24">
        <v>19</v>
      </c>
      <c r="M20" s="24">
        <v>22.6</v>
      </c>
      <c r="N20" s="24">
        <v>29.4</v>
      </c>
      <c r="O20" s="24">
        <v>25.2255</v>
      </c>
      <c r="P20" s="24">
        <v>17.330400000000001</v>
      </c>
      <c r="Q20" s="24">
        <v>20.7865</v>
      </c>
      <c r="R20" s="24">
        <v>18.7319</v>
      </c>
      <c r="T20" s="24" t="s">
        <v>60</v>
      </c>
      <c r="U20" s="24" t="s">
        <v>71</v>
      </c>
      <c r="V20" s="24" t="s">
        <v>61</v>
      </c>
      <c r="W20" s="24" t="s">
        <v>62</v>
      </c>
      <c r="Y20" s="24">
        <v>8</v>
      </c>
      <c r="Z20" s="24" t="s">
        <v>63</v>
      </c>
      <c r="AA20" s="24" t="s">
        <v>64</v>
      </c>
      <c r="AB20" s="24" t="s">
        <v>86</v>
      </c>
      <c r="AC20" s="24" t="s">
        <v>87</v>
      </c>
      <c r="AD20" s="24">
        <v>15</v>
      </c>
      <c r="AF20" s="24">
        <v>374</v>
      </c>
      <c r="AG20" s="24" t="s">
        <v>59</v>
      </c>
      <c r="AH20" s="24" t="s">
        <v>67</v>
      </c>
      <c r="AI20" s="24" t="s">
        <v>68</v>
      </c>
      <c r="AJ20" s="121" t="s">
        <v>69</v>
      </c>
      <c r="AK20" s="136" t="s">
        <v>184</v>
      </c>
      <c r="AL20" s="24" t="s">
        <v>185</v>
      </c>
      <c r="AR20" s="121"/>
      <c r="AS20" s="136">
        <v>2050</v>
      </c>
      <c r="AT20" s="24">
        <v>2050</v>
      </c>
      <c r="AU20" s="136">
        <v>72</v>
      </c>
      <c r="AV20" s="24">
        <v>70</v>
      </c>
      <c r="AW20" s="24">
        <v>71</v>
      </c>
      <c r="AX20" s="24">
        <v>51.4</v>
      </c>
      <c r="AY20" s="24">
        <v>48.2</v>
      </c>
      <c r="AZ20" s="24">
        <v>49.96</v>
      </c>
      <c r="BA20" s="24">
        <v>72.457999999999998</v>
      </c>
      <c r="BB20" s="24">
        <v>69.522999999999996</v>
      </c>
      <c r="BC20" s="24">
        <v>71.137200000000007</v>
      </c>
      <c r="BD20" s="24">
        <v>18</v>
      </c>
      <c r="BE20" s="24" t="s">
        <v>108</v>
      </c>
      <c r="BF20" s="24" t="s">
        <v>109</v>
      </c>
      <c r="BG20" s="24" t="s">
        <v>122</v>
      </c>
      <c r="BH20" s="24" t="s">
        <v>123</v>
      </c>
      <c r="BI20" s="24">
        <v>2050</v>
      </c>
      <c r="BM20" s="121">
        <v>2050</v>
      </c>
      <c r="BN20" s="124" t="s">
        <v>2126</v>
      </c>
      <c r="BO20" s="24">
        <v>2</v>
      </c>
      <c r="BP20" s="24">
        <v>2</v>
      </c>
      <c r="BQ20" s="24">
        <v>33</v>
      </c>
      <c r="BR20" s="24" t="s">
        <v>192</v>
      </c>
      <c r="BT20" s="24" t="s">
        <v>111</v>
      </c>
      <c r="BU20" s="27">
        <v>43917</v>
      </c>
      <c r="BV20" s="121">
        <v>27177</v>
      </c>
      <c r="BW20" s="139"/>
      <c r="BX20" s="136" t="s">
        <v>64</v>
      </c>
      <c r="BY20" s="24" t="s">
        <v>64</v>
      </c>
      <c r="CB20" s="24" t="s">
        <v>64</v>
      </c>
      <c r="CC20" s="24" t="s">
        <v>64</v>
      </c>
      <c r="CD20" s="24" t="s">
        <v>1964</v>
      </c>
      <c r="CE20" s="24" t="s">
        <v>64</v>
      </c>
      <c r="CG20" s="24" t="s">
        <v>63</v>
      </c>
      <c r="CH20" s="24" t="s">
        <v>1127</v>
      </c>
      <c r="CI20" s="24" t="s">
        <v>63</v>
      </c>
      <c r="CJ20" s="24" t="s">
        <v>1128</v>
      </c>
      <c r="CK20" s="24" t="s">
        <v>112</v>
      </c>
      <c r="CM20" s="24">
        <v>1</v>
      </c>
      <c r="CN20" s="24" t="s">
        <v>113</v>
      </c>
      <c r="CP20" s="24">
        <v>311</v>
      </c>
      <c r="CQ20" s="24">
        <v>56</v>
      </c>
      <c r="CR20" s="24">
        <v>64.3</v>
      </c>
      <c r="CS20" s="24" t="s">
        <v>2129</v>
      </c>
      <c r="CV20" s="24" t="s">
        <v>115</v>
      </c>
      <c r="CX20" s="24" t="s">
        <v>116</v>
      </c>
      <c r="CY20" s="24" t="s">
        <v>64</v>
      </c>
      <c r="DD20" s="24">
        <v>1</v>
      </c>
      <c r="DE20" s="24" t="s">
        <v>138</v>
      </c>
      <c r="DG20" s="24">
        <v>100</v>
      </c>
      <c r="DJ20" s="122" t="s">
        <v>76</v>
      </c>
      <c r="DK20" s="122" t="s">
        <v>2124</v>
      </c>
      <c r="DL20" s="24" t="s">
        <v>64</v>
      </c>
      <c r="DM20" s="24" t="s">
        <v>63</v>
      </c>
      <c r="DN20" s="24" t="s">
        <v>64</v>
      </c>
      <c r="DO20" s="24" t="s">
        <v>1965</v>
      </c>
      <c r="DP20" s="24" t="s">
        <v>63</v>
      </c>
      <c r="DQ20" s="24" t="s">
        <v>78</v>
      </c>
      <c r="DS20" s="24" t="s">
        <v>118</v>
      </c>
      <c r="DT20" s="24" t="s">
        <v>119</v>
      </c>
      <c r="DU20" s="24" t="s">
        <v>144</v>
      </c>
      <c r="DV20" s="24" t="s">
        <v>145</v>
      </c>
      <c r="DZ20" s="121"/>
      <c r="EA20" s="140"/>
      <c r="EB20" s="136">
        <v>5</v>
      </c>
      <c r="EC20" s="24">
        <v>8</v>
      </c>
      <c r="ED20" s="121"/>
      <c r="EE20" s="136" t="s">
        <v>1963</v>
      </c>
      <c r="EF20" s="24">
        <v>3</v>
      </c>
      <c r="EH20" s="121"/>
      <c r="EI20" s="136"/>
      <c r="EM20" s="136"/>
      <c r="EP20" s="121"/>
      <c r="EQ20" s="136"/>
      <c r="ET20" s="121"/>
      <c r="EU20" s="136"/>
      <c r="EV20" s="121">
        <v>2750</v>
      </c>
      <c r="EW20" s="136">
        <v>18</v>
      </c>
      <c r="EX20" s="24">
        <v>0</v>
      </c>
      <c r="EY20" s="121">
        <v>10</v>
      </c>
      <c r="EZ20" s="135">
        <v>246</v>
      </c>
      <c r="FA20" s="24">
        <v>3</v>
      </c>
      <c r="FB20" s="121"/>
      <c r="FC20" s="135">
        <v>390</v>
      </c>
      <c r="FD20" s="136">
        <v>25</v>
      </c>
      <c r="FE20" s="24">
        <v>29</v>
      </c>
      <c r="FF20" s="121">
        <v>26</v>
      </c>
      <c r="FG20" s="136">
        <v>267.60000000000002</v>
      </c>
      <c r="FH20" s="24">
        <v>220.5</v>
      </c>
      <c r="FI20" s="127">
        <f>EZ20</f>
        <v>246</v>
      </c>
      <c r="FJ20" s="141">
        <v>18.149999999999999</v>
      </c>
      <c r="FK20" s="142">
        <v>18.260000000000002</v>
      </c>
      <c r="FL20" s="121">
        <f>BD20</f>
        <v>18</v>
      </c>
      <c r="FM20" s="24">
        <v>0.47699999999999998</v>
      </c>
      <c r="FN20" s="24">
        <v>0.47899999999999998</v>
      </c>
      <c r="FO20" s="121">
        <v>0.47799999999999998</v>
      </c>
      <c r="FP20" s="185">
        <v>0.2</v>
      </c>
      <c r="FQ20" s="186">
        <v>0</v>
      </c>
      <c r="FR20" s="187">
        <v>0.1</v>
      </c>
      <c r="FS20" s="138">
        <v>19.8</v>
      </c>
    </row>
    <row r="21" spans="1:190" s="24" customFormat="1" x14ac:dyDescent="0.25">
      <c r="A21" s="24" t="s">
        <v>80</v>
      </c>
      <c r="B21" s="24" t="s">
        <v>2221</v>
      </c>
      <c r="G21" s="26"/>
      <c r="I21" s="121"/>
      <c r="J21" s="136">
        <v>17</v>
      </c>
      <c r="K21" s="24">
        <v>21</v>
      </c>
      <c r="L21" s="24">
        <v>19</v>
      </c>
      <c r="M21" s="24">
        <v>22.6</v>
      </c>
      <c r="N21" s="24">
        <v>29.4</v>
      </c>
      <c r="O21" s="24">
        <v>25.2255</v>
      </c>
      <c r="P21" s="24">
        <v>17.330400000000001</v>
      </c>
      <c r="Q21" s="24">
        <v>20.7865</v>
      </c>
      <c r="R21" s="24">
        <v>18.7319</v>
      </c>
      <c r="T21" s="24" t="s">
        <v>60</v>
      </c>
      <c r="U21" s="24" t="s">
        <v>71</v>
      </c>
      <c r="V21" s="24" t="s">
        <v>61</v>
      </c>
      <c r="W21" s="24" t="s">
        <v>62</v>
      </c>
      <c r="Y21" s="24">
        <v>8</v>
      </c>
      <c r="Z21" s="24" t="s">
        <v>63</v>
      </c>
      <c r="AA21" s="24" t="s">
        <v>64</v>
      </c>
      <c r="AB21" s="24" t="s">
        <v>86</v>
      </c>
      <c r="AC21" s="24" t="s">
        <v>87</v>
      </c>
      <c r="AD21" s="24">
        <v>15</v>
      </c>
      <c r="AF21" s="114">
        <v>374</v>
      </c>
      <c r="AG21" s="24" t="s">
        <v>59</v>
      </c>
      <c r="AH21" s="24" t="s">
        <v>67</v>
      </c>
      <c r="AI21" s="24" t="s">
        <v>68</v>
      </c>
      <c r="AJ21" s="121" t="s">
        <v>69</v>
      </c>
      <c r="AK21" s="136" t="s">
        <v>184</v>
      </c>
      <c r="AL21" s="24" t="s">
        <v>185</v>
      </c>
      <c r="AR21" s="121"/>
      <c r="AS21" s="136">
        <v>2050</v>
      </c>
      <c r="AT21" s="24">
        <v>2050</v>
      </c>
      <c r="AU21" s="136">
        <v>43</v>
      </c>
      <c r="AV21" s="24">
        <v>49</v>
      </c>
      <c r="AW21" s="24">
        <v>45</v>
      </c>
      <c r="AX21" s="24">
        <v>59.9</v>
      </c>
      <c r="AY21" s="24">
        <v>69.900000000000006</v>
      </c>
      <c r="AZ21" s="24">
        <v>64.021600000000007</v>
      </c>
      <c r="BA21" s="24">
        <v>42.563200000000002</v>
      </c>
      <c r="BB21" s="24">
        <v>48.946300000000001</v>
      </c>
      <c r="BC21" s="24">
        <v>45.216700000000003</v>
      </c>
      <c r="BD21" s="24">
        <v>18</v>
      </c>
      <c r="BE21" s="24" t="s">
        <v>108</v>
      </c>
      <c r="BF21" s="24" t="s">
        <v>109</v>
      </c>
      <c r="BG21" s="24" t="s">
        <v>68</v>
      </c>
      <c r="BH21" s="24" t="s">
        <v>69</v>
      </c>
      <c r="BI21" s="24">
        <v>2050</v>
      </c>
      <c r="BM21" s="121">
        <v>2050</v>
      </c>
      <c r="BN21" s="124" t="s">
        <v>2126</v>
      </c>
      <c r="BO21" s="24">
        <v>2</v>
      </c>
      <c r="BP21" s="24">
        <v>2</v>
      </c>
      <c r="BQ21" s="24">
        <v>33</v>
      </c>
      <c r="BR21" s="24" t="s">
        <v>192</v>
      </c>
      <c r="BT21" s="24" t="s">
        <v>111</v>
      </c>
      <c r="BU21" s="27">
        <v>43917</v>
      </c>
      <c r="BV21" s="121">
        <v>27177</v>
      </c>
      <c r="BW21" s="139"/>
      <c r="BX21" s="136" t="s">
        <v>64</v>
      </c>
      <c r="BY21" s="24" t="s">
        <v>64</v>
      </c>
      <c r="CB21" s="24" t="s">
        <v>64</v>
      </c>
      <c r="CC21" s="24" t="s">
        <v>64</v>
      </c>
      <c r="CD21" s="24" t="s">
        <v>1964</v>
      </c>
      <c r="CE21" s="24" t="s">
        <v>64</v>
      </c>
      <c r="CG21" s="24" t="s">
        <v>63</v>
      </c>
      <c r="CH21" s="24" t="s">
        <v>1127</v>
      </c>
      <c r="CI21" s="24" t="s">
        <v>63</v>
      </c>
      <c r="CJ21" s="24" t="s">
        <v>1128</v>
      </c>
      <c r="CK21" s="24" t="s">
        <v>112</v>
      </c>
      <c r="CM21" s="24">
        <v>1</v>
      </c>
      <c r="CN21" s="24" t="s">
        <v>113</v>
      </c>
      <c r="CP21" s="24">
        <v>311</v>
      </c>
      <c r="CQ21" s="24">
        <v>56</v>
      </c>
      <c r="CR21" s="24">
        <v>64.3</v>
      </c>
      <c r="CS21" s="24" t="s">
        <v>2129</v>
      </c>
      <c r="CV21" s="24" t="s">
        <v>115</v>
      </c>
      <c r="CX21" s="24" t="s">
        <v>116</v>
      </c>
      <c r="CY21" s="24" t="s">
        <v>64</v>
      </c>
      <c r="DD21" s="24">
        <v>1</v>
      </c>
      <c r="DE21" s="24" t="s">
        <v>138</v>
      </c>
      <c r="DG21" s="24">
        <v>100</v>
      </c>
      <c r="DJ21" s="24" t="s">
        <v>76</v>
      </c>
      <c r="DK21" s="24" t="s">
        <v>2124</v>
      </c>
      <c r="DL21" s="24" t="s">
        <v>64</v>
      </c>
      <c r="DM21" s="24" t="s">
        <v>63</v>
      </c>
      <c r="DN21" s="24" t="s">
        <v>64</v>
      </c>
      <c r="DO21" s="24" t="s">
        <v>1965</v>
      </c>
      <c r="DP21" s="24" t="s">
        <v>63</v>
      </c>
      <c r="DQ21" s="24" t="s">
        <v>78</v>
      </c>
      <c r="DS21" s="24" t="s">
        <v>118</v>
      </c>
      <c r="DT21" s="24" t="s">
        <v>119</v>
      </c>
      <c r="DU21" s="24" t="s">
        <v>144</v>
      </c>
      <c r="DV21" s="24" t="s">
        <v>145</v>
      </c>
      <c r="DZ21" s="121"/>
      <c r="EA21" s="140"/>
      <c r="EB21" s="136">
        <v>5</v>
      </c>
      <c r="EC21" s="24">
        <v>8</v>
      </c>
      <c r="ED21" s="121"/>
      <c r="EE21" s="136" t="s">
        <v>1963</v>
      </c>
      <c r="EF21" s="24">
        <v>3</v>
      </c>
      <c r="EH21" s="121"/>
      <c r="EI21" s="136"/>
      <c r="EM21" s="136"/>
      <c r="EP21" s="121"/>
      <c r="EQ21" s="136"/>
      <c r="ET21" s="121"/>
      <c r="EU21" s="136"/>
      <c r="EV21" s="121">
        <v>2750</v>
      </c>
      <c r="EW21" s="136">
        <v>509</v>
      </c>
      <c r="EX21" s="24">
        <v>425</v>
      </c>
      <c r="EY21" s="121">
        <v>471</v>
      </c>
      <c r="EZ21" s="135">
        <v>246</v>
      </c>
      <c r="FA21" s="24">
        <v>3</v>
      </c>
      <c r="FB21" s="121"/>
      <c r="FC21" s="135">
        <v>390</v>
      </c>
      <c r="FD21" s="136">
        <v>25</v>
      </c>
      <c r="FE21" s="24">
        <v>29</v>
      </c>
      <c r="FF21" s="121">
        <v>26</v>
      </c>
      <c r="FG21" s="136">
        <v>267.60000000000002</v>
      </c>
      <c r="FH21" s="24">
        <v>220.5</v>
      </c>
      <c r="FI21" s="127">
        <f>EZ21</f>
        <v>246</v>
      </c>
      <c r="FJ21" s="124" t="s">
        <v>2222</v>
      </c>
      <c r="FL21" s="121"/>
      <c r="FM21" s="24">
        <v>0.47699999999999998</v>
      </c>
      <c r="FN21" s="24">
        <v>0.47899999999999998</v>
      </c>
      <c r="FO21" s="121">
        <v>0.47799999999999998</v>
      </c>
      <c r="FP21" s="136"/>
      <c r="FR21" s="121"/>
      <c r="FS21" s="138">
        <v>19.8</v>
      </c>
    </row>
    <row r="22" spans="1:190" s="24" customFormat="1" x14ac:dyDescent="0.25">
      <c r="A22" s="21"/>
      <c r="B22" s="122" t="s">
        <v>2223</v>
      </c>
      <c r="C22" s="107"/>
      <c r="D22" s="107"/>
      <c r="E22" s="107"/>
      <c r="F22" s="107"/>
      <c r="G22" s="107"/>
      <c r="H22" s="107"/>
      <c r="I22" s="108"/>
      <c r="J22" s="136"/>
      <c r="AF22" s="114"/>
      <c r="AJ22" s="121"/>
      <c r="AK22" s="136"/>
      <c r="AR22" s="121"/>
      <c r="AS22" s="136"/>
      <c r="AU22" s="136"/>
      <c r="BM22" s="121"/>
      <c r="BN22" s="124"/>
      <c r="BU22" s="27"/>
      <c r="BV22" s="121"/>
      <c r="BW22" s="139"/>
      <c r="BX22" s="136"/>
      <c r="DZ22" s="121"/>
      <c r="EA22" s="140"/>
      <c r="EB22" s="136"/>
      <c r="ED22" s="121"/>
      <c r="EE22" s="136"/>
      <c r="EH22" s="121"/>
      <c r="EI22" s="136"/>
      <c r="EM22" s="136"/>
      <c r="EP22" s="121"/>
      <c r="EQ22" s="136"/>
      <c r="ET22" s="121"/>
      <c r="EU22" s="136"/>
      <c r="EV22" s="121"/>
      <c r="EW22" s="136"/>
      <c r="EY22" s="121"/>
      <c r="EZ22" s="135"/>
      <c r="FB22" s="121"/>
      <c r="FC22" s="135"/>
      <c r="FD22" s="136"/>
      <c r="FF22" s="121"/>
      <c r="FG22" s="136"/>
      <c r="FI22" s="127"/>
      <c r="FJ22" s="136" t="s">
        <v>2224</v>
      </c>
      <c r="FL22" s="121"/>
      <c r="FO22" s="121"/>
      <c r="FP22" s="136"/>
      <c r="FR22" s="121"/>
      <c r="FS22" s="135"/>
    </row>
    <row r="23" spans="1:190" s="21" customFormat="1" x14ac:dyDescent="0.25">
      <c r="B23" s="122"/>
      <c r="C23" s="107"/>
      <c r="D23" s="107"/>
      <c r="E23" s="107"/>
      <c r="F23" s="107"/>
      <c r="G23" s="107"/>
      <c r="H23" s="107"/>
      <c r="I23" s="108"/>
      <c r="J23" s="109"/>
      <c r="K23" s="107"/>
      <c r="L23" s="107"/>
      <c r="M23" s="104" t="s">
        <v>2225</v>
      </c>
      <c r="N23" s="107"/>
      <c r="O23" s="107"/>
      <c r="P23" s="107"/>
      <c r="Q23" s="107"/>
      <c r="R23" s="107"/>
      <c r="S23" s="107"/>
      <c r="T23" s="107"/>
      <c r="U23" s="107"/>
      <c r="V23" s="107"/>
      <c r="W23" s="107"/>
      <c r="X23" s="107"/>
      <c r="Y23" s="107"/>
      <c r="Z23" s="107"/>
      <c r="AA23" s="107"/>
      <c r="AB23" s="107"/>
      <c r="AC23" s="107"/>
      <c r="AD23" s="104" t="str">
        <f>$M23</f>
        <v>2020 BMW 530e (PHEV)</v>
      </c>
      <c r="AE23" s="107"/>
      <c r="AF23" s="107"/>
      <c r="AG23" s="107"/>
      <c r="AH23" s="107"/>
      <c r="AI23" s="107"/>
      <c r="AJ23" s="110"/>
      <c r="AK23" s="111"/>
      <c r="AL23" s="107"/>
      <c r="AM23" s="107"/>
      <c r="AN23" s="107"/>
      <c r="AO23" s="107"/>
      <c r="AP23" s="107"/>
      <c r="AQ23" s="107"/>
      <c r="AR23" s="110"/>
      <c r="AS23" s="111"/>
      <c r="AT23" s="104" t="str">
        <f>$M23</f>
        <v>2020 BMW 530e (PHEV)</v>
      </c>
      <c r="AU23" s="111"/>
      <c r="AV23" s="107"/>
      <c r="AW23" s="107"/>
      <c r="AX23" s="107"/>
      <c r="AY23" s="107"/>
      <c r="AZ23" s="107"/>
      <c r="BA23" s="107"/>
      <c r="BB23" s="107"/>
      <c r="BC23" s="107"/>
      <c r="BD23" s="107"/>
      <c r="BE23" s="107"/>
      <c r="BF23" s="107"/>
      <c r="BG23" s="107"/>
      <c r="BH23" s="107"/>
      <c r="BI23" s="104" t="str">
        <f>$M23</f>
        <v>2020 BMW 530e (PHEV)</v>
      </c>
      <c r="BJ23" s="107"/>
      <c r="BK23" s="107"/>
      <c r="BL23" s="107"/>
      <c r="BM23" s="110"/>
      <c r="BN23" s="111"/>
      <c r="BO23" s="107"/>
      <c r="BP23" s="107"/>
      <c r="BQ23" s="107"/>
      <c r="BR23" s="107"/>
      <c r="BS23" s="107"/>
      <c r="BT23" s="112"/>
      <c r="BU23" s="107"/>
      <c r="BV23" s="110"/>
      <c r="BW23" s="113"/>
      <c r="BX23" s="111"/>
      <c r="BY23" s="104" t="str">
        <f>$M23</f>
        <v>2020 BMW 530e (PHEV)</v>
      </c>
      <c r="BZ23" s="107"/>
      <c r="CA23" s="107"/>
      <c r="CB23" s="107"/>
      <c r="CC23" s="107"/>
      <c r="CD23" s="107"/>
      <c r="CE23" s="114"/>
      <c r="CF23" s="107"/>
      <c r="CG23" s="107"/>
      <c r="CH23" s="107"/>
      <c r="CI23" s="107"/>
      <c r="CJ23" s="107"/>
      <c r="CK23" s="107"/>
      <c r="CL23" s="107"/>
      <c r="CM23" s="107"/>
      <c r="CN23" s="107"/>
      <c r="CO23" s="104" t="str">
        <f>$M23</f>
        <v>2020 BMW 530e (PHEV)</v>
      </c>
      <c r="CP23" s="107"/>
      <c r="CQ23" s="107"/>
      <c r="CR23" s="107"/>
      <c r="CS23" s="107"/>
      <c r="CT23" s="107"/>
      <c r="CU23" s="107"/>
      <c r="CV23" s="107"/>
      <c r="CW23" s="107"/>
      <c r="CX23" s="107"/>
      <c r="CY23" s="107"/>
      <c r="CZ23" s="107"/>
      <c r="DA23" s="107"/>
      <c r="DB23" s="107"/>
      <c r="DC23" s="107"/>
      <c r="DD23" s="107"/>
      <c r="DE23" s="107"/>
      <c r="DF23" s="104" t="str">
        <f>$M23</f>
        <v>2020 BMW 530e (PHEV)</v>
      </c>
      <c r="DG23" s="107"/>
      <c r="DH23" s="107"/>
      <c r="DI23" s="107"/>
      <c r="DJ23" s="107"/>
      <c r="DK23" s="107"/>
      <c r="DL23" s="107"/>
      <c r="DM23" s="107"/>
      <c r="DN23" s="107"/>
      <c r="DO23" s="107"/>
      <c r="DP23" s="107"/>
      <c r="DQ23" s="107"/>
      <c r="DR23" s="104"/>
      <c r="DS23" s="104"/>
      <c r="DT23" s="104"/>
      <c r="DU23" s="104"/>
      <c r="DV23" s="104"/>
      <c r="DW23" s="104" t="str">
        <f>$M23</f>
        <v>2020 BMW 530e (PHEV)</v>
      </c>
      <c r="DX23" s="104"/>
      <c r="DY23" s="104"/>
      <c r="DZ23" s="108"/>
      <c r="EA23" s="115"/>
      <c r="EB23" s="109"/>
      <c r="EC23" s="104"/>
      <c r="ED23" s="108"/>
      <c r="EE23" s="109"/>
      <c r="EF23" s="104"/>
      <c r="EG23" s="104"/>
      <c r="EH23" s="108"/>
      <c r="EI23" s="109"/>
      <c r="EK23" t="s">
        <v>80</v>
      </c>
      <c r="EL23" s="104" t="str">
        <f>$M23</f>
        <v>2020 BMW 530e (PHEV)</v>
      </c>
      <c r="EM23" s="109"/>
      <c r="EP23" s="106"/>
      <c r="EQ23" s="105"/>
      <c r="ET23" s="106"/>
      <c r="EU23" s="105"/>
      <c r="EV23" s="106"/>
      <c r="EW23" s="105"/>
      <c r="EY23" s="106"/>
      <c r="EZ23" s="116"/>
      <c r="FA23" s="104" t="str">
        <f>$M23</f>
        <v>2020 BMW 530e (PHEV)</v>
      </c>
      <c r="FB23" s="106"/>
      <c r="FC23" s="116"/>
      <c r="FD23" s="109"/>
      <c r="FE23" s="104"/>
      <c r="FF23" s="108"/>
      <c r="FG23" s="109"/>
      <c r="FH23" s="104"/>
      <c r="FI23" s="108"/>
      <c r="FJ23" s="109"/>
      <c r="FK23" s="104"/>
      <c r="FL23" s="108"/>
      <c r="FM23" s="104" t="str">
        <f>$M23</f>
        <v>2020 BMW 530e (PHEV)</v>
      </c>
      <c r="FN23" s="104"/>
      <c r="FO23" s="108"/>
      <c r="FP23" s="118"/>
      <c r="FQ23" s="119"/>
      <c r="FR23" s="120"/>
      <c r="FS23" s="117"/>
      <c r="FT23" s="104"/>
      <c r="FU23" s="104"/>
      <c r="FV23" s="104"/>
      <c r="FW23" s="104"/>
      <c r="FX23" s="104"/>
      <c r="FY23" s="104"/>
      <c r="FZ23" s="104"/>
      <c r="GA23" s="104"/>
      <c r="GB23" s="104"/>
      <c r="GC23" s="104"/>
      <c r="GD23" s="104"/>
      <c r="GE23" s="104"/>
      <c r="GF23" s="104"/>
      <c r="GG23" s="104"/>
      <c r="GH23" s="104"/>
    </row>
    <row r="24" spans="1:190" s="24" customFormat="1" x14ac:dyDescent="0.25">
      <c r="A24" s="24">
        <v>2020</v>
      </c>
      <c r="B24" s="24" t="s">
        <v>56</v>
      </c>
      <c r="C24" s="24" t="s">
        <v>56</v>
      </c>
      <c r="D24" s="24" t="s">
        <v>107</v>
      </c>
      <c r="E24" s="24" t="s">
        <v>58</v>
      </c>
      <c r="F24" s="24">
        <v>536</v>
      </c>
      <c r="G24" s="26">
        <v>2</v>
      </c>
      <c r="H24" s="24">
        <v>4</v>
      </c>
      <c r="I24" s="121" t="s">
        <v>79</v>
      </c>
      <c r="J24" s="136">
        <v>25</v>
      </c>
      <c r="K24" s="24">
        <v>31</v>
      </c>
      <c r="L24" s="24">
        <v>27</v>
      </c>
      <c r="M24" s="24">
        <v>33.6</v>
      </c>
      <c r="N24" s="24">
        <v>43.8</v>
      </c>
      <c r="O24" s="24">
        <v>37.533299999999997</v>
      </c>
      <c r="P24" s="24">
        <v>24.7865</v>
      </c>
      <c r="Q24" s="24">
        <v>30.5383</v>
      </c>
      <c r="R24" s="24">
        <v>27.081900000000001</v>
      </c>
      <c r="T24" s="24" t="s">
        <v>60</v>
      </c>
      <c r="U24" s="24" t="s">
        <v>71</v>
      </c>
      <c r="V24" s="24" t="s">
        <v>61</v>
      </c>
      <c r="W24" s="24" t="s">
        <v>62</v>
      </c>
      <c r="Y24" s="24">
        <v>8</v>
      </c>
      <c r="Z24" s="24" t="s">
        <v>63</v>
      </c>
      <c r="AA24" s="24" t="s">
        <v>64</v>
      </c>
      <c r="AB24" s="24" t="s">
        <v>65</v>
      </c>
      <c r="AC24" s="24" t="s">
        <v>66</v>
      </c>
      <c r="AD24" s="24">
        <v>10</v>
      </c>
      <c r="AF24" s="24">
        <v>331</v>
      </c>
      <c r="AG24" s="24" t="s">
        <v>59</v>
      </c>
      <c r="AH24" s="24" t="s">
        <v>67</v>
      </c>
      <c r="AI24" s="24" t="s">
        <v>68</v>
      </c>
      <c r="AJ24" s="121" t="s">
        <v>69</v>
      </c>
      <c r="AK24" s="136" t="s">
        <v>64</v>
      </c>
      <c r="AL24" s="24" t="s">
        <v>70</v>
      </c>
      <c r="AO24" s="24">
        <v>99</v>
      </c>
      <c r="AP24" s="24">
        <v>10</v>
      </c>
      <c r="AR24" s="121"/>
      <c r="AS24" s="136">
        <v>1400</v>
      </c>
      <c r="AT24" s="24">
        <v>1400</v>
      </c>
      <c r="AU24" s="136">
        <v>48</v>
      </c>
      <c r="AV24" s="24">
        <v>45</v>
      </c>
      <c r="AW24" s="24">
        <v>47</v>
      </c>
      <c r="AX24" s="24">
        <v>36.200000000000003</v>
      </c>
      <c r="AY24" s="24">
        <v>31.5</v>
      </c>
      <c r="AZ24" s="24">
        <v>34.085000000000001</v>
      </c>
      <c r="BA24" s="24">
        <v>48.107100000000003</v>
      </c>
      <c r="BB24" s="24">
        <v>45.107199999999999</v>
      </c>
      <c r="BC24" s="24">
        <v>46.757100000000001</v>
      </c>
      <c r="BD24" s="24">
        <v>21</v>
      </c>
      <c r="BE24" s="24" t="s">
        <v>108</v>
      </c>
      <c r="BF24" s="24" t="s">
        <v>109</v>
      </c>
      <c r="BG24" s="24" t="s">
        <v>122</v>
      </c>
      <c r="BH24" s="24" t="s">
        <v>123</v>
      </c>
      <c r="BI24" s="24">
        <v>1400</v>
      </c>
      <c r="BM24" s="121">
        <v>1400</v>
      </c>
      <c r="BN24" s="124" t="s">
        <v>2126</v>
      </c>
      <c r="BO24" s="24">
        <v>2</v>
      </c>
      <c r="BP24" s="24">
        <v>2</v>
      </c>
      <c r="BQ24" s="24">
        <v>4</v>
      </c>
      <c r="BR24" s="24" t="s">
        <v>90</v>
      </c>
      <c r="BS24" s="24" t="s">
        <v>2123</v>
      </c>
      <c r="BT24" s="24" t="s">
        <v>111</v>
      </c>
      <c r="BU24" s="27">
        <v>43723</v>
      </c>
      <c r="BV24" s="121">
        <v>26536</v>
      </c>
      <c r="BW24" s="139"/>
      <c r="BX24" s="136" t="s">
        <v>64</v>
      </c>
      <c r="BY24" s="24" t="s">
        <v>64</v>
      </c>
      <c r="CB24" s="24" t="s">
        <v>64</v>
      </c>
      <c r="CC24" s="24" t="s">
        <v>64</v>
      </c>
      <c r="CE24" s="24" t="s">
        <v>64</v>
      </c>
      <c r="CG24" s="24" t="s">
        <v>63</v>
      </c>
      <c r="CH24" s="24" t="s">
        <v>74</v>
      </c>
      <c r="CI24" s="24" t="s">
        <v>63</v>
      </c>
      <c r="CJ24" s="24" t="s">
        <v>94</v>
      </c>
      <c r="CK24" s="24" t="s">
        <v>112</v>
      </c>
      <c r="CM24" s="24">
        <v>6</v>
      </c>
      <c r="CN24" s="24" t="s">
        <v>113</v>
      </c>
      <c r="CP24" s="24">
        <v>355</v>
      </c>
      <c r="CQ24" s="24">
        <v>34</v>
      </c>
      <c r="CR24" s="24">
        <v>90.7</v>
      </c>
      <c r="CS24" s="24" t="s">
        <v>114</v>
      </c>
      <c r="CV24" s="24" t="s">
        <v>115</v>
      </c>
      <c r="CX24" s="24" t="s">
        <v>116</v>
      </c>
      <c r="CY24" s="24" t="s">
        <v>64</v>
      </c>
      <c r="DD24" s="24">
        <v>1</v>
      </c>
      <c r="DE24" s="24" t="s">
        <v>117</v>
      </c>
      <c r="DG24" s="24">
        <v>83</v>
      </c>
      <c r="DJ24" s="24" t="s">
        <v>76</v>
      </c>
      <c r="DK24" s="24" t="s">
        <v>2124</v>
      </c>
      <c r="DL24" s="24" t="s">
        <v>64</v>
      </c>
      <c r="DM24" s="24" t="s">
        <v>63</v>
      </c>
      <c r="DN24" s="24" t="s">
        <v>64</v>
      </c>
      <c r="DO24" s="24" t="s">
        <v>77</v>
      </c>
      <c r="DP24" s="24" t="s">
        <v>63</v>
      </c>
      <c r="DQ24" s="24" t="s">
        <v>78</v>
      </c>
      <c r="DS24" s="24" t="s">
        <v>118</v>
      </c>
      <c r="DT24" s="24" t="s">
        <v>119</v>
      </c>
      <c r="DU24" s="24" t="s">
        <v>144</v>
      </c>
      <c r="DV24" s="24" t="s">
        <v>145</v>
      </c>
      <c r="DY24" s="24">
        <v>37.700000000000003</v>
      </c>
      <c r="DZ24" s="121"/>
      <c r="EA24" s="140"/>
      <c r="EB24" s="136">
        <v>8</v>
      </c>
      <c r="EC24" s="24">
        <v>10</v>
      </c>
      <c r="ED24" s="121"/>
      <c r="EE24" s="136" t="s">
        <v>1255</v>
      </c>
      <c r="EF24" s="24">
        <v>7</v>
      </c>
      <c r="EH24" s="121"/>
      <c r="EI24" s="136"/>
      <c r="EM24" s="136"/>
      <c r="EP24" s="121"/>
      <c r="EQ24" s="136"/>
      <c r="ET24" s="121"/>
      <c r="EU24" s="136">
        <v>500</v>
      </c>
      <c r="EV24" s="121"/>
      <c r="EW24" s="136">
        <v>0</v>
      </c>
      <c r="EX24" s="24">
        <v>0</v>
      </c>
      <c r="EY24" s="121">
        <v>0</v>
      </c>
      <c r="EZ24" s="135">
        <v>170</v>
      </c>
      <c r="FA24" s="24">
        <v>3</v>
      </c>
      <c r="FB24" s="121"/>
      <c r="FC24" s="135">
        <v>350</v>
      </c>
      <c r="FD24" s="136">
        <v>35</v>
      </c>
      <c r="FE24" s="24">
        <v>42</v>
      </c>
      <c r="FF24" s="121">
        <v>38</v>
      </c>
      <c r="FG24" s="24">
        <v>184.2</v>
      </c>
      <c r="FH24" s="24">
        <v>152.1</v>
      </c>
      <c r="FI24" s="127">
        <f>EZ24</f>
        <v>170</v>
      </c>
      <c r="FJ24" s="136">
        <v>20.66</v>
      </c>
      <c r="FK24" s="24">
        <v>21.56</v>
      </c>
      <c r="FL24" s="121">
        <f>BD24</f>
        <v>21</v>
      </c>
      <c r="FM24" s="24">
        <v>0.46700000000000003</v>
      </c>
      <c r="FN24" s="24">
        <v>0.48</v>
      </c>
      <c r="FO24" s="121">
        <v>0.47299999999999998</v>
      </c>
      <c r="FP24" s="185">
        <v>0</v>
      </c>
      <c r="FQ24" s="186">
        <v>0</v>
      </c>
      <c r="FR24" s="187">
        <v>0</v>
      </c>
      <c r="FS24" s="138">
        <v>12.1</v>
      </c>
    </row>
    <row r="25" spans="1:190" s="24" customFormat="1" x14ac:dyDescent="0.25">
      <c r="B25" s="24" t="s">
        <v>2226</v>
      </c>
      <c r="G25" s="26"/>
      <c r="I25" s="121"/>
      <c r="J25" s="136">
        <v>25</v>
      </c>
      <c r="K25" s="24">
        <v>31</v>
      </c>
      <c r="L25" s="24">
        <v>27</v>
      </c>
      <c r="M25" s="24">
        <v>33.6</v>
      </c>
      <c r="N25" s="24">
        <v>43.8</v>
      </c>
      <c r="O25" s="24">
        <v>37.533299999999997</v>
      </c>
      <c r="P25" s="24">
        <v>24.7865</v>
      </c>
      <c r="Q25" s="24">
        <v>30.5383</v>
      </c>
      <c r="R25" s="24">
        <v>27.081900000000001</v>
      </c>
      <c r="T25" s="24" t="s">
        <v>60</v>
      </c>
      <c r="U25" s="24" t="s">
        <v>71</v>
      </c>
      <c r="V25" s="24" t="s">
        <v>61</v>
      </c>
      <c r="W25" s="24" t="s">
        <v>62</v>
      </c>
      <c r="Y25" s="24">
        <v>8</v>
      </c>
      <c r="Z25" s="24" t="s">
        <v>63</v>
      </c>
      <c r="AA25" s="24" t="s">
        <v>64</v>
      </c>
      <c r="AB25" s="24" t="s">
        <v>65</v>
      </c>
      <c r="AC25" s="24" t="s">
        <v>66</v>
      </c>
      <c r="AD25" s="24">
        <v>10</v>
      </c>
      <c r="AF25" s="24">
        <v>331</v>
      </c>
      <c r="AG25" s="24" t="s">
        <v>59</v>
      </c>
      <c r="AH25" s="24" t="s">
        <v>67</v>
      </c>
      <c r="AI25" s="24" t="s">
        <v>68</v>
      </c>
      <c r="AJ25" s="121" t="s">
        <v>69</v>
      </c>
      <c r="AK25" s="136" t="s">
        <v>64</v>
      </c>
      <c r="AL25" s="24" t="s">
        <v>70</v>
      </c>
      <c r="AO25" s="24">
        <v>99</v>
      </c>
      <c r="AP25" s="24">
        <v>10</v>
      </c>
      <c r="AR25" s="121"/>
      <c r="AS25" s="136">
        <v>1400</v>
      </c>
      <c r="AT25" s="24">
        <v>1400</v>
      </c>
      <c r="AU25" s="136">
        <v>65</v>
      </c>
      <c r="AV25" s="24">
        <v>75</v>
      </c>
      <c r="AW25" s="24">
        <v>69</v>
      </c>
      <c r="AX25" s="24">
        <v>93</v>
      </c>
      <c r="AY25" s="24">
        <v>107.1</v>
      </c>
      <c r="AZ25" s="24">
        <v>98.8566</v>
      </c>
      <c r="BA25" s="24">
        <v>65.125</v>
      </c>
      <c r="BB25" s="24">
        <v>74.957999999999998</v>
      </c>
      <c r="BC25" s="24">
        <v>69.210599999999999</v>
      </c>
      <c r="BD25" s="24">
        <v>21</v>
      </c>
      <c r="BE25" s="24" t="s">
        <v>108</v>
      </c>
      <c r="BF25" s="24" t="s">
        <v>109</v>
      </c>
      <c r="BG25" s="24" t="s">
        <v>68</v>
      </c>
      <c r="BH25" s="24" t="s">
        <v>69</v>
      </c>
      <c r="BI25" s="24">
        <v>1400</v>
      </c>
      <c r="BM25" s="121">
        <v>1400</v>
      </c>
      <c r="BN25" s="124" t="s">
        <v>2126</v>
      </c>
      <c r="BO25" s="24">
        <v>2</v>
      </c>
      <c r="BP25" s="24">
        <v>2</v>
      </c>
      <c r="BQ25" s="24">
        <v>4</v>
      </c>
      <c r="BR25" s="24" t="s">
        <v>90</v>
      </c>
      <c r="BS25" s="24" t="s">
        <v>2123</v>
      </c>
      <c r="BT25" s="24" t="s">
        <v>111</v>
      </c>
      <c r="BU25" s="27">
        <v>43723</v>
      </c>
      <c r="BV25" s="121">
        <v>26536</v>
      </c>
      <c r="BW25" s="139"/>
      <c r="BX25" s="136" t="s">
        <v>64</v>
      </c>
      <c r="BY25" s="24" t="s">
        <v>64</v>
      </c>
      <c r="CB25" s="24" t="s">
        <v>64</v>
      </c>
      <c r="CC25" s="24" t="s">
        <v>64</v>
      </c>
      <c r="CE25" s="24" t="s">
        <v>64</v>
      </c>
      <c r="CG25" s="24" t="s">
        <v>63</v>
      </c>
      <c r="CH25" s="24" t="s">
        <v>74</v>
      </c>
      <c r="CI25" s="24" t="s">
        <v>63</v>
      </c>
      <c r="CJ25" s="24" t="s">
        <v>94</v>
      </c>
      <c r="CK25" s="24" t="s">
        <v>112</v>
      </c>
      <c r="CM25" s="24">
        <v>6</v>
      </c>
      <c r="CN25" s="24" t="s">
        <v>113</v>
      </c>
      <c r="CP25" s="24">
        <v>355</v>
      </c>
      <c r="CQ25" s="24">
        <v>34</v>
      </c>
      <c r="CR25" s="24">
        <v>90.7</v>
      </c>
      <c r="CS25" s="24" t="s">
        <v>114</v>
      </c>
      <c r="CV25" s="24" t="s">
        <v>115</v>
      </c>
      <c r="CX25" s="24" t="s">
        <v>116</v>
      </c>
      <c r="CY25" s="24" t="s">
        <v>64</v>
      </c>
      <c r="DD25" s="24">
        <v>1</v>
      </c>
      <c r="DE25" s="24" t="s">
        <v>117</v>
      </c>
      <c r="DG25" s="24">
        <v>83</v>
      </c>
      <c r="DJ25" s="24" t="s">
        <v>76</v>
      </c>
      <c r="DK25" s="24" t="s">
        <v>2124</v>
      </c>
      <c r="DL25" s="24" t="s">
        <v>64</v>
      </c>
      <c r="DM25" s="24" t="s">
        <v>63</v>
      </c>
      <c r="DN25" s="24" t="s">
        <v>64</v>
      </c>
      <c r="DO25" s="24" t="s">
        <v>77</v>
      </c>
      <c r="DP25" s="24" t="s">
        <v>63</v>
      </c>
      <c r="DQ25" s="24" t="s">
        <v>78</v>
      </c>
      <c r="DS25" s="24" t="s">
        <v>118</v>
      </c>
      <c r="DT25" s="24" t="s">
        <v>119</v>
      </c>
      <c r="DU25" s="24" t="s">
        <v>144</v>
      </c>
      <c r="DV25" s="24" t="s">
        <v>145</v>
      </c>
      <c r="DY25" s="24">
        <v>37.700000000000003</v>
      </c>
      <c r="DZ25" s="121"/>
      <c r="EA25" s="140"/>
      <c r="EB25" s="136">
        <v>8</v>
      </c>
      <c r="EC25" s="24">
        <v>10</v>
      </c>
      <c r="ED25" s="121"/>
      <c r="EE25" s="136" t="s">
        <v>1255</v>
      </c>
      <c r="EF25" s="24">
        <v>7</v>
      </c>
      <c r="EH25" s="121"/>
      <c r="EI25" s="136"/>
      <c r="EM25" s="136"/>
      <c r="EP25" s="121"/>
      <c r="EQ25" s="136"/>
      <c r="ET25" s="121"/>
      <c r="EU25" s="136">
        <v>500</v>
      </c>
      <c r="EV25" s="121"/>
      <c r="EW25" s="136">
        <v>342</v>
      </c>
      <c r="EX25" s="24">
        <v>290</v>
      </c>
      <c r="EY25" s="121">
        <v>319</v>
      </c>
      <c r="EZ25" s="135">
        <v>170</v>
      </c>
      <c r="FA25" s="24">
        <v>3</v>
      </c>
      <c r="FB25" s="121"/>
      <c r="FC25" s="135">
        <v>350</v>
      </c>
      <c r="FD25" s="136">
        <v>35</v>
      </c>
      <c r="FE25" s="24">
        <v>42</v>
      </c>
      <c r="FF25" s="121">
        <v>38</v>
      </c>
      <c r="FG25" s="24">
        <v>184.2</v>
      </c>
      <c r="FH25" s="24">
        <v>152.1</v>
      </c>
      <c r="FI25" s="127">
        <f>EZ25</f>
        <v>170</v>
      </c>
      <c r="FJ25" s="124" t="s">
        <v>2217</v>
      </c>
      <c r="FL25" s="121"/>
      <c r="FM25" s="24">
        <v>0.46700000000000003</v>
      </c>
      <c r="FN25" s="24">
        <v>0.48</v>
      </c>
      <c r="FO25" s="121">
        <v>0.47299999999999998</v>
      </c>
      <c r="FP25" s="136"/>
      <c r="FR25" s="121"/>
      <c r="FS25" s="138">
        <v>12.1</v>
      </c>
    </row>
    <row r="26" spans="1:190" s="21" customFormat="1" x14ac:dyDescent="0.25">
      <c r="C26" s="107"/>
      <c r="D26" s="107"/>
      <c r="E26" s="107"/>
      <c r="F26" s="107"/>
      <c r="G26" s="107"/>
      <c r="H26" s="107"/>
      <c r="I26" s="108"/>
      <c r="J26" s="109"/>
      <c r="K26" s="107"/>
      <c r="L26" s="107"/>
      <c r="M26" s="104" t="s">
        <v>2227</v>
      </c>
      <c r="N26" s="107"/>
      <c r="O26" s="107"/>
      <c r="P26" s="107"/>
      <c r="Q26" s="107"/>
      <c r="R26" s="107"/>
      <c r="S26" s="107"/>
      <c r="T26" s="107"/>
      <c r="U26" s="107"/>
      <c r="V26" s="107"/>
      <c r="W26" s="107"/>
      <c r="X26" s="107"/>
      <c r="Y26" s="107"/>
      <c r="Z26" s="107"/>
      <c r="AA26" s="107"/>
      <c r="AB26" s="107"/>
      <c r="AC26" s="107"/>
      <c r="AD26" s="104" t="str">
        <f>$M26</f>
        <v>2020 BMW 530e xDrive  (PHEV)</v>
      </c>
      <c r="AE26" s="107"/>
      <c r="AF26" s="107"/>
      <c r="AG26" s="107"/>
      <c r="AH26" s="107"/>
      <c r="AI26" s="107"/>
      <c r="AJ26" s="110"/>
      <c r="AK26" s="111"/>
      <c r="AL26" s="107"/>
      <c r="AM26" s="107"/>
      <c r="AN26" s="107"/>
      <c r="AO26" s="107"/>
      <c r="AP26" s="107"/>
      <c r="AQ26" s="107"/>
      <c r="AR26" s="110"/>
      <c r="AS26" s="111"/>
      <c r="AT26" s="104" t="str">
        <f>$M26</f>
        <v>2020 BMW 530e xDrive  (PHEV)</v>
      </c>
      <c r="AU26" s="111"/>
      <c r="AV26" s="107"/>
      <c r="AW26" s="107"/>
      <c r="AX26" s="107"/>
      <c r="AY26" s="107"/>
      <c r="AZ26" s="107"/>
      <c r="BA26" s="107"/>
      <c r="BB26" s="107"/>
      <c r="BC26" s="107"/>
      <c r="BD26" s="107"/>
      <c r="BE26" s="107"/>
      <c r="BF26" s="107"/>
      <c r="BG26" s="107"/>
      <c r="BH26" s="107"/>
      <c r="BI26" s="104" t="str">
        <f>$M26</f>
        <v>2020 BMW 530e xDrive  (PHEV)</v>
      </c>
      <c r="BJ26" s="107"/>
      <c r="BK26" s="107"/>
      <c r="BL26" s="107"/>
      <c r="BM26" s="108"/>
      <c r="BN26" s="111"/>
      <c r="BO26" s="107"/>
      <c r="BP26" s="107"/>
      <c r="BQ26" s="107"/>
      <c r="BR26" s="107"/>
      <c r="BS26" s="107"/>
      <c r="BT26" s="112"/>
      <c r="BU26" s="107"/>
      <c r="BV26" s="110"/>
      <c r="BW26" s="113"/>
      <c r="BX26" s="111"/>
      <c r="BY26" s="104" t="str">
        <f>$M26</f>
        <v>2020 BMW 530e xDrive  (PHEV)</v>
      </c>
      <c r="BZ26" s="107"/>
      <c r="CA26" s="107"/>
      <c r="CB26" s="107"/>
      <c r="CC26" s="107"/>
      <c r="CD26" s="107"/>
      <c r="CE26" s="114"/>
      <c r="CF26" s="107"/>
      <c r="CG26" s="107"/>
      <c r="CH26" s="107"/>
      <c r="CI26" s="107"/>
      <c r="CJ26" s="107"/>
      <c r="CK26" s="107"/>
      <c r="CL26" s="107"/>
      <c r="CM26" s="107"/>
      <c r="CN26" s="107"/>
      <c r="CO26" s="104" t="str">
        <f>$M26</f>
        <v>2020 BMW 530e xDrive  (PHEV)</v>
      </c>
      <c r="CP26" s="107"/>
      <c r="CQ26" s="107"/>
      <c r="CR26" s="107"/>
      <c r="CS26" s="107"/>
      <c r="CT26" s="107"/>
      <c r="CU26" s="107"/>
      <c r="CV26" s="107"/>
      <c r="CW26" s="107"/>
      <c r="CX26" s="107"/>
      <c r="CY26" s="107"/>
      <c r="CZ26" s="107"/>
      <c r="DA26" s="107"/>
      <c r="DB26" s="107"/>
      <c r="DC26" s="107"/>
      <c r="DD26" s="107"/>
      <c r="DE26" s="107"/>
      <c r="DF26" s="104" t="str">
        <f>$M26</f>
        <v>2020 BMW 530e xDrive  (PHEV)</v>
      </c>
      <c r="DG26" s="107"/>
      <c r="DH26" s="107"/>
      <c r="DI26" s="107"/>
      <c r="DJ26" s="107"/>
      <c r="DK26" s="107"/>
      <c r="DL26" s="107"/>
      <c r="DM26" s="107"/>
      <c r="DN26" s="107"/>
      <c r="DO26" s="107"/>
      <c r="DP26" s="107"/>
      <c r="DQ26" s="107"/>
      <c r="DR26" s="104"/>
      <c r="DS26" s="104"/>
      <c r="DT26" s="104"/>
      <c r="DU26" s="104"/>
      <c r="DV26" s="104"/>
      <c r="DW26" s="104" t="str">
        <f>$M26</f>
        <v>2020 BMW 530e xDrive  (PHEV)</v>
      </c>
      <c r="DX26" s="104"/>
      <c r="DY26" s="104"/>
      <c r="DZ26" s="108"/>
      <c r="EA26" s="115"/>
      <c r="EB26" s="109"/>
      <c r="EC26" s="104"/>
      <c r="ED26" s="108"/>
      <c r="EE26" s="109"/>
      <c r="EF26" s="104"/>
      <c r="EG26" s="104"/>
      <c r="EH26" s="108"/>
      <c r="EI26" s="109"/>
      <c r="EK26" t="s">
        <v>80</v>
      </c>
      <c r="EL26" s="104" t="str">
        <f>$M26</f>
        <v>2020 BMW 530e xDrive  (PHEV)</v>
      </c>
      <c r="EM26" s="109"/>
      <c r="EP26" s="106"/>
      <c r="EQ26" s="105"/>
      <c r="ET26" s="106"/>
      <c r="EU26" s="105"/>
      <c r="EV26" s="106"/>
      <c r="EW26" s="105"/>
      <c r="EY26" s="106"/>
      <c r="EZ26" s="116"/>
      <c r="FA26" s="104" t="str">
        <f>$M26</f>
        <v>2020 BMW 530e xDrive  (PHEV)</v>
      </c>
      <c r="FB26" s="106"/>
      <c r="FC26" s="116"/>
      <c r="FD26" s="109"/>
      <c r="FE26" s="104"/>
      <c r="FF26" s="108"/>
      <c r="FG26" s="109"/>
      <c r="FH26" s="104"/>
      <c r="FI26" s="108"/>
      <c r="FJ26" s="109"/>
      <c r="FK26" s="104"/>
      <c r="FL26" s="108"/>
      <c r="FM26" s="104" t="str">
        <f>$M26</f>
        <v>2020 BMW 530e xDrive  (PHEV)</v>
      </c>
      <c r="FN26" s="104"/>
      <c r="FO26" s="108"/>
      <c r="FP26" s="118"/>
      <c r="FQ26" s="119"/>
      <c r="FR26" s="120"/>
      <c r="FS26" s="117"/>
      <c r="FT26" s="104"/>
      <c r="FU26" s="104"/>
      <c r="FV26" s="104"/>
      <c r="FW26" s="104"/>
      <c r="FX26" s="104"/>
      <c r="FY26" s="104"/>
      <c r="FZ26" s="104"/>
      <c r="GA26" s="104"/>
      <c r="GB26" s="104"/>
      <c r="GC26" s="104"/>
      <c r="GD26" s="104"/>
      <c r="GE26" s="104"/>
      <c r="GF26" s="104"/>
      <c r="GG26" s="104"/>
      <c r="GH26" s="104"/>
    </row>
    <row r="27" spans="1:190" s="24" customFormat="1" x14ac:dyDescent="0.25">
      <c r="A27" s="24">
        <v>2020</v>
      </c>
      <c r="B27" s="24" t="s">
        <v>56</v>
      </c>
      <c r="C27" s="24" t="s">
        <v>56</v>
      </c>
      <c r="D27" s="24" t="s">
        <v>124</v>
      </c>
      <c r="E27" s="24" t="s">
        <v>58</v>
      </c>
      <c r="F27" s="24">
        <v>537</v>
      </c>
      <c r="G27" s="26">
        <v>2</v>
      </c>
      <c r="H27" s="24">
        <v>4</v>
      </c>
      <c r="I27" s="121" t="s">
        <v>79</v>
      </c>
      <c r="J27" s="136">
        <v>23</v>
      </c>
      <c r="K27" s="24">
        <v>29</v>
      </c>
      <c r="L27" s="24">
        <v>25</v>
      </c>
      <c r="M27" s="24">
        <v>31.6</v>
      </c>
      <c r="N27" s="24">
        <v>41.7</v>
      </c>
      <c r="O27" s="114">
        <v>35.465499999999999</v>
      </c>
      <c r="P27" s="24">
        <v>22.849699999999999</v>
      </c>
      <c r="Q27" s="24">
        <v>29.210599999999999</v>
      </c>
      <c r="R27" s="24">
        <v>25.332000000000001</v>
      </c>
      <c r="T27" s="24" t="s">
        <v>60</v>
      </c>
      <c r="U27" s="24" t="s">
        <v>71</v>
      </c>
      <c r="V27" s="24" t="s">
        <v>61</v>
      </c>
      <c r="W27" s="24" t="s">
        <v>62</v>
      </c>
      <c r="Y27" s="24">
        <v>8</v>
      </c>
      <c r="Z27" s="24" t="s">
        <v>63</v>
      </c>
      <c r="AA27" s="24" t="s">
        <v>64</v>
      </c>
      <c r="AB27" s="24" t="s">
        <v>86</v>
      </c>
      <c r="AC27" s="24" t="s">
        <v>87</v>
      </c>
      <c r="AD27" s="24">
        <v>10</v>
      </c>
      <c r="AF27" s="24">
        <v>311</v>
      </c>
      <c r="AG27" s="24" t="s">
        <v>59</v>
      </c>
      <c r="AH27" s="24" t="s">
        <v>67</v>
      </c>
      <c r="AI27" s="24" t="s">
        <v>68</v>
      </c>
      <c r="AJ27" s="121" t="s">
        <v>69</v>
      </c>
      <c r="AK27" s="136" t="s">
        <v>64</v>
      </c>
      <c r="AL27" s="24" t="s">
        <v>70</v>
      </c>
      <c r="AO27" s="24">
        <v>99</v>
      </c>
      <c r="AP27" s="24">
        <v>10</v>
      </c>
      <c r="AR27" s="121"/>
      <c r="AS27" s="136">
        <v>1550</v>
      </c>
      <c r="AT27" s="24">
        <v>1550</v>
      </c>
      <c r="AU27" s="136">
        <v>54</v>
      </c>
      <c r="AV27" s="24">
        <v>49</v>
      </c>
      <c r="AW27" s="24">
        <v>52</v>
      </c>
      <c r="AX27" s="24">
        <v>38.200000000000003</v>
      </c>
      <c r="AY27" s="24">
        <v>34.6</v>
      </c>
      <c r="AZ27" s="24">
        <v>36.58</v>
      </c>
      <c r="BA27" s="24">
        <v>53.896099999999997</v>
      </c>
      <c r="BB27" s="24">
        <v>49.372199999999999</v>
      </c>
      <c r="BC27" s="24">
        <v>51.860300000000002</v>
      </c>
      <c r="BD27" s="24">
        <v>19</v>
      </c>
      <c r="BE27" s="24" t="s">
        <v>108</v>
      </c>
      <c r="BF27" s="24" t="s">
        <v>109</v>
      </c>
      <c r="BG27" s="24" t="s">
        <v>122</v>
      </c>
      <c r="BH27" s="24" t="s">
        <v>123</v>
      </c>
      <c r="BI27" s="24">
        <v>1550</v>
      </c>
      <c r="BM27" s="121">
        <v>1550</v>
      </c>
      <c r="BN27" s="124" t="s">
        <v>2126</v>
      </c>
      <c r="BO27" s="24">
        <v>2</v>
      </c>
      <c r="BP27" s="24">
        <v>2</v>
      </c>
      <c r="BQ27" s="24">
        <v>4</v>
      </c>
      <c r="BR27" s="24" t="s">
        <v>90</v>
      </c>
      <c r="BS27" s="24" t="s">
        <v>2123</v>
      </c>
      <c r="BT27" s="24" t="s">
        <v>111</v>
      </c>
      <c r="BU27" s="27">
        <v>43723</v>
      </c>
      <c r="BV27" s="121">
        <v>26538</v>
      </c>
      <c r="BW27" s="139"/>
      <c r="BX27" s="136" t="s">
        <v>64</v>
      </c>
      <c r="BY27" s="24" t="s">
        <v>64</v>
      </c>
      <c r="CB27" s="24" t="s">
        <v>64</v>
      </c>
      <c r="CC27" s="24" t="s">
        <v>64</v>
      </c>
      <c r="CE27" s="24" t="s">
        <v>64</v>
      </c>
      <c r="CG27" s="24" t="s">
        <v>63</v>
      </c>
      <c r="CH27" s="24" t="s">
        <v>74</v>
      </c>
      <c r="CI27" s="24" t="s">
        <v>63</v>
      </c>
      <c r="CJ27" s="24" t="s">
        <v>94</v>
      </c>
      <c r="CK27" s="24" t="s">
        <v>112</v>
      </c>
      <c r="CM27" s="24">
        <v>6</v>
      </c>
      <c r="CN27" s="24" t="s">
        <v>113</v>
      </c>
      <c r="CP27" s="24">
        <v>355</v>
      </c>
      <c r="CQ27" s="24">
        <v>34</v>
      </c>
      <c r="CR27" s="24">
        <v>90.7</v>
      </c>
      <c r="CS27" s="24" t="s">
        <v>114</v>
      </c>
      <c r="CV27" s="24" t="s">
        <v>115</v>
      </c>
      <c r="CX27" s="24" t="s">
        <v>116</v>
      </c>
      <c r="CY27" s="24" t="s">
        <v>64</v>
      </c>
      <c r="DD27" s="24">
        <v>1</v>
      </c>
      <c r="DE27" s="24" t="s">
        <v>117</v>
      </c>
      <c r="DG27" s="24">
        <v>83</v>
      </c>
      <c r="DJ27" s="24" t="s">
        <v>76</v>
      </c>
      <c r="DK27" s="24" t="s">
        <v>2124</v>
      </c>
      <c r="DL27" s="24" t="s">
        <v>64</v>
      </c>
      <c r="DM27" s="24" t="s">
        <v>63</v>
      </c>
      <c r="DN27" s="24" t="s">
        <v>64</v>
      </c>
      <c r="DO27" s="24" t="s">
        <v>77</v>
      </c>
      <c r="DP27" s="24" t="s">
        <v>63</v>
      </c>
      <c r="DQ27" s="24" t="s">
        <v>78</v>
      </c>
      <c r="DS27" s="24" t="s">
        <v>118</v>
      </c>
      <c r="DT27" s="24" t="s">
        <v>119</v>
      </c>
      <c r="DU27" s="24" t="s">
        <v>144</v>
      </c>
      <c r="DV27" s="24" t="s">
        <v>145</v>
      </c>
      <c r="DY27" s="24">
        <v>35.700000000000003</v>
      </c>
      <c r="DZ27" s="121"/>
      <c r="EA27" s="140"/>
      <c r="EB27" s="136">
        <v>8</v>
      </c>
      <c r="EC27" s="24">
        <v>10</v>
      </c>
      <c r="ED27" s="121"/>
      <c r="EE27" s="136" t="s">
        <v>1255</v>
      </c>
      <c r="EF27" s="24">
        <v>7</v>
      </c>
      <c r="EH27" s="121"/>
      <c r="EI27" s="136"/>
      <c r="EM27" s="136"/>
      <c r="EP27" s="121"/>
      <c r="EQ27" s="136"/>
      <c r="ET27" s="121"/>
      <c r="EU27" s="136"/>
      <c r="EV27" s="121">
        <v>250</v>
      </c>
      <c r="EW27" s="136">
        <v>0</v>
      </c>
      <c r="EX27" s="24">
        <v>0</v>
      </c>
      <c r="EY27" s="121">
        <v>0</v>
      </c>
      <c r="EZ27" s="135">
        <v>193</v>
      </c>
      <c r="FA27" s="24">
        <v>3</v>
      </c>
      <c r="FB27" s="121"/>
      <c r="FC27" s="135">
        <v>330</v>
      </c>
      <c r="FD27" s="136">
        <v>31</v>
      </c>
      <c r="FE27" s="24">
        <v>39</v>
      </c>
      <c r="FF27" s="121">
        <v>34</v>
      </c>
      <c r="FG27" s="136">
        <v>211.6</v>
      </c>
      <c r="FH27" s="24">
        <v>169.9</v>
      </c>
      <c r="FI27" s="127">
        <f>EZ27</f>
        <v>193</v>
      </c>
      <c r="FJ27" s="136">
        <v>18.100000000000001</v>
      </c>
      <c r="FK27" s="24">
        <v>19.53</v>
      </c>
      <c r="FL27" s="121">
        <f>BD27</f>
        <v>19</v>
      </c>
      <c r="FM27" s="24">
        <v>0.42699999999999999</v>
      </c>
      <c r="FN27" s="24">
        <v>0.45</v>
      </c>
      <c r="FO27" s="121">
        <v>0.437</v>
      </c>
      <c r="FP27" s="185">
        <v>0</v>
      </c>
      <c r="FQ27" s="186">
        <v>0</v>
      </c>
      <c r="FR27" s="187">
        <v>0</v>
      </c>
      <c r="FS27" s="138">
        <v>12.1</v>
      </c>
    </row>
    <row r="28" spans="1:190" s="24" customFormat="1" x14ac:dyDescent="0.25">
      <c r="A28" s="24" t="s">
        <v>80</v>
      </c>
      <c r="B28" s="24" t="s">
        <v>2226</v>
      </c>
      <c r="G28" s="26"/>
      <c r="I28" s="121"/>
      <c r="J28" s="136">
        <v>23</v>
      </c>
      <c r="K28" s="24">
        <v>29</v>
      </c>
      <c r="L28" s="24">
        <v>25</v>
      </c>
      <c r="M28" s="24">
        <v>31.6</v>
      </c>
      <c r="N28" s="24">
        <v>41.7</v>
      </c>
      <c r="O28" s="114">
        <v>35.465499999999999</v>
      </c>
      <c r="P28" s="24">
        <v>22.849699999999999</v>
      </c>
      <c r="Q28" s="24">
        <v>29.210599999999999</v>
      </c>
      <c r="R28" s="24">
        <v>25.332000000000001</v>
      </c>
      <c r="T28" s="24" t="s">
        <v>60</v>
      </c>
      <c r="U28" s="24" t="s">
        <v>71</v>
      </c>
      <c r="V28" s="24" t="s">
        <v>61</v>
      </c>
      <c r="W28" s="24" t="s">
        <v>62</v>
      </c>
      <c r="Y28" s="24">
        <v>8</v>
      </c>
      <c r="Z28" s="24" t="s">
        <v>63</v>
      </c>
      <c r="AA28" s="24" t="s">
        <v>64</v>
      </c>
      <c r="AB28" s="24" t="s">
        <v>86</v>
      </c>
      <c r="AC28" s="24" t="s">
        <v>87</v>
      </c>
      <c r="AD28" s="24">
        <v>10</v>
      </c>
      <c r="AF28" s="24">
        <v>311</v>
      </c>
      <c r="AG28" s="24" t="s">
        <v>59</v>
      </c>
      <c r="AH28" s="24" t="s">
        <v>67</v>
      </c>
      <c r="AI28" s="24" t="s">
        <v>68</v>
      </c>
      <c r="AJ28" s="121" t="s">
        <v>69</v>
      </c>
      <c r="AK28" s="136" t="s">
        <v>64</v>
      </c>
      <c r="AL28" s="24" t="s">
        <v>70</v>
      </c>
      <c r="AO28" s="24">
        <v>99</v>
      </c>
      <c r="AP28" s="24">
        <v>10</v>
      </c>
      <c r="AR28" s="121"/>
      <c r="AS28" s="136">
        <v>1550</v>
      </c>
      <c r="AT28" s="24">
        <v>1550</v>
      </c>
      <c r="AU28" s="136">
        <v>62</v>
      </c>
      <c r="AV28" s="24">
        <v>68</v>
      </c>
      <c r="AW28" s="24">
        <v>65</v>
      </c>
      <c r="AX28" s="24">
        <v>88.1</v>
      </c>
      <c r="AY28" s="24">
        <v>97.5</v>
      </c>
      <c r="AZ28" s="24">
        <v>92.095500000000001</v>
      </c>
      <c r="BA28" s="24">
        <v>62.363300000000002</v>
      </c>
      <c r="BB28" s="24">
        <v>68.247299999999996</v>
      </c>
      <c r="BC28" s="24">
        <v>64.880499999999998</v>
      </c>
      <c r="BD28" s="24">
        <v>19</v>
      </c>
      <c r="BE28" s="24" t="s">
        <v>108</v>
      </c>
      <c r="BF28" s="24" t="s">
        <v>109</v>
      </c>
      <c r="BG28" s="24" t="s">
        <v>68</v>
      </c>
      <c r="BH28" s="24" t="s">
        <v>69</v>
      </c>
      <c r="BI28" s="24">
        <v>1550</v>
      </c>
      <c r="BM28" s="121">
        <v>1550</v>
      </c>
      <c r="BN28" s="124" t="s">
        <v>2126</v>
      </c>
      <c r="BO28" s="24">
        <v>2</v>
      </c>
      <c r="BP28" s="24">
        <v>2</v>
      </c>
      <c r="BQ28" s="24">
        <v>4</v>
      </c>
      <c r="BR28" s="24" t="s">
        <v>90</v>
      </c>
      <c r="BS28" s="24" t="s">
        <v>2123</v>
      </c>
      <c r="BT28" s="24" t="s">
        <v>111</v>
      </c>
      <c r="BU28" s="27">
        <v>43723</v>
      </c>
      <c r="BV28" s="121">
        <v>26538</v>
      </c>
      <c r="BW28" s="139"/>
      <c r="BX28" s="136" t="s">
        <v>64</v>
      </c>
      <c r="BY28" s="24" t="s">
        <v>64</v>
      </c>
      <c r="CB28" s="24" t="s">
        <v>64</v>
      </c>
      <c r="CC28" s="24" t="s">
        <v>64</v>
      </c>
      <c r="CE28" s="24" t="s">
        <v>64</v>
      </c>
      <c r="CG28" s="24" t="s">
        <v>63</v>
      </c>
      <c r="CH28" s="24" t="s">
        <v>74</v>
      </c>
      <c r="CI28" s="24" t="s">
        <v>63</v>
      </c>
      <c r="CJ28" s="24" t="s">
        <v>94</v>
      </c>
      <c r="CK28" s="24" t="s">
        <v>112</v>
      </c>
      <c r="CM28" s="24">
        <v>6</v>
      </c>
      <c r="CN28" s="24" t="s">
        <v>113</v>
      </c>
      <c r="CP28" s="24">
        <v>355</v>
      </c>
      <c r="CQ28" s="24">
        <v>34</v>
      </c>
      <c r="CR28" s="24">
        <v>90.7</v>
      </c>
      <c r="CS28" s="24" t="s">
        <v>114</v>
      </c>
      <c r="CV28" s="24" t="s">
        <v>115</v>
      </c>
      <c r="CX28" s="24" t="s">
        <v>116</v>
      </c>
      <c r="CY28" s="24" t="s">
        <v>64</v>
      </c>
      <c r="DD28" s="24">
        <v>1</v>
      </c>
      <c r="DE28" s="24" t="s">
        <v>117</v>
      </c>
      <c r="DG28" s="24">
        <v>83</v>
      </c>
      <c r="DJ28" s="24" t="s">
        <v>76</v>
      </c>
      <c r="DK28" s="24" t="s">
        <v>2124</v>
      </c>
      <c r="DL28" s="24" t="s">
        <v>64</v>
      </c>
      <c r="DM28" s="24" t="s">
        <v>63</v>
      </c>
      <c r="DN28" s="24" t="s">
        <v>64</v>
      </c>
      <c r="DO28" s="24" t="s">
        <v>77</v>
      </c>
      <c r="DP28" s="24" t="s">
        <v>63</v>
      </c>
      <c r="DQ28" s="24" t="s">
        <v>78</v>
      </c>
      <c r="DS28" s="24" t="s">
        <v>118</v>
      </c>
      <c r="DT28" s="24" t="s">
        <v>119</v>
      </c>
      <c r="DU28" s="24" t="s">
        <v>144</v>
      </c>
      <c r="DV28" s="24" t="s">
        <v>145</v>
      </c>
      <c r="DY28" s="24">
        <v>35.700000000000003</v>
      </c>
      <c r="DZ28" s="121"/>
      <c r="EA28" s="140"/>
      <c r="EB28" s="136">
        <v>8</v>
      </c>
      <c r="EC28" s="24">
        <v>10</v>
      </c>
      <c r="ED28" s="121"/>
      <c r="EE28" s="136" t="s">
        <v>1255</v>
      </c>
      <c r="EF28" s="24">
        <v>7</v>
      </c>
      <c r="EH28" s="121"/>
      <c r="EI28" s="136"/>
      <c r="EM28" s="136"/>
      <c r="EP28" s="121"/>
      <c r="EQ28" s="136"/>
      <c r="ET28" s="121"/>
      <c r="EU28" s="136"/>
      <c r="EV28" s="121">
        <v>250</v>
      </c>
      <c r="EW28" s="136">
        <v>361</v>
      </c>
      <c r="EX28" s="24">
        <v>303</v>
      </c>
      <c r="EY28" s="121">
        <v>335</v>
      </c>
      <c r="EZ28" s="135">
        <v>193</v>
      </c>
      <c r="FA28" s="24">
        <v>3</v>
      </c>
      <c r="FB28" s="121"/>
      <c r="FC28" s="135">
        <v>330</v>
      </c>
      <c r="FD28" s="136">
        <v>31</v>
      </c>
      <c r="FE28" s="24">
        <v>39</v>
      </c>
      <c r="FF28" s="121">
        <v>34</v>
      </c>
      <c r="FG28" s="136">
        <v>211.6</v>
      </c>
      <c r="FH28" s="24">
        <v>169.9</v>
      </c>
      <c r="FI28" s="127">
        <f>EZ28</f>
        <v>193</v>
      </c>
      <c r="FJ28" s="124" t="s">
        <v>2222</v>
      </c>
      <c r="FL28" s="121"/>
      <c r="FM28" s="24">
        <v>0.42699999999999999</v>
      </c>
      <c r="FN28" s="24">
        <v>0.45</v>
      </c>
      <c r="FO28" s="121">
        <v>0.437</v>
      </c>
      <c r="FP28" s="136"/>
      <c r="FR28" s="121"/>
      <c r="FS28" s="138">
        <v>12.1</v>
      </c>
    </row>
    <row r="29" spans="1:190" s="21" customFormat="1" x14ac:dyDescent="0.25">
      <c r="C29" s="107"/>
      <c r="D29" s="107"/>
      <c r="E29" s="107"/>
      <c r="F29" s="107"/>
      <c r="G29" s="107"/>
      <c r="H29" s="107"/>
      <c r="I29" s="108"/>
      <c r="J29" s="109"/>
      <c r="K29" s="107"/>
      <c r="L29" s="107"/>
      <c r="M29" s="104" t="s">
        <v>2228</v>
      </c>
      <c r="N29" s="107"/>
      <c r="O29" s="107"/>
      <c r="P29" s="107"/>
      <c r="Q29" s="107"/>
      <c r="R29" s="107"/>
      <c r="S29" s="107"/>
      <c r="T29" s="107"/>
      <c r="U29" s="107"/>
      <c r="V29" s="107"/>
      <c r="W29" s="107"/>
      <c r="X29" s="107"/>
      <c r="Y29" s="107"/>
      <c r="Z29" s="107"/>
      <c r="AA29" s="107"/>
      <c r="AB29" s="107"/>
      <c r="AC29" s="107"/>
      <c r="AD29" s="104" t="str">
        <f>$M29</f>
        <v>2020 BMW 745e xDrive (PHEV)</v>
      </c>
      <c r="AE29" s="107"/>
      <c r="AF29" s="107"/>
      <c r="AG29" s="107"/>
      <c r="AH29" s="107"/>
      <c r="AI29" s="107"/>
      <c r="AJ29" s="110"/>
      <c r="AK29" s="111"/>
      <c r="AL29" s="107"/>
      <c r="AM29" s="107"/>
      <c r="AN29" s="107"/>
      <c r="AO29" s="107"/>
      <c r="AP29" s="107"/>
      <c r="AQ29" s="107"/>
      <c r="AR29" s="110"/>
      <c r="AS29" s="111"/>
      <c r="AT29" s="104" t="str">
        <f>$M29</f>
        <v>2020 BMW 745e xDrive (PHEV)</v>
      </c>
      <c r="AU29" s="111"/>
      <c r="AV29" s="107"/>
      <c r="AW29" s="107"/>
      <c r="AX29" s="107"/>
      <c r="AY29" s="107"/>
      <c r="AZ29" s="107"/>
      <c r="BA29" s="107"/>
      <c r="BB29" s="107"/>
      <c r="BC29" s="107"/>
      <c r="BD29" s="107"/>
      <c r="BE29" s="107"/>
      <c r="BF29" s="107"/>
      <c r="BG29" s="107"/>
      <c r="BH29" s="107"/>
      <c r="BI29" s="104" t="str">
        <f>$M29</f>
        <v>2020 BMW 745e xDrive (PHEV)</v>
      </c>
      <c r="BJ29" s="107"/>
      <c r="BK29" s="107"/>
      <c r="BL29" s="107"/>
      <c r="BM29" s="110"/>
      <c r="BN29" s="111"/>
      <c r="BO29" s="107"/>
      <c r="BP29" s="107"/>
      <c r="BQ29" s="107"/>
      <c r="BR29" s="107"/>
      <c r="BS29" s="107"/>
      <c r="BT29" s="112"/>
      <c r="BU29" s="107"/>
      <c r="BV29" s="110"/>
      <c r="BW29" s="113"/>
      <c r="BX29" s="111"/>
      <c r="BY29" s="104" t="str">
        <f>$M29</f>
        <v>2020 BMW 745e xDrive (PHEV)</v>
      </c>
      <c r="BZ29" s="107"/>
      <c r="CA29" s="107"/>
      <c r="CB29" s="107"/>
      <c r="CC29" s="107"/>
      <c r="CD29" s="107"/>
      <c r="CE29" s="114"/>
      <c r="CF29" s="107"/>
      <c r="CG29" s="107"/>
      <c r="CH29" s="107"/>
      <c r="CI29" s="107"/>
      <c r="CJ29" s="107"/>
      <c r="CK29" s="107"/>
      <c r="CL29" s="107"/>
      <c r="CM29" s="107"/>
      <c r="CN29" s="107"/>
      <c r="CO29" s="104" t="str">
        <f>$M29</f>
        <v>2020 BMW 745e xDrive (PHEV)</v>
      </c>
      <c r="CP29" s="107"/>
      <c r="CQ29" s="107"/>
      <c r="CR29" s="107"/>
      <c r="CS29" s="107"/>
      <c r="CT29" s="107"/>
      <c r="CU29" s="107"/>
      <c r="CV29" s="107"/>
      <c r="CW29" s="107"/>
      <c r="CX29" s="107"/>
      <c r="CY29" s="107"/>
      <c r="CZ29" s="107"/>
      <c r="DA29" s="107"/>
      <c r="DB29" s="107"/>
      <c r="DC29" s="107"/>
      <c r="DD29" s="107"/>
      <c r="DE29" s="107"/>
      <c r="DF29" s="104" t="str">
        <f>$M29</f>
        <v>2020 BMW 745e xDrive (PHEV)</v>
      </c>
      <c r="DG29" s="107"/>
      <c r="DH29" s="107"/>
      <c r="DI29" s="107"/>
      <c r="DJ29" s="107"/>
      <c r="DK29" s="107"/>
      <c r="DL29" s="107"/>
      <c r="DM29" s="107"/>
      <c r="DN29" s="107"/>
      <c r="DO29" s="107"/>
      <c r="DP29" s="107"/>
      <c r="DQ29" s="107"/>
      <c r="DR29" s="104"/>
      <c r="DS29" s="104"/>
      <c r="DT29" s="104"/>
      <c r="DU29" s="104"/>
      <c r="DV29" s="104"/>
      <c r="DW29" s="104" t="str">
        <f>$M29</f>
        <v>2020 BMW 745e xDrive (PHEV)</v>
      </c>
      <c r="DX29" s="104"/>
      <c r="DY29" s="104"/>
      <c r="DZ29" s="108"/>
      <c r="EA29" s="115"/>
      <c r="EB29" s="109"/>
      <c r="EC29" s="104"/>
      <c r="ED29" s="108"/>
      <c r="EE29" s="109"/>
      <c r="EF29" s="104"/>
      <c r="EG29" s="104"/>
      <c r="EH29" s="108"/>
      <c r="EI29" s="109"/>
      <c r="EK29" t="s">
        <v>80</v>
      </c>
      <c r="EL29" s="104" t="str">
        <f>$M29</f>
        <v>2020 BMW 745e xDrive (PHEV)</v>
      </c>
      <c r="EM29" s="109"/>
      <c r="EP29" s="106"/>
      <c r="EQ29" s="105"/>
      <c r="ET29" s="106"/>
      <c r="EU29" s="105"/>
      <c r="EV29" s="106"/>
      <c r="EW29" s="105"/>
      <c r="EY29" s="106"/>
      <c r="EZ29" s="116"/>
      <c r="FA29" s="104" t="str">
        <f>$M29</f>
        <v>2020 BMW 745e xDrive (PHEV)</v>
      </c>
      <c r="FB29" s="106"/>
      <c r="FC29" s="116"/>
      <c r="FD29" s="109"/>
      <c r="FE29" s="104"/>
      <c r="FF29" s="108"/>
      <c r="FG29" s="109"/>
      <c r="FH29" s="104"/>
      <c r="FI29" s="108"/>
      <c r="FJ29" s="109"/>
      <c r="FK29" s="104"/>
      <c r="FL29" s="108"/>
      <c r="FM29" s="104" t="str">
        <f>$M29</f>
        <v>2020 BMW 745e xDrive (PHEV)</v>
      </c>
      <c r="FN29" s="104"/>
      <c r="FO29" s="108"/>
      <c r="FP29" s="118"/>
      <c r="FQ29" s="119"/>
      <c r="FR29" s="120"/>
      <c r="FS29" s="117"/>
      <c r="FT29" s="104"/>
      <c r="FU29" s="104"/>
      <c r="FV29" s="104"/>
      <c r="FW29" s="104"/>
      <c r="FX29" s="104"/>
      <c r="FY29" s="104"/>
      <c r="FZ29" s="104"/>
      <c r="GA29" s="104"/>
      <c r="GB29" s="104"/>
      <c r="GC29" s="104"/>
      <c r="GD29" s="104"/>
      <c r="GE29" s="104"/>
      <c r="GF29" s="104"/>
      <c r="GG29" s="104"/>
      <c r="GH29" s="104"/>
    </row>
    <row r="30" spans="1:190" s="24" customFormat="1" x14ac:dyDescent="0.25">
      <c r="A30" s="24">
        <v>2020</v>
      </c>
      <c r="B30" s="24" t="s">
        <v>56</v>
      </c>
      <c r="C30" s="24" t="s">
        <v>56</v>
      </c>
      <c r="D30" s="24" t="s">
        <v>1258</v>
      </c>
      <c r="E30" s="24" t="s">
        <v>58</v>
      </c>
      <c r="F30" s="24">
        <v>740</v>
      </c>
      <c r="G30" s="26">
        <v>3</v>
      </c>
      <c r="H30" s="24">
        <v>6</v>
      </c>
      <c r="I30" s="121" t="s">
        <v>79</v>
      </c>
      <c r="J30" s="136">
        <v>19</v>
      </c>
      <c r="K30" s="24">
        <v>26</v>
      </c>
      <c r="L30" s="24">
        <v>22</v>
      </c>
      <c r="M30" s="24">
        <v>26.5</v>
      </c>
      <c r="N30" s="24">
        <v>37.200000000000003</v>
      </c>
      <c r="O30" s="24">
        <v>30.44</v>
      </c>
      <c r="P30" s="24">
        <v>19.282399999999999</v>
      </c>
      <c r="Q30" s="24">
        <v>25.940899999999999</v>
      </c>
      <c r="R30" s="24">
        <v>21.8005</v>
      </c>
      <c r="T30" s="24" t="s">
        <v>60</v>
      </c>
      <c r="U30" s="24" t="s">
        <v>71</v>
      </c>
      <c r="V30" s="24" t="s">
        <v>61</v>
      </c>
      <c r="W30" s="24" t="s">
        <v>62</v>
      </c>
      <c r="Y30" s="24">
        <v>8</v>
      </c>
      <c r="Z30" s="24" t="s">
        <v>63</v>
      </c>
      <c r="AA30" s="24" t="s">
        <v>64</v>
      </c>
      <c r="AB30" s="24" t="s">
        <v>86</v>
      </c>
      <c r="AC30" s="24" t="s">
        <v>87</v>
      </c>
      <c r="AD30" s="24">
        <v>10</v>
      </c>
      <c r="AF30" s="24">
        <v>270</v>
      </c>
      <c r="AG30" s="24" t="s">
        <v>59</v>
      </c>
      <c r="AH30" s="24" t="s">
        <v>67</v>
      </c>
      <c r="AI30" s="24" t="s">
        <v>68</v>
      </c>
      <c r="AJ30" s="121" t="s">
        <v>69</v>
      </c>
      <c r="AK30" s="136" t="s">
        <v>64</v>
      </c>
      <c r="AL30" s="24" t="s">
        <v>70</v>
      </c>
      <c r="AO30" s="24">
        <v>114</v>
      </c>
      <c r="AP30" s="24">
        <v>10</v>
      </c>
      <c r="AR30" s="121"/>
      <c r="AS30" s="136">
        <v>1800</v>
      </c>
      <c r="AT30" s="24">
        <v>1800</v>
      </c>
      <c r="AU30" s="136">
        <v>65</v>
      </c>
      <c r="AV30" s="24">
        <v>56</v>
      </c>
      <c r="AW30" s="24">
        <v>61</v>
      </c>
      <c r="AX30" s="24">
        <v>45.6</v>
      </c>
      <c r="AY30" s="24">
        <v>38.9</v>
      </c>
      <c r="AZ30" s="24">
        <v>42.585000000000001</v>
      </c>
      <c r="BA30" s="24">
        <v>64.784400000000005</v>
      </c>
      <c r="BB30" s="24">
        <v>55.582000000000001</v>
      </c>
      <c r="BC30" s="24">
        <v>60.643300000000004</v>
      </c>
      <c r="BD30" s="24">
        <v>16</v>
      </c>
      <c r="BE30" s="24" t="s">
        <v>108</v>
      </c>
      <c r="BF30" s="24" t="s">
        <v>109</v>
      </c>
      <c r="BG30" s="24" t="s">
        <v>122</v>
      </c>
      <c r="BH30" s="24" t="s">
        <v>123</v>
      </c>
      <c r="BI30" s="24">
        <v>1800</v>
      </c>
      <c r="BM30" s="121">
        <v>1800</v>
      </c>
      <c r="BN30" s="124" t="s">
        <v>2126</v>
      </c>
      <c r="BO30" s="24">
        <v>2</v>
      </c>
      <c r="BP30" s="24">
        <v>2</v>
      </c>
      <c r="BQ30" s="24">
        <v>6</v>
      </c>
      <c r="BR30" s="24" t="s">
        <v>92</v>
      </c>
      <c r="BS30" s="24" t="s">
        <v>2123</v>
      </c>
      <c r="BT30" s="24" t="s">
        <v>111</v>
      </c>
      <c r="BU30" s="27">
        <v>43556</v>
      </c>
      <c r="BV30" s="121">
        <v>25276</v>
      </c>
      <c r="BW30" s="139"/>
      <c r="BX30" s="136" t="s">
        <v>64</v>
      </c>
      <c r="BY30" s="24" t="s">
        <v>64</v>
      </c>
      <c r="CB30" s="24" t="s">
        <v>64</v>
      </c>
      <c r="CC30" s="24" t="s">
        <v>64</v>
      </c>
      <c r="CE30" s="24" t="s">
        <v>64</v>
      </c>
      <c r="CG30" s="24" t="s">
        <v>63</v>
      </c>
      <c r="CH30" s="24" t="s">
        <v>74</v>
      </c>
      <c r="CI30" s="24" t="s">
        <v>63</v>
      </c>
      <c r="CJ30" s="24" t="s">
        <v>94</v>
      </c>
      <c r="CK30" s="24" t="s">
        <v>112</v>
      </c>
      <c r="CM30" s="24">
        <v>6</v>
      </c>
      <c r="CN30" s="24" t="s">
        <v>113</v>
      </c>
      <c r="CP30" s="24">
        <v>355</v>
      </c>
      <c r="CQ30" s="24">
        <v>34</v>
      </c>
      <c r="CR30" s="24">
        <v>86.8</v>
      </c>
      <c r="CS30" s="24" t="s">
        <v>114</v>
      </c>
      <c r="CV30" s="24" t="s">
        <v>115</v>
      </c>
      <c r="CX30" s="24" t="s">
        <v>116</v>
      </c>
      <c r="CY30" s="24" t="s">
        <v>64</v>
      </c>
      <c r="DD30" s="24">
        <v>1</v>
      </c>
      <c r="DE30" s="24" t="s">
        <v>138</v>
      </c>
      <c r="DG30" s="24">
        <v>83</v>
      </c>
      <c r="DJ30" s="24" t="s">
        <v>76</v>
      </c>
      <c r="DK30" s="24" t="s">
        <v>2124</v>
      </c>
      <c r="DL30" s="24" t="s">
        <v>64</v>
      </c>
      <c r="DM30" s="24" t="s">
        <v>63</v>
      </c>
      <c r="DN30" s="24" t="s">
        <v>64</v>
      </c>
      <c r="DO30" s="24" t="s">
        <v>77</v>
      </c>
      <c r="DP30" s="24" t="s">
        <v>63</v>
      </c>
      <c r="DQ30" s="24" t="s">
        <v>78</v>
      </c>
      <c r="DS30" s="24" t="s">
        <v>118</v>
      </c>
      <c r="DT30" s="24" t="s">
        <v>119</v>
      </c>
      <c r="DU30" s="24" t="s">
        <v>144</v>
      </c>
      <c r="DV30" s="24" t="s">
        <v>145</v>
      </c>
      <c r="DY30" s="24">
        <v>79.400000000000006</v>
      </c>
      <c r="DZ30" s="121"/>
      <c r="EA30" s="140"/>
      <c r="EB30" s="136">
        <v>6</v>
      </c>
      <c r="EC30" s="24">
        <v>8</v>
      </c>
      <c r="ED30" s="121"/>
      <c r="EE30" s="136" t="s">
        <v>1259</v>
      </c>
      <c r="EF30" s="24">
        <v>3</v>
      </c>
      <c r="EH30" s="121"/>
      <c r="EI30" s="136"/>
      <c r="EM30" s="136"/>
      <c r="EP30" s="121"/>
      <c r="EQ30" s="136"/>
      <c r="ET30" s="121"/>
      <c r="EU30" s="136"/>
      <c r="EV30" s="121">
        <v>1500</v>
      </c>
      <c r="EW30" s="136">
        <v>0</v>
      </c>
      <c r="EX30" s="24">
        <v>0</v>
      </c>
      <c r="EY30" s="121">
        <v>0</v>
      </c>
      <c r="EZ30" s="135">
        <v>245</v>
      </c>
      <c r="FA30" s="24">
        <v>4</v>
      </c>
      <c r="FB30" s="121"/>
      <c r="FC30" s="135">
        <v>290</v>
      </c>
      <c r="FD30" s="136">
        <v>25</v>
      </c>
      <c r="FE30" s="24">
        <v>34</v>
      </c>
      <c r="FF30" s="121">
        <v>28</v>
      </c>
      <c r="FG30" s="24">
        <v>280.3</v>
      </c>
      <c r="FH30" s="24">
        <v>202.2</v>
      </c>
      <c r="FI30" s="127">
        <f>EZ30</f>
        <v>245</v>
      </c>
      <c r="FJ30" s="141">
        <v>15.68</v>
      </c>
      <c r="FK30" s="24">
        <v>17.309999999999999</v>
      </c>
      <c r="FL30" s="121">
        <f>BD30</f>
        <v>16</v>
      </c>
      <c r="FM30" s="24">
        <v>0.38500000000000001</v>
      </c>
      <c r="FN30" s="24">
        <v>0.41399999999999998</v>
      </c>
      <c r="FO30" s="121">
        <v>0.39800000000000002</v>
      </c>
      <c r="FP30" s="185">
        <v>0</v>
      </c>
      <c r="FQ30" s="186">
        <v>0</v>
      </c>
      <c r="FR30" s="187">
        <v>0</v>
      </c>
      <c r="FS30" s="138">
        <v>12.1</v>
      </c>
    </row>
    <row r="31" spans="1:190" s="24" customFormat="1" x14ac:dyDescent="0.25">
      <c r="B31" s="24" t="s">
        <v>2229</v>
      </c>
      <c r="G31" s="26"/>
      <c r="I31" s="121"/>
      <c r="J31" s="136">
        <v>19</v>
      </c>
      <c r="K31" s="24">
        <v>26</v>
      </c>
      <c r="L31" s="24">
        <v>22</v>
      </c>
      <c r="M31" s="24">
        <v>26.5</v>
      </c>
      <c r="N31" s="24">
        <v>37.200000000000003</v>
      </c>
      <c r="O31" s="24">
        <v>30.44</v>
      </c>
      <c r="P31" s="24">
        <v>19.282399999999999</v>
      </c>
      <c r="Q31" s="24">
        <v>25.940899999999999</v>
      </c>
      <c r="R31" s="24">
        <v>21.8005</v>
      </c>
      <c r="T31" s="24" t="s">
        <v>60</v>
      </c>
      <c r="U31" s="24" t="s">
        <v>71</v>
      </c>
      <c r="V31" s="24" t="s">
        <v>61</v>
      </c>
      <c r="W31" s="24" t="s">
        <v>62</v>
      </c>
      <c r="Y31" s="24">
        <v>8</v>
      </c>
      <c r="Z31" s="24" t="s">
        <v>63</v>
      </c>
      <c r="AA31" s="24" t="s">
        <v>64</v>
      </c>
      <c r="AB31" s="24" t="s">
        <v>86</v>
      </c>
      <c r="AC31" s="24" t="s">
        <v>87</v>
      </c>
      <c r="AD31" s="24">
        <v>10</v>
      </c>
      <c r="AF31" s="24">
        <v>270</v>
      </c>
      <c r="AG31" s="24" t="s">
        <v>59</v>
      </c>
      <c r="AH31" s="24" t="s">
        <v>67</v>
      </c>
      <c r="AI31" s="24" t="s">
        <v>68</v>
      </c>
      <c r="AJ31" s="121" t="s">
        <v>69</v>
      </c>
      <c r="AK31" s="136" t="s">
        <v>64</v>
      </c>
      <c r="AL31" s="24" t="s">
        <v>70</v>
      </c>
      <c r="AO31" s="24">
        <v>114</v>
      </c>
      <c r="AP31" s="24">
        <v>10</v>
      </c>
      <c r="AR31" s="121"/>
      <c r="AS31" s="136">
        <v>1800</v>
      </c>
      <c r="AT31" s="24">
        <v>1800</v>
      </c>
      <c r="AU31" s="136">
        <v>52</v>
      </c>
      <c r="AV31" s="24">
        <v>61</v>
      </c>
      <c r="AW31" s="24">
        <v>56</v>
      </c>
      <c r="AX31" s="24">
        <v>73.900000000000006</v>
      </c>
      <c r="AY31" s="24">
        <v>86.8</v>
      </c>
      <c r="AZ31" s="24">
        <v>79.1965</v>
      </c>
      <c r="BA31" s="24">
        <v>52.045699999999997</v>
      </c>
      <c r="BB31" s="24">
        <v>60.725999999999999</v>
      </c>
      <c r="BC31" s="24">
        <v>55.623600000000003</v>
      </c>
      <c r="BD31" s="24">
        <v>16</v>
      </c>
      <c r="BE31" s="24" t="s">
        <v>108</v>
      </c>
      <c r="BF31" s="24" t="s">
        <v>109</v>
      </c>
      <c r="BG31" s="24" t="s">
        <v>68</v>
      </c>
      <c r="BH31" s="24" t="s">
        <v>69</v>
      </c>
      <c r="BI31" s="24">
        <v>1800</v>
      </c>
      <c r="BM31" s="121">
        <v>1800</v>
      </c>
      <c r="BN31" s="124" t="s">
        <v>2126</v>
      </c>
      <c r="BO31" s="24">
        <v>2</v>
      </c>
      <c r="BP31" s="24">
        <v>2</v>
      </c>
      <c r="BQ31" s="24">
        <v>6</v>
      </c>
      <c r="BR31" s="24" t="s">
        <v>92</v>
      </c>
      <c r="BS31" s="24" t="s">
        <v>2123</v>
      </c>
      <c r="BT31" s="24" t="s">
        <v>111</v>
      </c>
      <c r="BU31" s="27">
        <v>43556</v>
      </c>
      <c r="BV31" s="121">
        <v>25276</v>
      </c>
      <c r="BW31" s="139"/>
      <c r="BX31" s="136" t="s">
        <v>64</v>
      </c>
      <c r="BY31" s="24" t="s">
        <v>64</v>
      </c>
      <c r="CB31" s="24" t="s">
        <v>64</v>
      </c>
      <c r="CC31" s="24" t="s">
        <v>64</v>
      </c>
      <c r="CE31" s="24" t="s">
        <v>64</v>
      </c>
      <c r="CG31" s="24" t="s">
        <v>63</v>
      </c>
      <c r="CH31" s="24" t="s">
        <v>74</v>
      </c>
      <c r="CI31" s="24" t="s">
        <v>63</v>
      </c>
      <c r="CJ31" s="24" t="s">
        <v>94</v>
      </c>
      <c r="CK31" s="24" t="s">
        <v>112</v>
      </c>
      <c r="CM31" s="24">
        <v>6</v>
      </c>
      <c r="CN31" s="24" t="s">
        <v>113</v>
      </c>
      <c r="CP31" s="24">
        <v>355</v>
      </c>
      <c r="CQ31" s="24">
        <v>34</v>
      </c>
      <c r="CR31" s="24">
        <v>86.8</v>
      </c>
      <c r="CS31" s="24" t="s">
        <v>114</v>
      </c>
      <c r="CV31" s="24" t="s">
        <v>115</v>
      </c>
      <c r="CX31" s="24" t="s">
        <v>116</v>
      </c>
      <c r="CY31" s="24" t="s">
        <v>64</v>
      </c>
      <c r="DD31" s="24">
        <v>1</v>
      </c>
      <c r="DE31" s="24" t="s">
        <v>138</v>
      </c>
      <c r="DG31" s="24">
        <v>83</v>
      </c>
      <c r="DJ31" s="24" t="s">
        <v>76</v>
      </c>
      <c r="DK31" s="24" t="s">
        <v>2124</v>
      </c>
      <c r="DL31" s="24" t="s">
        <v>64</v>
      </c>
      <c r="DM31" s="24" t="s">
        <v>63</v>
      </c>
      <c r="DN31" s="24" t="s">
        <v>64</v>
      </c>
      <c r="DO31" s="24" t="s">
        <v>77</v>
      </c>
      <c r="DP31" s="24" t="s">
        <v>63</v>
      </c>
      <c r="DQ31" s="24" t="s">
        <v>78</v>
      </c>
      <c r="DS31" s="24" t="s">
        <v>118</v>
      </c>
      <c r="DT31" s="24" t="s">
        <v>119</v>
      </c>
      <c r="DU31" s="24" t="s">
        <v>144</v>
      </c>
      <c r="DV31" s="24" t="s">
        <v>145</v>
      </c>
      <c r="DY31" s="24">
        <v>30.6</v>
      </c>
      <c r="DZ31" s="121"/>
      <c r="EA31" s="140"/>
      <c r="EB31" s="136">
        <v>6</v>
      </c>
      <c r="EC31" s="24">
        <v>8</v>
      </c>
      <c r="ED31" s="121"/>
      <c r="EE31" s="136" t="s">
        <v>1259</v>
      </c>
      <c r="EF31" s="24">
        <v>3</v>
      </c>
      <c r="EH31" s="121"/>
      <c r="EI31" s="136"/>
      <c r="EM31" s="136"/>
      <c r="EP31" s="121"/>
      <c r="EQ31" s="136"/>
      <c r="ET31" s="121"/>
      <c r="EU31" s="136"/>
      <c r="EV31" s="121">
        <v>1500</v>
      </c>
      <c r="EW31" s="136">
        <v>448</v>
      </c>
      <c r="EX31" s="24">
        <v>339</v>
      </c>
      <c r="EY31" s="121">
        <v>399</v>
      </c>
      <c r="EZ31" s="135">
        <v>245</v>
      </c>
      <c r="FA31" s="24">
        <v>4</v>
      </c>
      <c r="FB31" s="121"/>
      <c r="FC31" s="135">
        <v>290</v>
      </c>
      <c r="FD31" s="136">
        <v>25</v>
      </c>
      <c r="FE31" s="24">
        <v>34</v>
      </c>
      <c r="FF31" s="121">
        <v>28</v>
      </c>
      <c r="FG31" s="24">
        <v>280.3</v>
      </c>
      <c r="FH31" s="24">
        <v>202.2</v>
      </c>
      <c r="FI31" s="127">
        <f>EZ31</f>
        <v>245</v>
      </c>
      <c r="FJ31" s="124" t="s">
        <v>2230</v>
      </c>
      <c r="FL31" s="121"/>
      <c r="FM31" s="24">
        <v>0.38500000000000001</v>
      </c>
      <c r="FN31" s="24">
        <v>0.41399999999999998</v>
      </c>
      <c r="FO31" s="121">
        <v>0.39800000000000002</v>
      </c>
      <c r="FP31" s="136"/>
      <c r="FR31" s="121"/>
      <c r="FS31" s="138">
        <v>12.1</v>
      </c>
    </row>
    <row r="32" spans="1:190" s="21" customFormat="1" ht="14.25" customHeight="1" x14ac:dyDescent="0.25">
      <c r="C32" s="107"/>
      <c r="D32" s="107"/>
      <c r="E32" s="107"/>
      <c r="F32" s="107"/>
      <c r="G32" s="107"/>
      <c r="H32" s="107"/>
      <c r="I32" s="108"/>
      <c r="J32" s="109"/>
      <c r="K32" s="107"/>
      <c r="L32" s="107"/>
      <c r="M32" s="104" t="s">
        <v>2231</v>
      </c>
      <c r="N32" s="107"/>
      <c r="O32" s="107"/>
      <c r="P32" s="107"/>
      <c r="Q32" s="107"/>
      <c r="R32" s="107"/>
      <c r="S32" s="107"/>
      <c r="T32" s="107"/>
      <c r="U32" s="107"/>
      <c r="V32" s="107"/>
      <c r="W32" s="107"/>
      <c r="X32" s="107"/>
      <c r="Y32" s="107"/>
      <c r="Z32" s="107"/>
      <c r="AA32" s="107"/>
      <c r="AB32" s="107"/>
      <c r="AC32" s="107"/>
      <c r="AD32" s="104" t="str">
        <f>$M32</f>
        <v>2020 BMW I3 with Range Extender (PHEV)</v>
      </c>
      <c r="AE32" s="107"/>
      <c r="AF32" s="107"/>
      <c r="AG32" s="107"/>
      <c r="AH32" s="107"/>
      <c r="AI32" s="107"/>
      <c r="AJ32" s="110"/>
      <c r="AK32" s="111"/>
      <c r="AL32" s="107"/>
      <c r="AM32" s="107"/>
      <c r="AN32" s="107"/>
      <c r="AO32" s="107"/>
      <c r="AP32" s="107"/>
      <c r="AQ32" s="107"/>
      <c r="AR32" s="110"/>
      <c r="AS32" s="111"/>
      <c r="AT32" s="104" t="str">
        <f>$M32</f>
        <v>2020 BMW I3 with Range Extender (PHEV)</v>
      </c>
      <c r="AU32" s="111"/>
      <c r="AV32" s="107"/>
      <c r="AW32" s="107"/>
      <c r="AX32" s="107"/>
      <c r="AY32" s="107"/>
      <c r="AZ32" s="107"/>
      <c r="BA32" s="107"/>
      <c r="BB32" s="107"/>
      <c r="BC32" s="107"/>
      <c r="BD32" s="107"/>
      <c r="BE32" s="107"/>
      <c r="BF32" s="107"/>
      <c r="BG32" s="107"/>
      <c r="BH32" s="107"/>
      <c r="BI32" s="104" t="str">
        <f>$M32</f>
        <v>2020 BMW I3 with Range Extender (PHEV)</v>
      </c>
      <c r="BJ32" s="107"/>
      <c r="BK32" s="107"/>
      <c r="BL32" s="107"/>
      <c r="BM32" s="110"/>
      <c r="BN32" s="111"/>
      <c r="BO32" s="107"/>
      <c r="BP32" s="107"/>
      <c r="BQ32" s="107"/>
      <c r="BR32" s="107"/>
      <c r="BS32" s="107"/>
      <c r="BT32" s="112"/>
      <c r="BU32" s="107"/>
      <c r="BV32" s="110"/>
      <c r="BW32" s="113"/>
      <c r="BX32" s="111"/>
      <c r="BY32" s="104" t="str">
        <f>$M32</f>
        <v>2020 BMW I3 with Range Extender (PHEV)</v>
      </c>
      <c r="BZ32" s="107"/>
      <c r="CA32" s="107"/>
      <c r="CB32" s="107"/>
      <c r="CC32" s="107"/>
      <c r="CD32" s="107"/>
      <c r="CE32" s="114"/>
      <c r="CF32" s="107"/>
      <c r="CG32" s="107"/>
      <c r="CH32" s="107"/>
      <c r="CI32" s="107"/>
      <c r="CJ32" s="107"/>
      <c r="CK32" s="107"/>
      <c r="CL32" s="107"/>
      <c r="CM32" s="107"/>
      <c r="CN32" s="107"/>
      <c r="CO32" s="104" t="str">
        <f>$M32</f>
        <v>2020 BMW I3 with Range Extender (PHEV)</v>
      </c>
      <c r="CP32" s="107"/>
      <c r="CQ32" s="107"/>
      <c r="CR32" s="107"/>
      <c r="CS32" s="107"/>
      <c r="CT32" s="107"/>
      <c r="CU32" s="107"/>
      <c r="CV32" s="107"/>
      <c r="CW32" s="107"/>
      <c r="CX32" s="107"/>
      <c r="CY32" s="107"/>
      <c r="CZ32" s="107"/>
      <c r="DA32" s="107"/>
      <c r="DB32" s="107"/>
      <c r="DC32" s="107"/>
      <c r="DD32" s="107"/>
      <c r="DE32" s="107"/>
      <c r="DF32" s="104" t="str">
        <f>$M32</f>
        <v>2020 BMW I3 with Range Extender (PHEV)</v>
      </c>
      <c r="DG32" s="107"/>
      <c r="DH32" s="107"/>
      <c r="DI32" s="107"/>
      <c r="DJ32" s="107"/>
      <c r="DK32" s="107"/>
      <c r="DL32" s="107"/>
      <c r="DM32" s="107"/>
      <c r="DN32" s="107"/>
      <c r="DO32" s="107"/>
      <c r="DP32" s="107"/>
      <c r="DQ32" s="107"/>
      <c r="DR32" s="104"/>
      <c r="DS32" s="104"/>
      <c r="DT32" s="104"/>
      <c r="DU32" s="104"/>
      <c r="DV32" s="104"/>
      <c r="DW32" s="104" t="str">
        <f>$M32</f>
        <v>2020 BMW I3 with Range Extender (PHEV)</v>
      </c>
      <c r="DX32" s="104"/>
      <c r="DY32" s="104"/>
      <c r="DZ32" s="108"/>
      <c r="EA32" s="115"/>
      <c r="EB32" s="109"/>
      <c r="EC32" s="104"/>
      <c r="ED32" s="108"/>
      <c r="EE32" s="109"/>
      <c r="EF32" s="104"/>
      <c r="EG32" s="104"/>
      <c r="EH32" s="108"/>
      <c r="EI32" s="109"/>
      <c r="EK32" t="s">
        <v>80</v>
      </c>
      <c r="EL32" s="104" t="str">
        <f>$M32</f>
        <v>2020 BMW I3 with Range Extender (PHEV)</v>
      </c>
      <c r="EM32" s="109"/>
      <c r="EP32" s="106"/>
      <c r="EQ32" s="105"/>
      <c r="ET32" s="106"/>
      <c r="EU32" s="105"/>
      <c r="EV32" s="106"/>
      <c r="EW32" s="105"/>
      <c r="EY32" s="106"/>
      <c r="EZ32" s="116"/>
      <c r="FA32" s="104" t="str">
        <f>$M32</f>
        <v>2020 BMW I3 with Range Extender (PHEV)</v>
      </c>
      <c r="FB32" s="106"/>
      <c r="FC32" s="116"/>
      <c r="FD32" s="109"/>
      <c r="FE32" s="104"/>
      <c r="FF32" s="108"/>
      <c r="FG32" s="109"/>
      <c r="FH32" s="104"/>
      <c r="FI32" s="108"/>
      <c r="FJ32" s="109"/>
      <c r="FK32" s="104"/>
      <c r="FL32" s="108"/>
      <c r="FM32" s="104" t="str">
        <f>$M32</f>
        <v>2020 BMW I3 with Range Extender (PHEV)</v>
      </c>
      <c r="FN32" s="104"/>
      <c r="FO32" s="108"/>
      <c r="FP32" s="118"/>
      <c r="FQ32" s="119"/>
      <c r="FR32" s="120"/>
      <c r="FS32" s="117"/>
      <c r="FT32" s="104"/>
      <c r="FU32" s="104"/>
      <c r="FV32" s="104"/>
      <c r="FW32" s="104"/>
      <c r="FX32" s="104"/>
      <c r="FY32" s="104"/>
      <c r="FZ32" s="104"/>
      <c r="GA32" s="104"/>
      <c r="GB32" s="104"/>
      <c r="GC32" s="104"/>
      <c r="GD32" s="104"/>
      <c r="GE32" s="104"/>
      <c r="GF32" s="104"/>
      <c r="GG32" s="104"/>
      <c r="GH32" s="104"/>
    </row>
    <row r="33" spans="1:190" s="24" customFormat="1" x14ac:dyDescent="0.25">
      <c r="A33" s="24">
        <v>2020</v>
      </c>
      <c r="B33" s="24" t="s">
        <v>56</v>
      </c>
      <c r="C33" s="24" t="s">
        <v>56</v>
      </c>
      <c r="D33" s="24" t="s">
        <v>141</v>
      </c>
      <c r="E33" s="24" t="s">
        <v>58</v>
      </c>
      <c r="F33" s="24">
        <v>102</v>
      </c>
      <c r="G33" s="26">
        <v>0.6</v>
      </c>
      <c r="H33" s="24">
        <v>2</v>
      </c>
      <c r="I33" s="121" t="s">
        <v>140</v>
      </c>
      <c r="J33" s="136">
        <v>30</v>
      </c>
      <c r="K33" s="24">
        <v>31</v>
      </c>
      <c r="L33" s="24">
        <v>31</v>
      </c>
      <c r="M33" s="24">
        <v>44.7</v>
      </c>
      <c r="N33" s="24">
        <v>44.8</v>
      </c>
      <c r="O33" s="24">
        <v>44.744900000000001</v>
      </c>
      <c r="P33" s="24">
        <v>30.0914</v>
      </c>
      <c r="Q33" s="24">
        <v>31.1662</v>
      </c>
      <c r="R33" s="24">
        <v>30.5657</v>
      </c>
      <c r="T33" s="24" t="s">
        <v>142</v>
      </c>
      <c r="U33" s="24" t="s">
        <v>143</v>
      </c>
      <c r="V33" s="24" t="s">
        <v>86</v>
      </c>
      <c r="W33" s="24" t="s">
        <v>136</v>
      </c>
      <c r="Y33" s="24">
        <v>1</v>
      </c>
      <c r="Z33" s="24" t="s">
        <v>64</v>
      </c>
      <c r="AA33" s="24" t="s">
        <v>64</v>
      </c>
      <c r="AB33" s="24" t="s">
        <v>65</v>
      </c>
      <c r="AC33" s="24" t="s">
        <v>66</v>
      </c>
      <c r="AD33" s="24">
        <v>10</v>
      </c>
      <c r="AF33" s="24">
        <v>72</v>
      </c>
      <c r="AG33" s="24" t="s">
        <v>59</v>
      </c>
      <c r="AH33" s="24" t="s">
        <v>67</v>
      </c>
      <c r="AI33" s="24" t="s">
        <v>68</v>
      </c>
      <c r="AJ33" s="121" t="s">
        <v>69</v>
      </c>
      <c r="AK33" s="136" t="s">
        <v>64</v>
      </c>
      <c r="AL33" s="24" t="s">
        <v>70</v>
      </c>
      <c r="AO33" s="24">
        <v>84</v>
      </c>
      <c r="AP33" s="24">
        <v>15</v>
      </c>
      <c r="AR33" s="121"/>
      <c r="AS33" s="136">
        <v>700</v>
      </c>
      <c r="AT33" s="24">
        <v>700</v>
      </c>
      <c r="AU33" s="136">
        <v>30</v>
      </c>
      <c r="AV33" s="24">
        <v>35</v>
      </c>
      <c r="AW33" s="24">
        <v>32</v>
      </c>
      <c r="AX33" s="24">
        <v>20.8</v>
      </c>
      <c r="AY33" s="24">
        <v>24.6</v>
      </c>
      <c r="AZ33" s="24">
        <v>22.51</v>
      </c>
      <c r="BA33" s="24">
        <v>29.659400000000002</v>
      </c>
      <c r="BB33" s="24">
        <v>34.960099999999997</v>
      </c>
      <c r="BC33" s="24">
        <v>32.044699999999999</v>
      </c>
      <c r="BD33" s="24">
        <v>126</v>
      </c>
      <c r="BE33" s="24" t="s">
        <v>108</v>
      </c>
      <c r="BF33" s="24" t="s">
        <v>109</v>
      </c>
      <c r="BG33" s="24" t="s">
        <v>122</v>
      </c>
      <c r="BH33" s="24" t="s">
        <v>123</v>
      </c>
      <c r="BI33" s="24">
        <v>700</v>
      </c>
      <c r="BM33" s="121">
        <v>700</v>
      </c>
      <c r="BN33" s="124" t="s">
        <v>2121</v>
      </c>
      <c r="BO33" s="24">
        <v>2</v>
      </c>
      <c r="BP33" s="24">
        <v>2</v>
      </c>
      <c r="BQ33" s="24">
        <v>3</v>
      </c>
      <c r="BR33" s="24" t="s">
        <v>72</v>
      </c>
      <c r="BS33" s="24" t="s">
        <v>2123</v>
      </c>
      <c r="BT33" s="24" t="s">
        <v>111</v>
      </c>
      <c r="BU33" s="27">
        <v>43891</v>
      </c>
      <c r="BV33" s="121">
        <v>27082</v>
      </c>
      <c r="BW33" s="139"/>
      <c r="BX33" s="136" t="s">
        <v>64</v>
      </c>
      <c r="BY33" s="24" t="s">
        <v>64</v>
      </c>
      <c r="CB33" s="24" t="s">
        <v>64</v>
      </c>
      <c r="CC33" s="24" t="s">
        <v>64</v>
      </c>
      <c r="CE33" s="24" t="s">
        <v>64</v>
      </c>
      <c r="CG33" s="24" t="s">
        <v>64</v>
      </c>
      <c r="CI33" s="24" t="s">
        <v>64</v>
      </c>
      <c r="CK33" s="24" t="s">
        <v>112</v>
      </c>
      <c r="CM33" s="24">
        <v>8</v>
      </c>
      <c r="CN33" s="24" t="s">
        <v>113</v>
      </c>
      <c r="CP33" s="24">
        <v>352</v>
      </c>
      <c r="CQ33" s="24">
        <v>120</v>
      </c>
      <c r="CR33" s="24">
        <v>137.30000000000001</v>
      </c>
      <c r="CS33" s="24" t="s">
        <v>114</v>
      </c>
      <c r="CV33" s="24" t="s">
        <v>115</v>
      </c>
      <c r="CX33" s="24" t="s">
        <v>137</v>
      </c>
      <c r="CY33" s="24" t="s">
        <v>64</v>
      </c>
      <c r="DD33" s="34">
        <v>1</v>
      </c>
      <c r="DE33" s="24" t="s">
        <v>117</v>
      </c>
      <c r="DG33" s="24">
        <v>125</v>
      </c>
      <c r="DJ33" s="24" t="s">
        <v>146</v>
      </c>
      <c r="DK33" s="24" t="s">
        <v>147</v>
      </c>
      <c r="DL33" s="24" t="s">
        <v>64</v>
      </c>
      <c r="DM33" s="24" t="s">
        <v>63</v>
      </c>
      <c r="DN33" s="24" t="s">
        <v>64</v>
      </c>
      <c r="DO33" s="24" t="s">
        <v>132</v>
      </c>
      <c r="DP33" s="24" t="s">
        <v>63</v>
      </c>
      <c r="DQ33" s="24" t="s">
        <v>78</v>
      </c>
      <c r="DS33" s="24" t="s">
        <v>118</v>
      </c>
      <c r="DT33" s="24" t="s">
        <v>119</v>
      </c>
      <c r="DU33" s="24" t="s">
        <v>144</v>
      </c>
      <c r="DV33" s="24" t="s">
        <v>145</v>
      </c>
      <c r="DY33" s="24">
        <v>44.9</v>
      </c>
      <c r="DZ33" s="121"/>
      <c r="EA33" s="140"/>
      <c r="EB33" s="136">
        <v>10</v>
      </c>
      <c r="EC33" s="24">
        <v>10</v>
      </c>
      <c r="ED33" s="121"/>
      <c r="EE33" s="136" t="s">
        <v>1268</v>
      </c>
      <c r="EF33" s="24">
        <v>7</v>
      </c>
      <c r="EH33" s="121"/>
      <c r="EI33" s="136"/>
      <c r="EM33" s="136"/>
      <c r="EP33" s="121"/>
      <c r="EQ33" s="136"/>
      <c r="ET33" s="121"/>
      <c r="EU33" s="136">
        <v>4000</v>
      </c>
      <c r="EV33" s="121"/>
      <c r="EW33" s="136">
        <v>5</v>
      </c>
      <c r="EX33" s="24">
        <v>3</v>
      </c>
      <c r="EY33" s="121">
        <v>4</v>
      </c>
      <c r="EZ33" s="135">
        <v>22</v>
      </c>
      <c r="FA33" s="24">
        <v>7</v>
      </c>
      <c r="FB33" s="121"/>
      <c r="FC33" s="135">
        <v>200</v>
      </c>
      <c r="FD33" s="136">
        <v>92</v>
      </c>
      <c r="FE33" s="24">
        <v>79</v>
      </c>
      <c r="FF33" s="121">
        <v>86</v>
      </c>
      <c r="FG33" s="24">
        <v>19.5</v>
      </c>
      <c r="FH33" s="24">
        <v>25.9</v>
      </c>
      <c r="FI33" s="127">
        <f t="shared" ref="FI33:FI34" si="0">EZ33</f>
        <v>22</v>
      </c>
      <c r="FJ33" s="136">
        <v>135.28</v>
      </c>
      <c r="FK33" s="24">
        <v>114.76</v>
      </c>
      <c r="FL33" s="121">
        <f>BD33</f>
        <v>126</v>
      </c>
      <c r="FM33" s="24">
        <v>0.92700000000000005</v>
      </c>
      <c r="FN33" s="24">
        <v>0.91</v>
      </c>
      <c r="FO33" s="121">
        <v>0.92</v>
      </c>
      <c r="FP33" s="185">
        <v>0.1</v>
      </c>
      <c r="FQ33" s="186">
        <v>0</v>
      </c>
      <c r="FR33" s="187">
        <v>0</v>
      </c>
      <c r="FS33" s="138">
        <v>2.4</v>
      </c>
    </row>
    <row r="34" spans="1:190" s="24" customFormat="1" x14ac:dyDescent="0.25">
      <c r="A34" s="34" t="s">
        <v>80</v>
      </c>
      <c r="B34" s="122" t="s">
        <v>2232</v>
      </c>
      <c r="C34" s="122"/>
      <c r="D34" s="122"/>
      <c r="E34" s="122"/>
      <c r="F34" s="34"/>
      <c r="G34" s="26"/>
      <c r="H34" s="34"/>
      <c r="I34" s="123"/>
      <c r="J34" s="136">
        <v>30</v>
      </c>
      <c r="K34" s="24">
        <v>31</v>
      </c>
      <c r="L34" s="24">
        <v>31</v>
      </c>
      <c r="M34" s="24">
        <v>44.7</v>
      </c>
      <c r="N34" s="24">
        <v>44.8</v>
      </c>
      <c r="O34" s="24">
        <v>44.744900000000001</v>
      </c>
      <c r="P34" s="24">
        <v>30.0914</v>
      </c>
      <c r="Q34" s="24">
        <v>31.1662</v>
      </c>
      <c r="R34" s="24">
        <v>30.5657</v>
      </c>
      <c r="T34" s="24" t="s">
        <v>142</v>
      </c>
      <c r="U34" s="24" t="s">
        <v>143</v>
      </c>
      <c r="V34" s="24" t="s">
        <v>86</v>
      </c>
      <c r="W34" s="24" t="s">
        <v>136</v>
      </c>
      <c r="Y34" s="24">
        <v>1</v>
      </c>
      <c r="Z34" s="24" t="s">
        <v>64</v>
      </c>
      <c r="AA34" s="24" t="s">
        <v>64</v>
      </c>
      <c r="AB34" s="24" t="s">
        <v>65</v>
      </c>
      <c r="AC34" s="24" t="s">
        <v>66</v>
      </c>
      <c r="AD34" s="24">
        <v>10</v>
      </c>
      <c r="AF34" s="24">
        <v>72</v>
      </c>
      <c r="AG34" s="24" t="s">
        <v>59</v>
      </c>
      <c r="AH34" s="24" t="s">
        <v>67</v>
      </c>
      <c r="AI34" s="24" t="s">
        <v>68</v>
      </c>
      <c r="AJ34" s="121" t="s">
        <v>69</v>
      </c>
      <c r="AK34" s="136" t="s">
        <v>64</v>
      </c>
      <c r="AL34" s="24" t="s">
        <v>70</v>
      </c>
      <c r="AO34" s="24">
        <v>84</v>
      </c>
      <c r="AP34" s="24">
        <v>15</v>
      </c>
      <c r="AR34" s="121"/>
      <c r="AS34" s="136">
        <v>700</v>
      </c>
      <c r="AT34" s="24">
        <v>700</v>
      </c>
      <c r="AU34" s="136">
        <v>107</v>
      </c>
      <c r="AV34" s="24">
        <v>93</v>
      </c>
      <c r="AW34" s="24">
        <v>100</v>
      </c>
      <c r="AX34" s="24">
        <v>152.6</v>
      </c>
      <c r="AY34" s="24">
        <v>132.30000000000001</v>
      </c>
      <c r="AZ34" s="24">
        <v>142.7439</v>
      </c>
      <c r="BA34" s="24">
        <v>106.8126</v>
      </c>
      <c r="BB34" s="24">
        <v>92.635499999999993</v>
      </c>
      <c r="BC34" s="24">
        <v>99.930499999999995</v>
      </c>
      <c r="BD34" s="24">
        <v>126</v>
      </c>
      <c r="BE34" s="24" t="s">
        <v>108</v>
      </c>
      <c r="BF34" s="24" t="s">
        <v>109</v>
      </c>
      <c r="BG34" s="24" t="s">
        <v>68</v>
      </c>
      <c r="BH34" s="24" t="s">
        <v>69</v>
      </c>
      <c r="BI34" s="24">
        <v>700</v>
      </c>
      <c r="BM34" s="121">
        <v>700</v>
      </c>
      <c r="BN34" s="124" t="s">
        <v>2121</v>
      </c>
      <c r="BO34" s="24">
        <v>2</v>
      </c>
      <c r="BP34" s="24">
        <v>2</v>
      </c>
      <c r="BQ34" s="24">
        <v>3</v>
      </c>
      <c r="BR34" s="24" t="s">
        <v>72</v>
      </c>
      <c r="BS34" s="24" t="s">
        <v>2123</v>
      </c>
      <c r="BT34" s="24" t="s">
        <v>111</v>
      </c>
      <c r="BU34" s="27">
        <v>43891</v>
      </c>
      <c r="BV34" s="121">
        <v>27082</v>
      </c>
      <c r="BW34" s="139"/>
      <c r="BX34" s="136" t="s">
        <v>64</v>
      </c>
      <c r="BY34" s="24" t="s">
        <v>64</v>
      </c>
      <c r="CB34" s="24" t="s">
        <v>64</v>
      </c>
      <c r="CC34" s="24" t="s">
        <v>64</v>
      </c>
      <c r="CE34" s="24" t="s">
        <v>64</v>
      </c>
      <c r="CG34" s="24" t="s">
        <v>64</v>
      </c>
      <c r="CI34" s="24" t="s">
        <v>64</v>
      </c>
      <c r="CK34" s="24" t="s">
        <v>112</v>
      </c>
      <c r="CM34" s="24">
        <v>8</v>
      </c>
      <c r="CN34" s="24" t="s">
        <v>113</v>
      </c>
      <c r="CP34" s="24">
        <v>352</v>
      </c>
      <c r="CQ34" s="24">
        <v>120</v>
      </c>
      <c r="CR34" s="24">
        <v>137.30000000000001</v>
      </c>
      <c r="CS34" s="24" t="s">
        <v>114</v>
      </c>
      <c r="CV34" s="24" t="s">
        <v>115</v>
      </c>
      <c r="CX34" s="24" t="s">
        <v>137</v>
      </c>
      <c r="CY34" s="24" t="s">
        <v>64</v>
      </c>
      <c r="DD34" s="34">
        <v>1</v>
      </c>
      <c r="DE34" s="24" t="s">
        <v>117</v>
      </c>
      <c r="DG34" s="24">
        <v>125</v>
      </c>
      <c r="DJ34" s="24" t="s">
        <v>146</v>
      </c>
      <c r="DK34" s="24" t="s">
        <v>147</v>
      </c>
      <c r="DL34" s="24" t="s">
        <v>64</v>
      </c>
      <c r="DM34" s="24" t="s">
        <v>63</v>
      </c>
      <c r="DN34" s="24" t="s">
        <v>64</v>
      </c>
      <c r="DO34" s="24" t="s">
        <v>132</v>
      </c>
      <c r="DP34" s="24" t="s">
        <v>63</v>
      </c>
      <c r="DQ34" s="24" t="s">
        <v>78</v>
      </c>
      <c r="DS34" s="24" t="s">
        <v>118</v>
      </c>
      <c r="DT34" s="24" t="s">
        <v>119</v>
      </c>
      <c r="DU34" s="24" t="s">
        <v>144</v>
      </c>
      <c r="DV34" s="24" t="s">
        <v>145</v>
      </c>
      <c r="DY34" s="24">
        <v>44.9</v>
      </c>
      <c r="DZ34" s="121"/>
      <c r="EA34" s="140"/>
      <c r="EB34" s="136">
        <v>10</v>
      </c>
      <c r="EC34" s="24">
        <v>10</v>
      </c>
      <c r="ED34" s="121"/>
      <c r="EE34" s="136" t="s">
        <v>1268</v>
      </c>
      <c r="EF34" s="24">
        <v>7</v>
      </c>
      <c r="EH34" s="121"/>
      <c r="EI34" s="136"/>
      <c r="EM34" s="136"/>
      <c r="EP34" s="121"/>
      <c r="EQ34" s="136"/>
      <c r="ET34" s="121"/>
      <c r="EU34" s="136">
        <v>4000</v>
      </c>
      <c r="EV34" s="121"/>
      <c r="EW34" s="136">
        <v>262</v>
      </c>
      <c r="EX34" s="24">
        <v>284</v>
      </c>
      <c r="EY34" s="121">
        <v>272</v>
      </c>
      <c r="EZ34" s="135">
        <v>22</v>
      </c>
      <c r="FA34" s="24">
        <v>7</v>
      </c>
      <c r="FB34" s="121"/>
      <c r="FC34" s="135">
        <v>200</v>
      </c>
      <c r="FD34" s="136">
        <v>92</v>
      </c>
      <c r="FE34" s="24">
        <v>79</v>
      </c>
      <c r="FF34" s="121">
        <v>86</v>
      </c>
      <c r="FG34" s="24">
        <v>19.5</v>
      </c>
      <c r="FH34" s="24">
        <v>25.9</v>
      </c>
      <c r="FI34" s="127">
        <f t="shared" si="0"/>
        <v>22</v>
      </c>
      <c r="FJ34" s="124" t="s">
        <v>2233</v>
      </c>
      <c r="FL34" s="121"/>
      <c r="FM34" s="24">
        <v>0.92700000000000005</v>
      </c>
      <c r="FN34" s="24">
        <v>0.91</v>
      </c>
      <c r="FO34" s="121">
        <v>0.92</v>
      </c>
      <c r="FP34" s="136"/>
      <c r="FR34" s="121"/>
      <c r="FS34" s="138">
        <v>2.4</v>
      </c>
    </row>
    <row r="35" spans="1:190" s="21" customFormat="1" ht="14.25" customHeight="1" x14ac:dyDescent="0.25">
      <c r="C35" s="107"/>
      <c r="D35" s="107"/>
      <c r="E35" s="107"/>
      <c r="F35" s="107"/>
      <c r="G35" s="107"/>
      <c r="H35" s="107"/>
      <c r="I35" s="108"/>
      <c r="J35" s="109"/>
      <c r="K35" s="107"/>
      <c r="L35" s="107"/>
      <c r="M35" s="104" t="s">
        <v>2234</v>
      </c>
      <c r="N35" s="107"/>
      <c r="O35" s="107"/>
      <c r="P35" s="107"/>
      <c r="Q35" s="107"/>
      <c r="R35" s="107"/>
      <c r="S35" s="107"/>
      <c r="T35" s="107"/>
      <c r="U35" s="107"/>
      <c r="V35" s="107"/>
      <c r="W35" s="107"/>
      <c r="X35" s="107"/>
      <c r="Y35" s="107"/>
      <c r="Z35" s="107"/>
      <c r="AA35" s="107"/>
      <c r="AB35" s="107"/>
      <c r="AC35" s="107"/>
      <c r="AD35" s="104" t="str">
        <f>$M35</f>
        <v>2020 BMW I3s with Range Extender (PHEV)</v>
      </c>
      <c r="AE35" s="107"/>
      <c r="AF35" s="107"/>
      <c r="AG35" s="107"/>
      <c r="AH35" s="107"/>
      <c r="AI35" s="107"/>
      <c r="AJ35" s="110"/>
      <c r="AK35" s="111"/>
      <c r="AL35" s="107"/>
      <c r="AM35" s="107"/>
      <c r="AN35" s="107"/>
      <c r="AO35" s="107"/>
      <c r="AP35" s="107"/>
      <c r="AQ35" s="107"/>
      <c r="AR35" s="110"/>
      <c r="AS35" s="111"/>
      <c r="AT35" s="104" t="str">
        <f>$M35</f>
        <v>2020 BMW I3s with Range Extender (PHEV)</v>
      </c>
      <c r="AU35" s="111"/>
      <c r="AV35" s="107"/>
      <c r="AW35" s="107"/>
      <c r="AX35" s="107"/>
      <c r="AY35" s="107"/>
      <c r="AZ35" s="107"/>
      <c r="BA35" s="107"/>
      <c r="BB35" s="107"/>
      <c r="BC35" s="107"/>
      <c r="BD35" s="107"/>
      <c r="BE35" s="107"/>
      <c r="BF35" s="107"/>
      <c r="BG35" s="107"/>
      <c r="BH35" s="107"/>
      <c r="BI35" s="104" t="str">
        <f>$M35</f>
        <v>2020 BMW I3s with Range Extender (PHEV)</v>
      </c>
      <c r="BJ35" s="107"/>
      <c r="BK35" s="107"/>
      <c r="BL35" s="107"/>
      <c r="BM35" s="110"/>
      <c r="BN35" s="111"/>
      <c r="BO35" s="107"/>
      <c r="BP35" s="107"/>
      <c r="BQ35" s="107"/>
      <c r="BR35" s="107"/>
      <c r="BS35" s="107"/>
      <c r="BT35" s="112"/>
      <c r="BU35" s="107"/>
      <c r="BV35" s="110"/>
      <c r="BW35" s="113"/>
      <c r="BX35" s="111"/>
      <c r="BY35" s="104" t="str">
        <f>$M35</f>
        <v>2020 BMW I3s with Range Extender (PHEV)</v>
      </c>
      <c r="BZ35" s="107"/>
      <c r="CA35" s="107"/>
      <c r="CB35" s="107"/>
      <c r="CC35" s="107"/>
      <c r="CD35" s="107"/>
      <c r="CE35" s="114"/>
      <c r="CF35" s="107"/>
      <c r="CG35" s="107"/>
      <c r="CH35" s="107"/>
      <c r="CI35" s="107"/>
      <c r="CJ35" s="107"/>
      <c r="CK35" s="107"/>
      <c r="CL35" s="107"/>
      <c r="CM35" s="107"/>
      <c r="CN35" s="107"/>
      <c r="CO35" s="104" t="str">
        <f>$M35</f>
        <v>2020 BMW I3s with Range Extender (PHEV)</v>
      </c>
      <c r="CP35" s="107"/>
      <c r="CQ35" s="107"/>
      <c r="CR35" s="107"/>
      <c r="CS35" s="107"/>
      <c r="CT35" s="107"/>
      <c r="CU35" s="107"/>
      <c r="CV35" s="107"/>
      <c r="CW35" s="107"/>
      <c r="CX35" s="107"/>
      <c r="CY35" s="107"/>
      <c r="CZ35" s="107"/>
      <c r="DA35" s="107"/>
      <c r="DB35" s="107"/>
      <c r="DC35" s="107"/>
      <c r="DD35" s="107"/>
      <c r="DE35" s="107"/>
      <c r="DF35" s="104" t="str">
        <f>$M35</f>
        <v>2020 BMW I3s with Range Extender (PHEV)</v>
      </c>
      <c r="DG35" s="107"/>
      <c r="DH35" s="107"/>
      <c r="DI35" s="107"/>
      <c r="DJ35" s="107"/>
      <c r="DK35" s="107"/>
      <c r="DL35" s="107"/>
      <c r="DM35" s="107"/>
      <c r="DN35" s="107"/>
      <c r="DO35" s="107"/>
      <c r="DP35" s="107"/>
      <c r="DQ35" s="107"/>
      <c r="DR35" s="104"/>
      <c r="DS35" s="104"/>
      <c r="DT35" s="104"/>
      <c r="DU35" s="104"/>
      <c r="DV35" s="104"/>
      <c r="DW35" s="104" t="str">
        <f>$M35</f>
        <v>2020 BMW I3s with Range Extender (PHEV)</v>
      </c>
      <c r="DX35" s="104"/>
      <c r="DY35" s="104"/>
      <c r="DZ35" s="108"/>
      <c r="EA35" s="115"/>
      <c r="EB35" s="109"/>
      <c r="EC35" s="104"/>
      <c r="ED35" s="108"/>
      <c r="EE35" s="109"/>
      <c r="EF35" s="104"/>
      <c r="EG35" s="104"/>
      <c r="EH35" s="108"/>
      <c r="EI35" s="109"/>
      <c r="EK35" t="s">
        <v>80</v>
      </c>
      <c r="EL35" s="104" t="str">
        <f>$M35</f>
        <v>2020 BMW I3s with Range Extender (PHEV)</v>
      </c>
      <c r="EM35" s="109"/>
      <c r="EP35" s="106"/>
      <c r="EQ35" s="105"/>
      <c r="ET35" s="106"/>
      <c r="EU35" s="105"/>
      <c r="EV35" s="106"/>
      <c r="EW35" s="105"/>
      <c r="EY35" s="106"/>
      <c r="EZ35" s="116"/>
      <c r="FA35" s="104" t="str">
        <f>$M35</f>
        <v>2020 BMW I3s with Range Extender (PHEV)</v>
      </c>
      <c r="FB35" s="106"/>
      <c r="FC35" s="116"/>
      <c r="FD35" s="109"/>
      <c r="FE35" s="104"/>
      <c r="FF35" s="108"/>
      <c r="FG35" s="109"/>
      <c r="FH35" s="104"/>
      <c r="FI35" s="108"/>
      <c r="FJ35" s="109"/>
      <c r="FK35" s="104"/>
      <c r="FL35" s="108"/>
      <c r="FM35" s="104" t="str">
        <f>$M35</f>
        <v>2020 BMW I3s with Range Extender (PHEV)</v>
      </c>
      <c r="FN35" s="104"/>
      <c r="FO35" s="108"/>
      <c r="FP35" s="118"/>
      <c r="FQ35" s="119"/>
      <c r="FR35" s="120"/>
      <c r="FS35" s="117"/>
      <c r="FT35" s="104"/>
      <c r="FU35" s="104"/>
      <c r="FV35" s="104"/>
      <c r="FW35" s="104"/>
      <c r="FX35" s="104"/>
      <c r="FY35" s="104"/>
      <c r="FZ35" s="104"/>
      <c r="GA35" s="104"/>
      <c r="GB35" s="104"/>
      <c r="GC35" s="104"/>
      <c r="GD35" s="104"/>
      <c r="GE35" s="104"/>
      <c r="GF35" s="104"/>
      <c r="GG35" s="104"/>
      <c r="GH35" s="104"/>
    </row>
    <row r="36" spans="1:190" s="24" customFormat="1" x14ac:dyDescent="0.25">
      <c r="A36" s="24">
        <v>2020</v>
      </c>
      <c r="B36" s="24" t="s">
        <v>56</v>
      </c>
      <c r="C36" s="24" t="s">
        <v>56</v>
      </c>
      <c r="D36" s="24" t="s">
        <v>148</v>
      </c>
      <c r="E36" s="24" t="s">
        <v>58</v>
      </c>
      <c r="F36" s="24">
        <v>103</v>
      </c>
      <c r="G36" s="26">
        <v>0.6</v>
      </c>
      <c r="H36" s="24">
        <v>2</v>
      </c>
      <c r="I36" s="121" t="s">
        <v>140</v>
      </c>
      <c r="J36" s="136">
        <v>30</v>
      </c>
      <c r="K36" s="24">
        <v>31</v>
      </c>
      <c r="L36" s="24">
        <v>31</v>
      </c>
      <c r="M36" s="24">
        <v>44.7</v>
      </c>
      <c r="N36" s="24">
        <v>44.8</v>
      </c>
      <c r="O36" s="24">
        <v>44.744900000000001</v>
      </c>
      <c r="P36" s="24">
        <v>30.0914</v>
      </c>
      <c r="Q36" s="24">
        <v>31.1662</v>
      </c>
      <c r="R36" s="24">
        <v>30.5657</v>
      </c>
      <c r="T36" s="24" t="s">
        <v>142</v>
      </c>
      <c r="U36" s="24" t="s">
        <v>143</v>
      </c>
      <c r="V36" s="24" t="s">
        <v>86</v>
      </c>
      <c r="W36" s="24" t="s">
        <v>136</v>
      </c>
      <c r="Y36" s="24">
        <v>1</v>
      </c>
      <c r="Z36" s="24" t="s">
        <v>64</v>
      </c>
      <c r="AA36" s="24" t="s">
        <v>64</v>
      </c>
      <c r="AB36" s="24" t="s">
        <v>65</v>
      </c>
      <c r="AC36" s="24" t="s">
        <v>66</v>
      </c>
      <c r="AD36" s="24">
        <v>10</v>
      </c>
      <c r="AF36" s="24">
        <v>72</v>
      </c>
      <c r="AG36" s="24" t="s">
        <v>59</v>
      </c>
      <c r="AH36" s="24" t="s">
        <v>67</v>
      </c>
      <c r="AI36" s="24" t="s">
        <v>68</v>
      </c>
      <c r="AJ36" s="121" t="s">
        <v>69</v>
      </c>
      <c r="AK36" s="136" t="s">
        <v>64</v>
      </c>
      <c r="AL36" s="24" t="s">
        <v>70</v>
      </c>
      <c r="AO36" s="24">
        <v>84</v>
      </c>
      <c r="AP36" s="24">
        <v>15</v>
      </c>
      <c r="AR36" s="121"/>
      <c r="AS36" s="136">
        <v>700</v>
      </c>
      <c r="AT36" s="24">
        <v>700</v>
      </c>
      <c r="AU36" s="136">
        <v>30</v>
      </c>
      <c r="AV36" s="24">
        <v>35</v>
      </c>
      <c r="AW36" s="24">
        <v>32</v>
      </c>
      <c r="AX36" s="24">
        <v>20.8</v>
      </c>
      <c r="AY36" s="24">
        <v>24.6</v>
      </c>
      <c r="AZ36" s="24">
        <v>22.51</v>
      </c>
      <c r="BA36" s="24">
        <v>29.659400000000002</v>
      </c>
      <c r="BB36" s="24">
        <v>34.960099999999997</v>
      </c>
      <c r="BC36" s="24">
        <v>32.044699999999999</v>
      </c>
      <c r="BD36" s="24">
        <v>126</v>
      </c>
      <c r="BE36" s="24" t="s">
        <v>108</v>
      </c>
      <c r="BF36" s="24" t="s">
        <v>109</v>
      </c>
      <c r="BG36" s="24" t="s">
        <v>122</v>
      </c>
      <c r="BH36" s="24" t="s">
        <v>123</v>
      </c>
      <c r="BI36" s="24">
        <v>700</v>
      </c>
      <c r="BM36" s="121">
        <v>700</v>
      </c>
      <c r="BN36" s="124" t="s">
        <v>2121</v>
      </c>
      <c r="BO36" s="24">
        <v>2</v>
      </c>
      <c r="BP36" s="24">
        <v>2</v>
      </c>
      <c r="BQ36" s="24">
        <v>3</v>
      </c>
      <c r="BR36" s="24" t="s">
        <v>72</v>
      </c>
      <c r="BS36" s="24" t="s">
        <v>2123</v>
      </c>
      <c r="BT36" s="24" t="s">
        <v>111</v>
      </c>
      <c r="BU36" s="27">
        <v>43891</v>
      </c>
      <c r="BV36" s="121">
        <v>27083</v>
      </c>
      <c r="BW36" s="139"/>
      <c r="BX36" s="136" t="s">
        <v>64</v>
      </c>
      <c r="BY36" s="24" t="s">
        <v>64</v>
      </c>
      <c r="CB36" s="24" t="s">
        <v>64</v>
      </c>
      <c r="CC36" s="24" t="s">
        <v>64</v>
      </c>
      <c r="CE36" s="24" t="s">
        <v>64</v>
      </c>
      <c r="CG36" s="24" t="s">
        <v>64</v>
      </c>
      <c r="CI36" s="24" t="s">
        <v>64</v>
      </c>
      <c r="CK36" s="24" t="s">
        <v>112</v>
      </c>
      <c r="CM36" s="24">
        <v>8</v>
      </c>
      <c r="CN36" s="24" t="s">
        <v>113</v>
      </c>
      <c r="CP36" s="24">
        <v>352</v>
      </c>
      <c r="CQ36" s="24">
        <v>120</v>
      </c>
      <c r="CR36" s="24">
        <v>137.30000000000001</v>
      </c>
      <c r="CS36" s="24" t="s">
        <v>114</v>
      </c>
      <c r="CV36" s="24" t="s">
        <v>115</v>
      </c>
      <c r="CX36" s="24" t="s">
        <v>137</v>
      </c>
      <c r="CY36" s="24" t="s">
        <v>64</v>
      </c>
      <c r="DD36" s="34">
        <v>1</v>
      </c>
      <c r="DE36" s="24" t="s">
        <v>117</v>
      </c>
      <c r="DG36" s="24">
        <v>135</v>
      </c>
      <c r="DJ36" s="24" t="s">
        <v>146</v>
      </c>
      <c r="DK36" s="24" t="s">
        <v>147</v>
      </c>
      <c r="DL36" s="24" t="s">
        <v>64</v>
      </c>
      <c r="DM36" s="24" t="s">
        <v>63</v>
      </c>
      <c r="DN36" s="24" t="s">
        <v>64</v>
      </c>
      <c r="DO36" s="24" t="s">
        <v>132</v>
      </c>
      <c r="DP36" s="24" t="s">
        <v>63</v>
      </c>
      <c r="DQ36" s="24" t="s">
        <v>78</v>
      </c>
      <c r="DS36" s="24" t="s">
        <v>118</v>
      </c>
      <c r="DT36" s="24" t="s">
        <v>119</v>
      </c>
      <c r="DU36" s="24" t="s">
        <v>144</v>
      </c>
      <c r="DV36" s="24" t="s">
        <v>145</v>
      </c>
      <c r="DY36" s="24">
        <v>44.9</v>
      </c>
      <c r="DZ36" s="121"/>
      <c r="EA36" s="140"/>
      <c r="EB36" s="136">
        <v>10</v>
      </c>
      <c r="EC36" s="24">
        <v>10</v>
      </c>
      <c r="ED36" s="121"/>
      <c r="EE36" s="136" t="s">
        <v>1268</v>
      </c>
      <c r="EF36" s="24">
        <v>7</v>
      </c>
      <c r="EH36" s="121"/>
      <c r="EI36" s="136"/>
      <c r="EM36" s="136"/>
      <c r="EP36" s="121"/>
      <c r="EQ36" s="136"/>
      <c r="ET36" s="121"/>
      <c r="EU36" s="136">
        <v>4000</v>
      </c>
      <c r="EV36" s="121"/>
      <c r="EW36" s="136">
        <v>5</v>
      </c>
      <c r="EX36" s="24">
        <v>3</v>
      </c>
      <c r="EY36" s="121">
        <v>4</v>
      </c>
      <c r="EZ36" s="135">
        <v>22</v>
      </c>
      <c r="FA36" s="24">
        <v>7</v>
      </c>
      <c r="FB36" s="121"/>
      <c r="FC36" s="135">
        <v>200</v>
      </c>
      <c r="FD36" s="136">
        <v>92</v>
      </c>
      <c r="FE36" s="24">
        <v>79</v>
      </c>
      <c r="FF36" s="121">
        <v>86</v>
      </c>
      <c r="FG36" s="24">
        <v>19.5</v>
      </c>
      <c r="FH36" s="24">
        <v>25.9</v>
      </c>
      <c r="FI36" s="127">
        <f t="shared" ref="FI36:FI37" si="1">EZ36</f>
        <v>22</v>
      </c>
      <c r="FJ36" s="136">
        <v>135.28</v>
      </c>
      <c r="FK36" s="24">
        <v>114.76</v>
      </c>
      <c r="FL36" s="121">
        <f>BD36</f>
        <v>126</v>
      </c>
      <c r="FM36" s="24">
        <v>0.92700000000000005</v>
      </c>
      <c r="FN36" s="24">
        <v>0.91</v>
      </c>
      <c r="FO36" s="121">
        <v>0.92</v>
      </c>
      <c r="FP36" s="185">
        <v>0.1</v>
      </c>
      <c r="FQ36" s="186">
        <v>0</v>
      </c>
      <c r="FR36" s="187">
        <v>0</v>
      </c>
      <c r="FS36" s="138">
        <v>2.4</v>
      </c>
    </row>
    <row r="37" spans="1:190" s="24" customFormat="1" x14ac:dyDescent="0.25">
      <c r="A37" s="34" t="s">
        <v>80</v>
      </c>
      <c r="B37" s="122" t="s">
        <v>2232</v>
      </c>
      <c r="C37" s="122"/>
      <c r="D37" s="122"/>
      <c r="E37" s="122"/>
      <c r="F37" s="34"/>
      <c r="G37" s="26"/>
      <c r="H37" s="34"/>
      <c r="I37" s="123"/>
      <c r="J37" s="136">
        <v>30</v>
      </c>
      <c r="K37" s="24">
        <v>31</v>
      </c>
      <c r="L37" s="24">
        <v>31</v>
      </c>
      <c r="M37" s="24">
        <v>44.7</v>
      </c>
      <c r="N37" s="24">
        <v>44.8</v>
      </c>
      <c r="O37" s="24">
        <v>44.744900000000001</v>
      </c>
      <c r="P37" s="24">
        <v>30.0914</v>
      </c>
      <c r="Q37" s="24">
        <v>31.1662</v>
      </c>
      <c r="R37" s="24">
        <v>30.5657</v>
      </c>
      <c r="T37" s="24" t="s">
        <v>142</v>
      </c>
      <c r="U37" s="24" t="s">
        <v>143</v>
      </c>
      <c r="V37" s="24" t="s">
        <v>86</v>
      </c>
      <c r="W37" s="24" t="s">
        <v>136</v>
      </c>
      <c r="Y37" s="24">
        <v>1</v>
      </c>
      <c r="Z37" s="24" t="s">
        <v>64</v>
      </c>
      <c r="AA37" s="24" t="s">
        <v>64</v>
      </c>
      <c r="AB37" s="24" t="s">
        <v>65</v>
      </c>
      <c r="AC37" s="24" t="s">
        <v>66</v>
      </c>
      <c r="AD37" s="24">
        <v>10</v>
      </c>
      <c r="AF37" s="24">
        <v>72</v>
      </c>
      <c r="AG37" s="24" t="s">
        <v>59</v>
      </c>
      <c r="AH37" s="24" t="s">
        <v>67</v>
      </c>
      <c r="AI37" s="24" t="s">
        <v>68</v>
      </c>
      <c r="AJ37" s="121" t="s">
        <v>69</v>
      </c>
      <c r="AK37" s="136" t="s">
        <v>64</v>
      </c>
      <c r="AL37" s="24" t="s">
        <v>70</v>
      </c>
      <c r="AO37" s="24">
        <v>84</v>
      </c>
      <c r="AP37" s="24">
        <v>15</v>
      </c>
      <c r="AR37" s="121"/>
      <c r="AS37" s="136">
        <v>700</v>
      </c>
      <c r="AT37" s="24">
        <v>700</v>
      </c>
      <c r="AU37" s="136">
        <v>107</v>
      </c>
      <c r="AV37" s="24">
        <v>93</v>
      </c>
      <c r="AW37" s="24">
        <v>100</v>
      </c>
      <c r="AX37" s="24">
        <v>152.6</v>
      </c>
      <c r="AY37" s="24">
        <v>132.30000000000001</v>
      </c>
      <c r="AZ37" s="24">
        <v>142.7439</v>
      </c>
      <c r="BA37" s="24">
        <v>106.8126</v>
      </c>
      <c r="BB37" s="24">
        <v>92.635499999999993</v>
      </c>
      <c r="BC37" s="24">
        <v>99.930499999999995</v>
      </c>
      <c r="BD37" s="24">
        <v>126</v>
      </c>
      <c r="BE37" s="24" t="s">
        <v>108</v>
      </c>
      <c r="BF37" s="24" t="s">
        <v>109</v>
      </c>
      <c r="BG37" s="24" t="s">
        <v>68</v>
      </c>
      <c r="BH37" s="24" t="s">
        <v>69</v>
      </c>
      <c r="BI37" s="24">
        <v>700</v>
      </c>
      <c r="BM37" s="121">
        <v>700</v>
      </c>
      <c r="BN37" s="124" t="s">
        <v>2121</v>
      </c>
      <c r="BO37" s="24">
        <v>2</v>
      </c>
      <c r="BP37" s="24">
        <v>2</v>
      </c>
      <c r="BQ37" s="24">
        <v>3</v>
      </c>
      <c r="BR37" s="24" t="s">
        <v>72</v>
      </c>
      <c r="BS37" s="24" t="s">
        <v>2123</v>
      </c>
      <c r="BT37" s="24" t="s">
        <v>111</v>
      </c>
      <c r="BU37" s="27">
        <v>43891</v>
      </c>
      <c r="BV37" s="121">
        <v>27083</v>
      </c>
      <c r="BW37" s="139"/>
      <c r="BX37" s="136" t="s">
        <v>64</v>
      </c>
      <c r="BY37" s="24" t="s">
        <v>64</v>
      </c>
      <c r="CB37" s="24" t="s">
        <v>64</v>
      </c>
      <c r="CC37" s="24" t="s">
        <v>64</v>
      </c>
      <c r="CE37" s="24" t="s">
        <v>64</v>
      </c>
      <c r="CG37" s="24" t="s">
        <v>64</v>
      </c>
      <c r="CI37" s="24" t="s">
        <v>64</v>
      </c>
      <c r="CK37" s="24" t="s">
        <v>112</v>
      </c>
      <c r="CM37" s="24">
        <v>8</v>
      </c>
      <c r="CN37" s="24" t="s">
        <v>113</v>
      </c>
      <c r="CP37" s="24">
        <v>352</v>
      </c>
      <c r="CQ37" s="24">
        <v>120</v>
      </c>
      <c r="CR37" s="24">
        <v>137.30000000000001</v>
      </c>
      <c r="CS37" s="24" t="s">
        <v>114</v>
      </c>
      <c r="CV37" s="24" t="s">
        <v>115</v>
      </c>
      <c r="CX37" s="24" t="s">
        <v>137</v>
      </c>
      <c r="CY37" s="24" t="s">
        <v>64</v>
      </c>
      <c r="DD37" s="34">
        <v>1</v>
      </c>
      <c r="DE37" s="24" t="s">
        <v>117</v>
      </c>
      <c r="DG37" s="24">
        <v>135</v>
      </c>
      <c r="DJ37" s="24" t="s">
        <v>146</v>
      </c>
      <c r="DK37" s="24" t="s">
        <v>147</v>
      </c>
      <c r="DL37" s="24" t="s">
        <v>64</v>
      </c>
      <c r="DM37" s="24" t="s">
        <v>63</v>
      </c>
      <c r="DN37" s="24" t="s">
        <v>64</v>
      </c>
      <c r="DO37" s="24" t="s">
        <v>132</v>
      </c>
      <c r="DP37" s="24" t="s">
        <v>63</v>
      </c>
      <c r="DQ37" s="24" t="s">
        <v>78</v>
      </c>
      <c r="DS37" s="24" t="s">
        <v>118</v>
      </c>
      <c r="DT37" s="24" t="s">
        <v>119</v>
      </c>
      <c r="DU37" s="24" t="s">
        <v>144</v>
      </c>
      <c r="DV37" s="24" t="s">
        <v>145</v>
      </c>
      <c r="DY37" s="24">
        <v>44.9</v>
      </c>
      <c r="DZ37" s="121"/>
      <c r="EA37" s="140"/>
      <c r="EB37" s="136">
        <v>10</v>
      </c>
      <c r="EC37" s="24">
        <v>10</v>
      </c>
      <c r="ED37" s="121">
        <v>10</v>
      </c>
      <c r="EE37" s="136" t="s">
        <v>1268</v>
      </c>
      <c r="EF37" s="24">
        <v>7</v>
      </c>
      <c r="EH37" s="121"/>
      <c r="EI37" s="136"/>
      <c r="EM37" s="136"/>
      <c r="EP37" s="121"/>
      <c r="EQ37" s="136"/>
      <c r="ET37" s="121"/>
      <c r="EU37" s="136">
        <v>4000</v>
      </c>
      <c r="EV37" s="121"/>
      <c r="EW37" s="136">
        <v>262</v>
      </c>
      <c r="EX37" s="24">
        <v>284</v>
      </c>
      <c r="EY37" s="121">
        <v>272</v>
      </c>
      <c r="EZ37" s="135">
        <v>22</v>
      </c>
      <c r="FA37" s="24">
        <v>7</v>
      </c>
      <c r="FB37" s="121"/>
      <c r="FC37" s="135">
        <v>200</v>
      </c>
      <c r="FD37" s="136">
        <v>92</v>
      </c>
      <c r="FE37" s="24">
        <v>79</v>
      </c>
      <c r="FF37" s="121">
        <v>86</v>
      </c>
      <c r="FG37" s="24">
        <v>19.5</v>
      </c>
      <c r="FH37" s="24">
        <v>25.9</v>
      </c>
      <c r="FI37" s="127">
        <f t="shared" si="1"/>
        <v>22</v>
      </c>
      <c r="FJ37" s="124" t="s">
        <v>2233</v>
      </c>
      <c r="FL37" s="121"/>
      <c r="FM37" s="24">
        <v>0.92700000000000005</v>
      </c>
      <c r="FN37" s="24">
        <v>0.91</v>
      </c>
      <c r="FO37" s="121">
        <v>0.92</v>
      </c>
      <c r="FP37" s="136"/>
      <c r="FR37" s="121"/>
      <c r="FS37" s="138">
        <v>2.4</v>
      </c>
    </row>
    <row r="38" spans="1:190" s="21" customFormat="1" x14ac:dyDescent="0.25">
      <c r="C38" s="107"/>
      <c r="D38" s="107"/>
      <c r="E38" s="107"/>
      <c r="F38" s="107"/>
      <c r="G38" s="107"/>
      <c r="H38" s="107"/>
      <c r="I38" s="108"/>
      <c r="J38" s="109"/>
      <c r="K38" s="107"/>
      <c r="L38" s="107"/>
      <c r="M38" s="104" t="s">
        <v>2235</v>
      </c>
      <c r="N38" s="107"/>
      <c r="O38" s="107"/>
      <c r="P38" s="107"/>
      <c r="Q38" s="107"/>
      <c r="R38" s="107"/>
      <c r="S38" s="107"/>
      <c r="T38" s="107"/>
      <c r="U38" s="107"/>
      <c r="V38" s="107"/>
      <c r="W38" s="107"/>
      <c r="X38" s="107"/>
      <c r="Y38" s="107"/>
      <c r="Z38" s="107"/>
      <c r="AA38" s="107"/>
      <c r="AB38" s="107"/>
      <c r="AC38" s="107"/>
      <c r="AD38" s="104" t="str">
        <f>$M38</f>
        <v>2020 BMW I8 Coupe (PHEV)</v>
      </c>
      <c r="AE38" s="107"/>
      <c r="AF38" s="107"/>
      <c r="AG38" s="107"/>
      <c r="AH38" s="107"/>
      <c r="AI38" s="107"/>
      <c r="AJ38" s="110"/>
      <c r="AK38" s="111"/>
      <c r="AL38" s="107"/>
      <c r="AM38" s="107"/>
      <c r="AN38" s="107"/>
      <c r="AO38" s="107"/>
      <c r="AP38" s="107"/>
      <c r="AQ38" s="107"/>
      <c r="AR38" s="110"/>
      <c r="AS38" s="111"/>
      <c r="AT38" s="104" t="str">
        <f>$M38</f>
        <v>2020 BMW I8 Coupe (PHEV)</v>
      </c>
      <c r="AU38" s="111"/>
      <c r="AV38" s="107"/>
      <c r="AW38" s="107"/>
      <c r="AX38" s="107"/>
      <c r="AY38" s="107"/>
      <c r="AZ38" s="107"/>
      <c r="BA38" s="107"/>
      <c r="BB38" s="107"/>
      <c r="BC38" s="107"/>
      <c r="BD38" s="107"/>
      <c r="BE38" s="107"/>
      <c r="BF38" s="107"/>
      <c r="BG38" s="107"/>
      <c r="BH38" s="107"/>
      <c r="BI38" s="104" t="str">
        <f>$M38</f>
        <v>2020 BMW I8 Coupe (PHEV)</v>
      </c>
      <c r="BJ38" s="107"/>
      <c r="BK38" s="107"/>
      <c r="BL38" s="107"/>
      <c r="BM38" s="110"/>
      <c r="BN38" s="111"/>
      <c r="BO38" s="107"/>
      <c r="BP38" s="107"/>
      <c r="BQ38" s="107"/>
      <c r="BR38" s="107"/>
      <c r="BS38" s="107"/>
      <c r="BT38" s="112"/>
      <c r="BU38" s="107"/>
      <c r="BV38" s="110"/>
      <c r="BW38" s="113"/>
      <c r="BX38" s="111"/>
      <c r="BY38" s="104" t="str">
        <f>$M38</f>
        <v>2020 BMW I8 Coupe (PHEV)</v>
      </c>
      <c r="BZ38" s="107"/>
      <c r="CA38" s="107"/>
      <c r="CB38" s="107"/>
      <c r="CC38" s="107"/>
      <c r="CD38" s="107"/>
      <c r="CE38" s="114"/>
      <c r="CF38" s="107"/>
      <c r="CG38" s="107"/>
      <c r="CH38" s="107"/>
      <c r="CI38" s="107"/>
      <c r="CJ38" s="107"/>
      <c r="CK38" s="107"/>
      <c r="CL38" s="107"/>
      <c r="CM38" s="107"/>
      <c r="CN38" s="107"/>
      <c r="CO38" s="104" t="str">
        <f>$M38</f>
        <v>2020 BMW I8 Coupe (PHEV)</v>
      </c>
      <c r="CP38" s="107"/>
      <c r="CQ38" s="107"/>
      <c r="CR38" s="107"/>
      <c r="CS38" s="107"/>
      <c r="CT38" s="107"/>
      <c r="CU38" s="107"/>
      <c r="CV38" s="107"/>
      <c r="CW38" s="107"/>
      <c r="CX38" s="107"/>
      <c r="CY38" s="107"/>
      <c r="CZ38" s="107"/>
      <c r="DA38" s="107"/>
      <c r="DB38" s="107"/>
      <c r="DC38" s="107"/>
      <c r="DD38" s="107"/>
      <c r="DE38" s="107"/>
      <c r="DF38" s="104" t="str">
        <f>$M38</f>
        <v>2020 BMW I8 Coupe (PHEV)</v>
      </c>
      <c r="DG38" s="107"/>
      <c r="DH38" s="107"/>
      <c r="DI38" s="107"/>
      <c r="DJ38" s="107"/>
      <c r="DK38" s="107"/>
      <c r="DL38" s="107"/>
      <c r="DM38" s="107"/>
      <c r="DN38" s="107"/>
      <c r="DO38" s="107"/>
      <c r="DP38" s="107"/>
      <c r="DQ38" s="107"/>
      <c r="DR38" s="104"/>
      <c r="DS38" s="104"/>
      <c r="DT38" s="104"/>
      <c r="DU38" s="104"/>
      <c r="DV38" s="104"/>
      <c r="DW38" s="104" t="str">
        <f>$M38</f>
        <v>2020 BMW I8 Coupe (PHEV)</v>
      </c>
      <c r="DX38" s="104"/>
      <c r="DY38" s="104"/>
      <c r="DZ38" s="108"/>
      <c r="EA38" s="115"/>
      <c r="EB38" s="109"/>
      <c r="EC38" s="104"/>
      <c r="ED38" s="108"/>
      <c r="EE38" s="109"/>
      <c r="EF38" s="104"/>
      <c r="EG38" s="104"/>
      <c r="EH38" s="108"/>
      <c r="EI38" s="109"/>
      <c r="EK38" t="s">
        <v>80</v>
      </c>
      <c r="EL38" s="104" t="str">
        <f>$M38</f>
        <v>2020 BMW I8 Coupe (PHEV)</v>
      </c>
      <c r="EM38" s="109"/>
      <c r="EP38" s="106"/>
      <c r="EQ38" s="105"/>
      <c r="ET38" s="106"/>
      <c r="EU38" s="105"/>
      <c r="EV38" s="106"/>
      <c r="EW38" s="105"/>
      <c r="EY38" s="106"/>
      <c r="EZ38" s="116"/>
      <c r="FA38" s="104" t="str">
        <f>$M38</f>
        <v>2020 BMW I8 Coupe (PHEV)</v>
      </c>
      <c r="FB38" s="106"/>
      <c r="FC38" s="116"/>
      <c r="FD38" s="109"/>
      <c r="FE38" s="104"/>
      <c r="FF38" s="108"/>
      <c r="FG38" s="109"/>
      <c r="FH38" s="104"/>
      <c r="FI38" s="108"/>
      <c r="FJ38" s="109"/>
      <c r="FK38" s="104"/>
      <c r="FL38" s="108"/>
      <c r="FM38" s="104" t="str">
        <f>$M38</f>
        <v>2020 BMW I8 Coupe (PHEV)</v>
      </c>
      <c r="FN38" s="104"/>
      <c r="FO38" s="108"/>
      <c r="FP38" s="118"/>
      <c r="FQ38" s="119"/>
      <c r="FR38" s="120"/>
      <c r="FS38" s="117"/>
      <c r="FT38" s="104"/>
      <c r="FU38" s="104"/>
      <c r="FV38" s="104"/>
      <c r="FW38" s="104"/>
      <c r="FX38" s="104"/>
      <c r="FY38" s="104"/>
      <c r="FZ38" s="104"/>
      <c r="GA38" s="104"/>
      <c r="GB38" s="104"/>
      <c r="GC38" s="104"/>
      <c r="GD38" s="104"/>
      <c r="GE38" s="104"/>
      <c r="GF38" s="104"/>
      <c r="GG38" s="104"/>
      <c r="GH38" s="104"/>
    </row>
    <row r="39" spans="1:190" s="24" customFormat="1" x14ac:dyDescent="0.25">
      <c r="A39" s="34">
        <v>2020</v>
      </c>
      <c r="B39" s="122" t="s">
        <v>56</v>
      </c>
      <c r="C39" s="122" t="s">
        <v>56</v>
      </c>
      <c r="D39" s="122" t="s">
        <v>149</v>
      </c>
      <c r="E39" s="122" t="s">
        <v>58</v>
      </c>
      <c r="F39" s="34">
        <v>108</v>
      </c>
      <c r="G39" s="26">
        <v>1.5</v>
      </c>
      <c r="H39" s="34">
        <v>3</v>
      </c>
      <c r="I39" s="123" t="s">
        <v>152</v>
      </c>
      <c r="J39" s="124">
        <v>26</v>
      </c>
      <c r="K39" s="34">
        <v>29</v>
      </c>
      <c r="L39" s="34">
        <v>27</v>
      </c>
      <c r="M39" s="125">
        <v>33.1</v>
      </c>
      <c r="N39" s="125">
        <v>41.9</v>
      </c>
      <c r="O39" s="125">
        <v>36.5548</v>
      </c>
      <c r="P39" s="125">
        <v>25.549700000000001</v>
      </c>
      <c r="Q39" s="125">
        <v>29.337599999999998</v>
      </c>
      <c r="R39" s="125">
        <v>27.125699999999998</v>
      </c>
      <c r="S39" s="125"/>
      <c r="T39" s="122" t="s">
        <v>60</v>
      </c>
      <c r="U39" s="122" t="s">
        <v>71</v>
      </c>
      <c r="V39" s="122" t="s">
        <v>86</v>
      </c>
      <c r="W39" s="122" t="s">
        <v>136</v>
      </c>
      <c r="X39" s="122" t="s">
        <v>2211</v>
      </c>
      <c r="Y39" s="34">
        <v>6</v>
      </c>
      <c r="Z39" s="122" t="s">
        <v>63</v>
      </c>
      <c r="AA39" s="122" t="s">
        <v>64</v>
      </c>
      <c r="AB39" s="122" t="s">
        <v>86</v>
      </c>
      <c r="AC39" s="122" t="s">
        <v>87</v>
      </c>
      <c r="AD39" s="34">
        <v>10</v>
      </c>
      <c r="AE39" s="34"/>
      <c r="AF39" s="24">
        <v>303</v>
      </c>
      <c r="AG39" s="122" t="s">
        <v>59</v>
      </c>
      <c r="AH39" s="122" t="s">
        <v>67</v>
      </c>
      <c r="AI39" s="122" t="s">
        <v>68</v>
      </c>
      <c r="AJ39" s="123" t="s">
        <v>69</v>
      </c>
      <c r="AK39" s="126" t="s">
        <v>64</v>
      </c>
      <c r="AL39" s="122" t="s">
        <v>70</v>
      </c>
      <c r="AM39" s="34">
        <v>81</v>
      </c>
      <c r="AN39" s="34">
        <v>5</v>
      </c>
      <c r="AO39" s="34"/>
      <c r="AP39" s="34"/>
      <c r="AQ39" s="34"/>
      <c r="AR39" s="127"/>
      <c r="AS39" s="124">
        <v>1450</v>
      </c>
      <c r="AT39" s="34">
        <v>1450</v>
      </c>
      <c r="AU39" s="124">
        <v>50</v>
      </c>
      <c r="AV39" s="34">
        <v>48</v>
      </c>
      <c r="AW39" s="34">
        <v>49</v>
      </c>
      <c r="AX39" s="125">
        <v>35.200000000000003</v>
      </c>
      <c r="AY39" s="125">
        <v>33.6</v>
      </c>
      <c r="AZ39" s="125">
        <v>34.479999999999997</v>
      </c>
      <c r="BA39" s="125">
        <v>50.210799999999999</v>
      </c>
      <c r="BB39" s="125">
        <v>48.239100000000001</v>
      </c>
      <c r="BC39" s="125">
        <v>49.323500000000003</v>
      </c>
      <c r="BD39" s="24">
        <v>18</v>
      </c>
      <c r="BE39" s="24" t="s">
        <v>108</v>
      </c>
      <c r="BF39" s="24" t="s">
        <v>109</v>
      </c>
      <c r="BG39" s="24" t="s">
        <v>122</v>
      </c>
      <c r="BH39" s="24" t="s">
        <v>123</v>
      </c>
      <c r="BI39" s="34">
        <v>1450</v>
      </c>
      <c r="BJ39" s="122"/>
      <c r="BK39" s="122"/>
      <c r="BL39" s="122"/>
      <c r="BM39" s="127">
        <v>1450</v>
      </c>
      <c r="BN39" s="124" t="s">
        <v>2126</v>
      </c>
      <c r="BO39" s="34">
        <v>2</v>
      </c>
      <c r="BP39" s="34">
        <v>2</v>
      </c>
      <c r="BQ39" s="24">
        <v>3</v>
      </c>
      <c r="BR39" s="122" t="s">
        <v>72</v>
      </c>
      <c r="BS39" s="122" t="s">
        <v>2123</v>
      </c>
      <c r="BT39" s="122" t="s">
        <v>111</v>
      </c>
      <c r="BU39" s="27">
        <v>43800</v>
      </c>
      <c r="BV39" s="127">
        <v>26793</v>
      </c>
      <c r="BW39" s="130"/>
      <c r="BX39" s="126" t="s">
        <v>64</v>
      </c>
      <c r="BY39" s="122" t="s">
        <v>64</v>
      </c>
      <c r="BZ39" s="122" t="s">
        <v>2211</v>
      </c>
      <c r="CA39" s="122" t="s">
        <v>2211</v>
      </c>
      <c r="CB39" s="122" t="s">
        <v>64</v>
      </c>
      <c r="CC39" s="122" t="s">
        <v>64</v>
      </c>
      <c r="CD39" s="122" t="s">
        <v>2211</v>
      </c>
      <c r="CE39" s="122" t="s">
        <v>64</v>
      </c>
      <c r="CF39" s="122" t="s">
        <v>2211</v>
      </c>
      <c r="CG39" s="122" t="s">
        <v>63</v>
      </c>
      <c r="CH39" s="122" t="s">
        <v>74</v>
      </c>
      <c r="CI39" s="122" t="s">
        <v>63</v>
      </c>
      <c r="CJ39" s="122" t="s">
        <v>94</v>
      </c>
      <c r="CK39" s="122" t="s">
        <v>112</v>
      </c>
      <c r="CL39" s="122" t="s">
        <v>2211</v>
      </c>
      <c r="CM39" s="34">
        <v>6</v>
      </c>
      <c r="CN39" s="122" t="s">
        <v>113</v>
      </c>
      <c r="CO39" s="122" t="s">
        <v>2211</v>
      </c>
      <c r="CP39" s="34">
        <v>355</v>
      </c>
      <c r="CQ39" s="131">
        <v>33</v>
      </c>
      <c r="CR39" s="132">
        <v>71.7</v>
      </c>
      <c r="CS39" s="122" t="s">
        <v>114</v>
      </c>
      <c r="CT39" s="122" t="s">
        <v>2211</v>
      </c>
      <c r="CU39" s="34"/>
      <c r="CV39" s="122" t="s">
        <v>115</v>
      </c>
      <c r="CW39" s="122" t="s">
        <v>2211</v>
      </c>
      <c r="CX39" s="122" t="s">
        <v>151</v>
      </c>
      <c r="CY39" s="122" t="s">
        <v>64</v>
      </c>
      <c r="CZ39" s="122" t="s">
        <v>2211</v>
      </c>
      <c r="DA39" s="131"/>
      <c r="DB39" s="131"/>
      <c r="DC39" s="122" t="s">
        <v>2211</v>
      </c>
      <c r="DD39" s="34">
        <v>1</v>
      </c>
      <c r="DE39" s="122" t="s">
        <v>117</v>
      </c>
      <c r="DF39" s="122" t="s">
        <v>2211</v>
      </c>
      <c r="DG39" s="34">
        <v>105</v>
      </c>
      <c r="DH39" s="122" t="s">
        <v>2211</v>
      </c>
      <c r="DI39" s="122" t="s">
        <v>2211</v>
      </c>
      <c r="DJ39" s="122" t="s">
        <v>76</v>
      </c>
      <c r="DK39" s="122" t="s">
        <v>2124</v>
      </c>
      <c r="DL39" s="122" t="s">
        <v>64</v>
      </c>
      <c r="DM39" s="122" t="s">
        <v>63</v>
      </c>
      <c r="DN39" s="122" t="s">
        <v>64</v>
      </c>
      <c r="DO39" s="122" t="s">
        <v>77</v>
      </c>
      <c r="DP39" s="122" t="s">
        <v>63</v>
      </c>
      <c r="DQ39" s="122" t="s">
        <v>78</v>
      </c>
      <c r="DR39" s="122" t="s">
        <v>2211</v>
      </c>
      <c r="DS39" s="122" t="s">
        <v>118</v>
      </c>
      <c r="DT39" s="122" t="s">
        <v>119</v>
      </c>
      <c r="DU39" s="122" t="s">
        <v>120</v>
      </c>
      <c r="DV39" s="122" t="s">
        <v>121</v>
      </c>
      <c r="DW39" s="34"/>
      <c r="DX39" s="34"/>
      <c r="DY39" s="132">
        <v>36.799999999999997</v>
      </c>
      <c r="DZ39" s="123" t="s">
        <v>2211</v>
      </c>
      <c r="EA39" s="133"/>
      <c r="EB39" s="124">
        <v>8</v>
      </c>
      <c r="EC39" s="34">
        <v>10</v>
      </c>
      <c r="ED39" s="121"/>
      <c r="EE39" s="126" t="s">
        <v>1269</v>
      </c>
      <c r="EF39" s="34">
        <v>3</v>
      </c>
      <c r="EG39" s="34"/>
      <c r="EH39" s="123" t="s">
        <v>2211</v>
      </c>
      <c r="EI39" s="126" t="s">
        <v>2211</v>
      </c>
      <c r="EJ39" s="34"/>
      <c r="EK39" s="34"/>
      <c r="EL39" s="122" t="s">
        <v>2211</v>
      </c>
      <c r="EM39" s="126" t="s">
        <v>2211</v>
      </c>
      <c r="EN39" s="34"/>
      <c r="EO39" s="34"/>
      <c r="EP39" s="123" t="s">
        <v>2211</v>
      </c>
      <c r="EQ39" s="126" t="s">
        <v>2211</v>
      </c>
      <c r="ER39" s="34"/>
      <c r="ES39" s="34"/>
      <c r="ET39" s="123" t="s">
        <v>2211</v>
      </c>
      <c r="EU39" s="124">
        <v>250</v>
      </c>
      <c r="EV39" s="127"/>
      <c r="EW39" s="124">
        <v>0</v>
      </c>
      <c r="EX39" s="34">
        <v>0</v>
      </c>
      <c r="EY39" s="127">
        <v>0</v>
      </c>
      <c r="EZ39" s="135">
        <v>191</v>
      </c>
      <c r="FA39" s="24">
        <v>3</v>
      </c>
      <c r="FB39" s="127"/>
      <c r="FC39" s="143">
        <v>320</v>
      </c>
      <c r="FD39" s="124">
        <v>34</v>
      </c>
      <c r="FE39" s="34">
        <v>38</v>
      </c>
      <c r="FF39" s="127">
        <v>36</v>
      </c>
      <c r="FG39" s="136">
        <v>202.2</v>
      </c>
      <c r="FH39" s="24">
        <v>176.4</v>
      </c>
      <c r="FI39" s="127">
        <f>EZ39</f>
        <v>191</v>
      </c>
      <c r="FJ39" s="136">
        <v>17.53</v>
      </c>
      <c r="FK39" s="24">
        <v>17.940000000000001</v>
      </c>
      <c r="FL39" s="121">
        <f>BD39</f>
        <v>18</v>
      </c>
      <c r="FM39" s="24">
        <v>0.41699999999999998</v>
      </c>
      <c r="FN39" s="24">
        <v>0.42399999999999999</v>
      </c>
      <c r="FO39" s="121">
        <v>0.42</v>
      </c>
      <c r="FP39" s="185">
        <v>0</v>
      </c>
      <c r="FQ39" s="186">
        <v>0</v>
      </c>
      <c r="FR39" s="187">
        <v>0</v>
      </c>
      <c r="FS39" s="138">
        <v>11.1</v>
      </c>
    </row>
    <row r="40" spans="1:190" s="24" customFormat="1" x14ac:dyDescent="0.25">
      <c r="B40" s="24" t="s">
        <v>2236</v>
      </c>
      <c r="G40" s="26"/>
      <c r="I40" s="121"/>
      <c r="J40" s="124">
        <v>26</v>
      </c>
      <c r="K40" s="34">
        <v>29</v>
      </c>
      <c r="L40" s="34">
        <v>27</v>
      </c>
      <c r="M40" s="125">
        <v>33.1</v>
      </c>
      <c r="N40" s="125">
        <v>41.9</v>
      </c>
      <c r="O40" s="125">
        <v>36.5548</v>
      </c>
      <c r="P40" s="125">
        <v>25.549700000000001</v>
      </c>
      <c r="Q40" s="125">
        <v>29.337599999999998</v>
      </c>
      <c r="R40" s="125">
        <v>27.125699999999998</v>
      </c>
      <c r="S40" s="125"/>
      <c r="T40" s="122" t="s">
        <v>60</v>
      </c>
      <c r="U40" s="122" t="s">
        <v>71</v>
      </c>
      <c r="V40" s="122" t="s">
        <v>86</v>
      </c>
      <c r="W40" s="122" t="s">
        <v>136</v>
      </c>
      <c r="X40" s="122" t="s">
        <v>2211</v>
      </c>
      <c r="Y40" s="34">
        <v>6</v>
      </c>
      <c r="Z40" s="122" t="s">
        <v>63</v>
      </c>
      <c r="AA40" s="122" t="s">
        <v>64</v>
      </c>
      <c r="AB40" s="122" t="s">
        <v>86</v>
      </c>
      <c r="AC40" s="122" t="s">
        <v>87</v>
      </c>
      <c r="AD40" s="34">
        <v>10</v>
      </c>
      <c r="AE40" s="34"/>
      <c r="AF40" s="24">
        <v>303</v>
      </c>
      <c r="AG40" s="122" t="s">
        <v>59</v>
      </c>
      <c r="AH40" s="122" t="s">
        <v>67</v>
      </c>
      <c r="AI40" s="122" t="s">
        <v>68</v>
      </c>
      <c r="AJ40" s="123" t="s">
        <v>69</v>
      </c>
      <c r="AK40" s="126" t="s">
        <v>64</v>
      </c>
      <c r="AL40" s="122" t="s">
        <v>70</v>
      </c>
      <c r="AM40" s="34">
        <v>81</v>
      </c>
      <c r="AN40" s="34">
        <v>5</v>
      </c>
      <c r="AO40" s="34"/>
      <c r="AP40" s="34"/>
      <c r="AQ40" s="34"/>
      <c r="AR40" s="127"/>
      <c r="AS40" s="124">
        <v>1450</v>
      </c>
      <c r="AT40" s="34">
        <v>1450</v>
      </c>
      <c r="AU40" s="124">
        <v>68</v>
      </c>
      <c r="AV40" s="34">
        <v>70</v>
      </c>
      <c r="AW40" s="34">
        <v>69</v>
      </c>
      <c r="AX40" s="26">
        <v>95.8</v>
      </c>
      <c r="AY40" s="26">
        <v>100.3</v>
      </c>
      <c r="AZ40" s="144">
        <v>97.774000000000001</v>
      </c>
      <c r="BA40" s="144">
        <v>67.567800000000005</v>
      </c>
      <c r="BB40" s="144">
        <v>70.219800000000006</v>
      </c>
      <c r="BC40" s="144">
        <v>68.736000000000004</v>
      </c>
      <c r="BD40" s="24">
        <v>18</v>
      </c>
      <c r="BE40" s="122" t="s">
        <v>108</v>
      </c>
      <c r="BF40" s="122" t="s">
        <v>109</v>
      </c>
      <c r="BG40" s="122" t="s">
        <v>68</v>
      </c>
      <c r="BH40" s="122" t="s">
        <v>69</v>
      </c>
      <c r="BI40" s="34">
        <v>1450</v>
      </c>
      <c r="BJ40" s="122"/>
      <c r="BK40" s="122"/>
      <c r="BL40" s="122"/>
      <c r="BM40" s="127">
        <v>1450</v>
      </c>
      <c r="BN40" s="124" t="s">
        <v>2126</v>
      </c>
      <c r="BO40" s="34">
        <v>2</v>
      </c>
      <c r="BP40" s="34">
        <v>2</v>
      </c>
      <c r="BQ40" s="24">
        <v>3</v>
      </c>
      <c r="BR40" s="122" t="s">
        <v>72</v>
      </c>
      <c r="BS40" s="122" t="s">
        <v>2123</v>
      </c>
      <c r="BT40" s="122" t="s">
        <v>111</v>
      </c>
      <c r="BU40" s="27">
        <v>43800</v>
      </c>
      <c r="BV40" s="127">
        <v>26793</v>
      </c>
      <c r="BW40" s="130"/>
      <c r="BX40" s="126" t="s">
        <v>64</v>
      </c>
      <c r="BY40" s="122" t="s">
        <v>64</v>
      </c>
      <c r="BZ40" s="122" t="s">
        <v>2211</v>
      </c>
      <c r="CA40" s="122" t="s">
        <v>2211</v>
      </c>
      <c r="CB40" s="122" t="s">
        <v>64</v>
      </c>
      <c r="CC40" s="122" t="s">
        <v>64</v>
      </c>
      <c r="CD40" s="122" t="s">
        <v>2211</v>
      </c>
      <c r="CE40" s="122" t="s">
        <v>64</v>
      </c>
      <c r="CF40" s="122" t="s">
        <v>2211</v>
      </c>
      <c r="CG40" s="122" t="s">
        <v>63</v>
      </c>
      <c r="CH40" s="122" t="s">
        <v>74</v>
      </c>
      <c r="CI40" s="122" t="s">
        <v>63</v>
      </c>
      <c r="CJ40" s="122" t="s">
        <v>94</v>
      </c>
      <c r="CK40" s="122" t="s">
        <v>112</v>
      </c>
      <c r="CL40" s="122" t="s">
        <v>2211</v>
      </c>
      <c r="CM40" s="34">
        <v>6</v>
      </c>
      <c r="CN40" s="122" t="s">
        <v>113</v>
      </c>
      <c r="CO40" s="122" t="s">
        <v>2211</v>
      </c>
      <c r="CP40" s="34">
        <v>355</v>
      </c>
      <c r="CQ40" s="131">
        <v>33</v>
      </c>
      <c r="CR40" s="132">
        <v>71.7</v>
      </c>
      <c r="CS40" s="122" t="s">
        <v>114</v>
      </c>
      <c r="CT40" s="122" t="s">
        <v>2211</v>
      </c>
      <c r="CU40" s="34"/>
      <c r="CV40" s="122" t="s">
        <v>115</v>
      </c>
      <c r="CW40" s="122" t="s">
        <v>2211</v>
      </c>
      <c r="CX40" s="122" t="s">
        <v>151</v>
      </c>
      <c r="CY40" s="122" t="s">
        <v>64</v>
      </c>
      <c r="CZ40" s="122" t="s">
        <v>2211</v>
      </c>
      <c r="DA40" s="131"/>
      <c r="DB40" s="131"/>
      <c r="DC40" s="122" t="s">
        <v>2211</v>
      </c>
      <c r="DD40" s="34">
        <v>1</v>
      </c>
      <c r="DE40" s="122" t="s">
        <v>117</v>
      </c>
      <c r="DF40" s="122" t="s">
        <v>2211</v>
      </c>
      <c r="DG40" s="34">
        <v>105</v>
      </c>
      <c r="DH40" s="122" t="s">
        <v>2211</v>
      </c>
      <c r="DI40" s="122" t="s">
        <v>2211</v>
      </c>
      <c r="DJ40" s="122" t="s">
        <v>76</v>
      </c>
      <c r="DK40" s="122" t="s">
        <v>2124</v>
      </c>
      <c r="DL40" s="122" t="s">
        <v>64</v>
      </c>
      <c r="DM40" s="122" t="s">
        <v>63</v>
      </c>
      <c r="DN40" s="122" t="s">
        <v>64</v>
      </c>
      <c r="DO40" s="122" t="s">
        <v>77</v>
      </c>
      <c r="DP40" s="122" t="s">
        <v>63</v>
      </c>
      <c r="DQ40" s="122" t="s">
        <v>78</v>
      </c>
      <c r="DR40" s="122" t="s">
        <v>2211</v>
      </c>
      <c r="DS40" s="122" t="s">
        <v>118</v>
      </c>
      <c r="DT40" s="122" t="s">
        <v>119</v>
      </c>
      <c r="DU40" s="122" t="s">
        <v>120</v>
      </c>
      <c r="DV40" s="122" t="s">
        <v>121</v>
      </c>
      <c r="DW40" s="34"/>
      <c r="DX40" s="34"/>
      <c r="DY40" s="132">
        <v>36.799999999999997</v>
      </c>
      <c r="DZ40" s="123" t="s">
        <v>2211</v>
      </c>
      <c r="EA40" s="133"/>
      <c r="EB40" s="124">
        <v>8</v>
      </c>
      <c r="EC40" s="34">
        <v>10</v>
      </c>
      <c r="ED40" s="121">
        <v>10</v>
      </c>
      <c r="EE40" s="126" t="s">
        <v>1269</v>
      </c>
      <c r="EF40" s="34">
        <v>3</v>
      </c>
      <c r="EG40" s="34"/>
      <c r="EH40" s="123" t="s">
        <v>2211</v>
      </c>
      <c r="EI40" s="126" t="s">
        <v>2211</v>
      </c>
      <c r="EJ40" s="34"/>
      <c r="EK40" s="34"/>
      <c r="EL40" s="122" t="s">
        <v>2211</v>
      </c>
      <c r="EM40" s="126" t="s">
        <v>2211</v>
      </c>
      <c r="EN40" s="34"/>
      <c r="EO40" s="34"/>
      <c r="EP40" s="123" t="s">
        <v>2211</v>
      </c>
      <c r="EQ40" s="126" t="s">
        <v>2211</v>
      </c>
      <c r="ER40" s="34"/>
      <c r="ES40" s="34"/>
      <c r="ET40" s="123" t="s">
        <v>2211</v>
      </c>
      <c r="EU40" s="124">
        <v>250</v>
      </c>
      <c r="EV40" s="127"/>
      <c r="EW40" s="124">
        <v>345</v>
      </c>
      <c r="EX40" s="34">
        <v>302</v>
      </c>
      <c r="EY40" s="127">
        <v>325</v>
      </c>
      <c r="EZ40" s="135">
        <v>191</v>
      </c>
      <c r="FA40" s="24">
        <v>3</v>
      </c>
      <c r="FB40" s="127"/>
      <c r="FC40" s="143">
        <v>320</v>
      </c>
      <c r="FD40" s="124">
        <v>34</v>
      </c>
      <c r="FE40" s="34">
        <v>38</v>
      </c>
      <c r="FF40" s="127">
        <v>36</v>
      </c>
      <c r="FG40" s="136">
        <v>202.2</v>
      </c>
      <c r="FH40" s="24">
        <v>176.4</v>
      </c>
      <c r="FI40" s="127">
        <f>EZ40</f>
        <v>191</v>
      </c>
      <c r="FJ40" s="124" t="s">
        <v>2213</v>
      </c>
      <c r="FL40" s="121"/>
      <c r="FM40" s="24">
        <v>0.41699999999999998</v>
      </c>
      <c r="FN40" s="24">
        <v>0.42399999999999999</v>
      </c>
      <c r="FO40" s="121">
        <v>0.42</v>
      </c>
      <c r="FP40" s="136"/>
      <c r="FR40" s="121"/>
      <c r="FS40" s="138">
        <v>11.1</v>
      </c>
    </row>
    <row r="41" spans="1:190" s="21" customFormat="1" x14ac:dyDescent="0.25">
      <c r="C41" s="107"/>
      <c r="D41" s="107"/>
      <c r="E41" s="107"/>
      <c r="F41" s="107"/>
      <c r="G41" s="107"/>
      <c r="H41" s="107"/>
      <c r="I41" s="108"/>
      <c r="J41" s="109"/>
      <c r="K41" s="107"/>
      <c r="L41" s="107"/>
      <c r="M41" s="104" t="s">
        <v>2237</v>
      </c>
      <c r="N41" s="107"/>
      <c r="O41" s="107"/>
      <c r="P41" s="107"/>
      <c r="Q41" s="107"/>
      <c r="R41" s="107"/>
      <c r="S41" s="107"/>
      <c r="T41" s="107"/>
      <c r="U41" s="107"/>
      <c r="V41" s="107"/>
      <c r="W41" s="107"/>
      <c r="X41" s="107"/>
      <c r="Y41" s="107"/>
      <c r="Z41" s="107"/>
      <c r="AA41" s="107"/>
      <c r="AB41" s="107"/>
      <c r="AC41" s="107"/>
      <c r="AD41" s="104" t="str">
        <f>$M41</f>
        <v>2020 BMW I8 Roadster (PHEV)</v>
      </c>
      <c r="AE41" s="107"/>
      <c r="AF41" s="107"/>
      <c r="AG41" s="107"/>
      <c r="AH41" s="107"/>
      <c r="AI41" s="107"/>
      <c r="AJ41" s="110"/>
      <c r="AK41" s="111"/>
      <c r="AL41" s="107"/>
      <c r="AM41" s="107"/>
      <c r="AN41" s="107"/>
      <c r="AO41" s="107"/>
      <c r="AP41" s="107"/>
      <c r="AQ41" s="107"/>
      <c r="AR41" s="110"/>
      <c r="AS41" s="111"/>
      <c r="AT41" s="104" t="str">
        <f>$M41</f>
        <v>2020 BMW I8 Roadster (PHEV)</v>
      </c>
      <c r="AU41" s="111"/>
      <c r="AV41" s="107"/>
      <c r="AW41" s="107"/>
      <c r="AX41" s="107"/>
      <c r="AY41" s="107"/>
      <c r="AZ41" s="107"/>
      <c r="BA41" s="107"/>
      <c r="BB41" s="107"/>
      <c r="BC41" s="107"/>
      <c r="BD41" s="107"/>
      <c r="BE41" s="107"/>
      <c r="BF41" s="107"/>
      <c r="BG41" s="107"/>
      <c r="BH41" s="107"/>
      <c r="BI41" s="104" t="str">
        <f>$M41</f>
        <v>2020 BMW I8 Roadster (PHEV)</v>
      </c>
      <c r="BJ41" s="107"/>
      <c r="BK41" s="107"/>
      <c r="BL41" s="107"/>
      <c r="BM41" s="110"/>
      <c r="BN41" s="111"/>
      <c r="BO41" s="107"/>
      <c r="BP41" s="107"/>
      <c r="BQ41" s="107"/>
      <c r="BR41" s="107"/>
      <c r="BS41" s="107"/>
      <c r="BT41" s="112"/>
      <c r="BU41" s="107"/>
      <c r="BV41" s="110"/>
      <c r="BW41" s="113"/>
      <c r="BX41" s="111"/>
      <c r="BY41" s="104" t="str">
        <f>$M41</f>
        <v>2020 BMW I8 Roadster (PHEV)</v>
      </c>
      <c r="BZ41" s="107"/>
      <c r="CA41" s="107"/>
      <c r="CB41" s="107"/>
      <c r="CC41" s="107"/>
      <c r="CD41" s="107"/>
      <c r="CE41" s="114"/>
      <c r="CF41" s="107"/>
      <c r="CG41" s="107"/>
      <c r="CH41" s="107"/>
      <c r="CI41" s="107"/>
      <c r="CJ41" s="107"/>
      <c r="CK41" s="107"/>
      <c r="CL41" s="107"/>
      <c r="CM41" s="107"/>
      <c r="CN41" s="107"/>
      <c r="CO41" s="104" t="str">
        <f>$M41</f>
        <v>2020 BMW I8 Roadster (PHEV)</v>
      </c>
      <c r="CP41" s="107"/>
      <c r="CQ41" s="107"/>
      <c r="CR41" s="107"/>
      <c r="CS41" s="107"/>
      <c r="CT41" s="107"/>
      <c r="CU41" s="107"/>
      <c r="CV41" s="107"/>
      <c r="CW41" s="107"/>
      <c r="CX41" s="107"/>
      <c r="CY41" s="107"/>
      <c r="CZ41" s="107"/>
      <c r="DA41" s="107"/>
      <c r="DB41" s="107"/>
      <c r="DC41" s="107"/>
      <c r="DD41" s="107"/>
      <c r="DE41" s="107"/>
      <c r="DF41" s="104" t="str">
        <f>$M41</f>
        <v>2020 BMW I8 Roadster (PHEV)</v>
      </c>
      <c r="DG41" s="107"/>
      <c r="DH41" s="107"/>
      <c r="DI41" s="107"/>
      <c r="DJ41" s="107"/>
      <c r="DK41" s="107"/>
      <c r="DL41" s="107"/>
      <c r="DM41" s="107"/>
      <c r="DN41" s="107"/>
      <c r="DO41" s="107"/>
      <c r="DP41" s="107"/>
      <c r="DQ41" s="107"/>
      <c r="DR41" s="104"/>
      <c r="DS41" s="104"/>
      <c r="DT41" s="104"/>
      <c r="DU41" s="104"/>
      <c r="DV41" s="104"/>
      <c r="DW41" s="104" t="str">
        <f>$M41</f>
        <v>2020 BMW I8 Roadster (PHEV)</v>
      </c>
      <c r="DX41" s="104"/>
      <c r="DY41" s="104"/>
      <c r="DZ41" s="108"/>
      <c r="EA41" s="115"/>
      <c r="EB41" s="109"/>
      <c r="EC41" s="104"/>
      <c r="ED41" s="108"/>
      <c r="EE41" s="109"/>
      <c r="EF41" s="104"/>
      <c r="EG41" s="104"/>
      <c r="EH41" s="108"/>
      <c r="EI41" s="109"/>
      <c r="EK41" t="s">
        <v>80</v>
      </c>
      <c r="EL41" s="104" t="str">
        <f>$M41</f>
        <v>2020 BMW I8 Roadster (PHEV)</v>
      </c>
      <c r="EM41" s="109"/>
      <c r="EP41" s="106"/>
      <c r="EQ41" s="105"/>
      <c r="ET41" s="106"/>
      <c r="EU41" s="105"/>
      <c r="EV41" s="106"/>
      <c r="EW41" s="105"/>
      <c r="EY41" s="106"/>
      <c r="EZ41" s="116"/>
      <c r="FA41" s="104" t="str">
        <f>$M41</f>
        <v>2020 BMW I8 Roadster (PHEV)</v>
      </c>
      <c r="FB41" s="106"/>
      <c r="FC41" s="116"/>
      <c r="FD41" s="109"/>
      <c r="FE41" s="104"/>
      <c r="FF41" s="108"/>
      <c r="FG41" s="109"/>
      <c r="FH41" s="104"/>
      <c r="FI41" s="108"/>
      <c r="FJ41" s="109"/>
      <c r="FK41" s="104"/>
      <c r="FL41" s="108"/>
      <c r="FM41" s="104" t="str">
        <f>$M41</f>
        <v>2020 BMW I8 Roadster (PHEV)</v>
      </c>
      <c r="FN41" s="104"/>
      <c r="FO41" s="108"/>
      <c r="FP41" s="118"/>
      <c r="FQ41" s="119"/>
      <c r="FR41" s="120"/>
      <c r="FS41" s="117"/>
      <c r="FT41" s="104"/>
      <c r="FU41" s="104"/>
      <c r="FV41" s="104"/>
      <c r="FW41" s="104"/>
      <c r="FX41" s="104"/>
      <c r="FY41" s="104"/>
      <c r="FZ41" s="104"/>
      <c r="GA41" s="104"/>
      <c r="GB41" s="104"/>
      <c r="GC41" s="104"/>
      <c r="GD41" s="104"/>
      <c r="GE41" s="104"/>
      <c r="GF41" s="104"/>
      <c r="GG41" s="104"/>
      <c r="GH41" s="104"/>
    </row>
    <row r="42" spans="1:190" s="24" customFormat="1" x14ac:dyDescent="0.25">
      <c r="A42" s="34">
        <v>2020</v>
      </c>
      <c r="B42" s="122" t="s">
        <v>56</v>
      </c>
      <c r="C42" s="122" t="s">
        <v>56</v>
      </c>
      <c r="D42" s="122" t="s">
        <v>153</v>
      </c>
      <c r="E42" s="122" t="s">
        <v>58</v>
      </c>
      <c r="F42" s="34">
        <v>110</v>
      </c>
      <c r="G42" s="26">
        <v>1.5</v>
      </c>
      <c r="H42" s="34">
        <v>3</v>
      </c>
      <c r="I42" s="123" t="s">
        <v>152</v>
      </c>
      <c r="J42" s="124">
        <v>26</v>
      </c>
      <c r="K42" s="34">
        <v>29</v>
      </c>
      <c r="L42" s="34">
        <v>27</v>
      </c>
      <c r="M42" s="125">
        <v>33.1</v>
      </c>
      <c r="N42" s="125">
        <v>41.9</v>
      </c>
      <c r="O42" s="125">
        <v>36.5548</v>
      </c>
      <c r="P42" s="125">
        <v>25.549700000000001</v>
      </c>
      <c r="Q42" s="125">
        <v>29.337599999999998</v>
      </c>
      <c r="R42" s="125">
        <v>27.125699999999998</v>
      </c>
      <c r="S42" s="125"/>
      <c r="T42" s="122" t="s">
        <v>60</v>
      </c>
      <c r="U42" s="122" t="s">
        <v>71</v>
      </c>
      <c r="V42" s="122" t="s">
        <v>86</v>
      </c>
      <c r="W42" s="122" t="s">
        <v>136</v>
      </c>
      <c r="X42" s="122" t="s">
        <v>2211</v>
      </c>
      <c r="Y42" s="34">
        <v>6</v>
      </c>
      <c r="Z42" s="122" t="s">
        <v>63</v>
      </c>
      <c r="AA42" s="122" t="s">
        <v>64</v>
      </c>
      <c r="AB42" s="122" t="s">
        <v>86</v>
      </c>
      <c r="AC42" s="122" t="s">
        <v>87</v>
      </c>
      <c r="AD42" s="34">
        <v>10</v>
      </c>
      <c r="AE42" s="34"/>
      <c r="AF42" s="24">
        <v>303</v>
      </c>
      <c r="AG42" s="122" t="s">
        <v>59</v>
      </c>
      <c r="AH42" s="122" t="s">
        <v>67</v>
      </c>
      <c r="AI42" s="122" t="s">
        <v>68</v>
      </c>
      <c r="AJ42" s="123" t="s">
        <v>69</v>
      </c>
      <c r="AK42" s="126" t="s">
        <v>64</v>
      </c>
      <c r="AL42" s="122" t="s">
        <v>70</v>
      </c>
      <c r="AM42" s="34">
        <v>81</v>
      </c>
      <c r="AN42" s="34">
        <v>5</v>
      </c>
      <c r="AO42" s="34"/>
      <c r="AP42" s="34"/>
      <c r="AQ42" s="34"/>
      <c r="AR42" s="127"/>
      <c r="AS42" s="124">
        <v>1450</v>
      </c>
      <c r="AT42" s="34">
        <v>1450</v>
      </c>
      <c r="AU42" s="124">
        <v>50</v>
      </c>
      <c r="AV42" s="34">
        <v>48</v>
      </c>
      <c r="AW42" s="34">
        <v>49</v>
      </c>
      <c r="AX42" s="125">
        <v>35.200000000000003</v>
      </c>
      <c r="AY42" s="125">
        <v>33.6</v>
      </c>
      <c r="AZ42" s="125">
        <v>34.479999999999997</v>
      </c>
      <c r="BA42" s="125">
        <v>50.210799999999999</v>
      </c>
      <c r="BB42" s="125">
        <v>48.239100000000001</v>
      </c>
      <c r="BC42" s="125">
        <v>49.323500000000003</v>
      </c>
      <c r="BD42" s="24">
        <v>18</v>
      </c>
      <c r="BE42" s="24" t="s">
        <v>108</v>
      </c>
      <c r="BF42" s="24" t="s">
        <v>109</v>
      </c>
      <c r="BG42" s="24" t="s">
        <v>122</v>
      </c>
      <c r="BH42" s="24" t="s">
        <v>123</v>
      </c>
      <c r="BI42" s="34">
        <v>1450</v>
      </c>
      <c r="BJ42" s="122"/>
      <c r="BK42" s="122"/>
      <c r="BL42" s="122"/>
      <c r="BM42" s="127">
        <v>1450</v>
      </c>
      <c r="BN42" s="124" t="s">
        <v>2126</v>
      </c>
      <c r="BO42" s="34">
        <v>2</v>
      </c>
      <c r="BP42" s="34">
        <v>2</v>
      </c>
      <c r="BQ42" s="24">
        <v>1</v>
      </c>
      <c r="BR42" s="122" t="s">
        <v>154</v>
      </c>
      <c r="BS42" s="122" t="s">
        <v>2123</v>
      </c>
      <c r="BT42" s="122" t="s">
        <v>111</v>
      </c>
      <c r="BU42" s="27">
        <v>43800</v>
      </c>
      <c r="BV42" s="127">
        <v>26794</v>
      </c>
      <c r="BW42" s="130"/>
      <c r="BX42" s="126" t="s">
        <v>64</v>
      </c>
      <c r="BY42" s="122" t="s">
        <v>64</v>
      </c>
      <c r="BZ42" s="122" t="s">
        <v>2211</v>
      </c>
      <c r="CA42" s="122" t="s">
        <v>2211</v>
      </c>
      <c r="CB42" s="122" t="s">
        <v>64</v>
      </c>
      <c r="CC42" s="122" t="s">
        <v>64</v>
      </c>
      <c r="CD42" s="122" t="s">
        <v>2211</v>
      </c>
      <c r="CE42" s="122" t="s">
        <v>64</v>
      </c>
      <c r="CF42" s="122" t="s">
        <v>2211</v>
      </c>
      <c r="CG42" s="122" t="s">
        <v>63</v>
      </c>
      <c r="CH42" s="122" t="s">
        <v>74</v>
      </c>
      <c r="CI42" s="122" t="s">
        <v>63</v>
      </c>
      <c r="CJ42" s="122" t="s">
        <v>94</v>
      </c>
      <c r="CK42" s="122" t="s">
        <v>112</v>
      </c>
      <c r="CL42" s="122" t="s">
        <v>2211</v>
      </c>
      <c r="CM42" s="34">
        <v>6</v>
      </c>
      <c r="CN42" s="122" t="s">
        <v>113</v>
      </c>
      <c r="CO42" s="122" t="s">
        <v>2211</v>
      </c>
      <c r="CP42" s="34">
        <v>355</v>
      </c>
      <c r="CQ42" s="131">
        <v>33</v>
      </c>
      <c r="CR42" s="132">
        <v>71.7</v>
      </c>
      <c r="CS42" s="122" t="s">
        <v>114</v>
      </c>
      <c r="CT42" s="122" t="s">
        <v>2211</v>
      </c>
      <c r="CU42" s="34"/>
      <c r="CV42" s="122" t="s">
        <v>115</v>
      </c>
      <c r="CW42" s="122" t="s">
        <v>2211</v>
      </c>
      <c r="CX42" s="122" t="s">
        <v>151</v>
      </c>
      <c r="CY42" s="122" t="s">
        <v>64</v>
      </c>
      <c r="CZ42" s="122" t="s">
        <v>2211</v>
      </c>
      <c r="DA42" s="131"/>
      <c r="DB42" s="131"/>
      <c r="DC42" s="122" t="s">
        <v>2211</v>
      </c>
      <c r="DD42" s="34">
        <v>1</v>
      </c>
      <c r="DE42" s="122" t="s">
        <v>117</v>
      </c>
      <c r="DF42" s="122" t="s">
        <v>2211</v>
      </c>
      <c r="DG42" s="34">
        <v>105</v>
      </c>
      <c r="DH42" s="122" t="s">
        <v>2211</v>
      </c>
      <c r="DI42" s="122" t="s">
        <v>2211</v>
      </c>
      <c r="DJ42" s="122" t="s">
        <v>76</v>
      </c>
      <c r="DK42" s="122" t="s">
        <v>2124</v>
      </c>
      <c r="DL42" s="122" t="s">
        <v>64</v>
      </c>
      <c r="DM42" s="122" t="s">
        <v>63</v>
      </c>
      <c r="DN42" s="122" t="s">
        <v>64</v>
      </c>
      <c r="DO42" s="122" t="s">
        <v>77</v>
      </c>
      <c r="DP42" s="122" t="s">
        <v>63</v>
      </c>
      <c r="DQ42" s="122" t="s">
        <v>78</v>
      </c>
      <c r="DR42" s="122" t="s">
        <v>2211</v>
      </c>
      <c r="DS42" s="122" t="s">
        <v>118</v>
      </c>
      <c r="DT42" s="122" t="s">
        <v>119</v>
      </c>
      <c r="DU42" s="122" t="s">
        <v>120</v>
      </c>
      <c r="DV42" s="122" t="s">
        <v>121</v>
      </c>
      <c r="DW42" s="34"/>
      <c r="DX42" s="34"/>
      <c r="DY42" s="132">
        <v>36.799999999999997</v>
      </c>
      <c r="DZ42" s="123" t="s">
        <v>2211</v>
      </c>
      <c r="EA42" s="133"/>
      <c r="EB42" s="124">
        <v>8</v>
      </c>
      <c r="EC42" s="34">
        <v>10</v>
      </c>
      <c r="ED42" s="121"/>
      <c r="EE42" s="126" t="s">
        <v>1269</v>
      </c>
      <c r="EF42" s="34">
        <v>3</v>
      </c>
      <c r="EG42" s="34"/>
      <c r="EH42" s="123" t="s">
        <v>2211</v>
      </c>
      <c r="EI42" s="126" t="s">
        <v>2211</v>
      </c>
      <c r="EJ42" s="34"/>
      <c r="EK42" s="34"/>
      <c r="EL42" s="122" t="s">
        <v>2211</v>
      </c>
      <c r="EM42" s="126" t="s">
        <v>2211</v>
      </c>
      <c r="EN42" s="34"/>
      <c r="EO42" s="34"/>
      <c r="EP42" s="123" t="s">
        <v>2211</v>
      </c>
      <c r="EQ42" s="126" t="s">
        <v>2211</v>
      </c>
      <c r="ER42" s="34"/>
      <c r="ES42" s="34"/>
      <c r="ET42" s="123" t="s">
        <v>2211</v>
      </c>
      <c r="EU42" s="124">
        <v>250</v>
      </c>
      <c r="EV42" s="127"/>
      <c r="EW42" s="124">
        <v>0</v>
      </c>
      <c r="EX42" s="34">
        <v>0</v>
      </c>
      <c r="EY42" s="127">
        <v>0</v>
      </c>
      <c r="EZ42" s="135">
        <v>191</v>
      </c>
      <c r="FA42" s="24">
        <v>3</v>
      </c>
      <c r="FB42" s="127"/>
      <c r="FC42" s="143">
        <v>320</v>
      </c>
      <c r="FD42" s="124">
        <v>34</v>
      </c>
      <c r="FE42" s="34">
        <v>38</v>
      </c>
      <c r="FF42" s="127">
        <v>36</v>
      </c>
      <c r="FG42" s="136">
        <v>202.2</v>
      </c>
      <c r="FH42" s="24">
        <v>176.4</v>
      </c>
      <c r="FI42" s="127">
        <f>EZ42</f>
        <v>191</v>
      </c>
      <c r="FJ42" s="136">
        <v>17.53</v>
      </c>
      <c r="FK42" s="24">
        <v>17.940000000000001</v>
      </c>
      <c r="FL42" s="121">
        <f>BD42</f>
        <v>18</v>
      </c>
      <c r="FM42" s="24">
        <v>0.41699999999999998</v>
      </c>
      <c r="FN42" s="24">
        <v>0.42399999999999999</v>
      </c>
      <c r="FO42" s="121">
        <v>0.42</v>
      </c>
      <c r="FP42" s="185">
        <v>0</v>
      </c>
      <c r="FQ42" s="186">
        <v>0</v>
      </c>
      <c r="FR42" s="187">
        <v>0</v>
      </c>
      <c r="FS42" s="138">
        <v>11.1</v>
      </c>
    </row>
    <row r="43" spans="1:190" s="24" customFormat="1" x14ac:dyDescent="0.25">
      <c r="B43" s="24" t="s">
        <v>2236</v>
      </c>
      <c r="G43" s="26"/>
      <c r="I43" s="121"/>
      <c r="J43" s="124">
        <v>26</v>
      </c>
      <c r="K43" s="34">
        <v>29</v>
      </c>
      <c r="L43" s="34">
        <v>27</v>
      </c>
      <c r="M43" s="125">
        <v>33.1</v>
      </c>
      <c r="N43" s="125">
        <v>41.9</v>
      </c>
      <c r="O43" s="125">
        <v>36.5548</v>
      </c>
      <c r="P43" s="125">
        <v>25.549700000000001</v>
      </c>
      <c r="Q43" s="125">
        <v>29.337599999999998</v>
      </c>
      <c r="R43" s="125">
        <v>27.125699999999998</v>
      </c>
      <c r="S43" s="125"/>
      <c r="T43" s="122" t="s">
        <v>60</v>
      </c>
      <c r="U43" s="122" t="s">
        <v>71</v>
      </c>
      <c r="V43" s="122" t="s">
        <v>86</v>
      </c>
      <c r="W43" s="122" t="s">
        <v>136</v>
      </c>
      <c r="X43" s="122" t="s">
        <v>2211</v>
      </c>
      <c r="Y43" s="34">
        <v>6</v>
      </c>
      <c r="Z43" s="122" t="s">
        <v>63</v>
      </c>
      <c r="AA43" s="122" t="s">
        <v>64</v>
      </c>
      <c r="AB43" s="122" t="s">
        <v>86</v>
      </c>
      <c r="AC43" s="122" t="s">
        <v>87</v>
      </c>
      <c r="AD43" s="34">
        <v>10</v>
      </c>
      <c r="AE43" s="34"/>
      <c r="AF43" s="24">
        <v>303</v>
      </c>
      <c r="AG43" s="122" t="s">
        <v>59</v>
      </c>
      <c r="AH43" s="122" t="s">
        <v>67</v>
      </c>
      <c r="AI43" s="122" t="s">
        <v>68</v>
      </c>
      <c r="AJ43" s="123" t="s">
        <v>69</v>
      </c>
      <c r="AK43" s="126" t="s">
        <v>64</v>
      </c>
      <c r="AL43" s="122" t="s">
        <v>70</v>
      </c>
      <c r="AM43" s="34">
        <v>81</v>
      </c>
      <c r="AN43" s="34">
        <v>5</v>
      </c>
      <c r="AO43" s="34"/>
      <c r="AP43" s="34"/>
      <c r="AQ43" s="34"/>
      <c r="AR43" s="127"/>
      <c r="AS43" s="124">
        <v>1450</v>
      </c>
      <c r="AT43" s="34">
        <v>1450</v>
      </c>
      <c r="AU43" s="124">
        <v>68</v>
      </c>
      <c r="AV43" s="34">
        <v>70</v>
      </c>
      <c r="AW43" s="34">
        <v>69</v>
      </c>
      <c r="AX43" s="26">
        <v>95.8</v>
      </c>
      <c r="AY43" s="26">
        <v>100.3</v>
      </c>
      <c r="AZ43" s="144">
        <v>97.774000000000001</v>
      </c>
      <c r="BA43" s="144">
        <v>67.567800000000005</v>
      </c>
      <c r="BB43" s="144">
        <v>70.219800000000006</v>
      </c>
      <c r="BC43" s="144">
        <v>68.736000000000004</v>
      </c>
      <c r="BD43" s="24">
        <v>18</v>
      </c>
      <c r="BE43" s="122" t="s">
        <v>108</v>
      </c>
      <c r="BF43" s="122" t="s">
        <v>109</v>
      </c>
      <c r="BG43" s="122" t="s">
        <v>68</v>
      </c>
      <c r="BH43" s="122" t="s">
        <v>69</v>
      </c>
      <c r="BI43" s="34">
        <v>1450</v>
      </c>
      <c r="BJ43" s="122"/>
      <c r="BK43" s="122"/>
      <c r="BL43" s="122"/>
      <c r="BM43" s="127">
        <v>1450</v>
      </c>
      <c r="BN43" s="124" t="s">
        <v>2126</v>
      </c>
      <c r="BO43" s="34">
        <v>2</v>
      </c>
      <c r="BP43" s="34">
        <v>2</v>
      </c>
      <c r="BQ43" s="24">
        <v>1</v>
      </c>
      <c r="BR43" s="122" t="s">
        <v>154</v>
      </c>
      <c r="BS43" s="122" t="s">
        <v>2123</v>
      </c>
      <c r="BT43" s="122" t="s">
        <v>111</v>
      </c>
      <c r="BU43" s="27">
        <v>43800</v>
      </c>
      <c r="BV43" s="127">
        <v>26794</v>
      </c>
      <c r="BW43" s="130"/>
      <c r="BX43" s="126" t="s">
        <v>64</v>
      </c>
      <c r="BY43" s="122" t="s">
        <v>64</v>
      </c>
      <c r="BZ43" s="122" t="s">
        <v>2211</v>
      </c>
      <c r="CA43" s="122" t="s">
        <v>2211</v>
      </c>
      <c r="CB43" s="122" t="s">
        <v>64</v>
      </c>
      <c r="CC43" s="122" t="s">
        <v>64</v>
      </c>
      <c r="CD43" s="122" t="s">
        <v>2211</v>
      </c>
      <c r="CE43" s="122" t="s">
        <v>64</v>
      </c>
      <c r="CF43" s="122" t="s">
        <v>2211</v>
      </c>
      <c r="CG43" s="122" t="s">
        <v>63</v>
      </c>
      <c r="CH43" s="122" t="s">
        <v>74</v>
      </c>
      <c r="CI43" s="122" t="s">
        <v>63</v>
      </c>
      <c r="CJ43" s="122" t="s">
        <v>94</v>
      </c>
      <c r="CK43" s="122" t="s">
        <v>112</v>
      </c>
      <c r="CL43" s="122" t="s">
        <v>2211</v>
      </c>
      <c r="CM43" s="34">
        <v>6</v>
      </c>
      <c r="CN43" s="122" t="s">
        <v>113</v>
      </c>
      <c r="CO43" s="122" t="s">
        <v>2211</v>
      </c>
      <c r="CP43" s="34">
        <v>355</v>
      </c>
      <c r="CQ43" s="131">
        <v>33</v>
      </c>
      <c r="CR43" s="132">
        <v>71.7</v>
      </c>
      <c r="CS43" s="122" t="s">
        <v>114</v>
      </c>
      <c r="CT43" s="122" t="s">
        <v>2211</v>
      </c>
      <c r="CU43" s="34"/>
      <c r="CV43" s="122" t="s">
        <v>115</v>
      </c>
      <c r="CW43" s="122" t="s">
        <v>2211</v>
      </c>
      <c r="CX43" s="122" t="s">
        <v>151</v>
      </c>
      <c r="CY43" s="122" t="s">
        <v>64</v>
      </c>
      <c r="CZ43" s="122" t="s">
        <v>2211</v>
      </c>
      <c r="DA43" s="131"/>
      <c r="DB43" s="131"/>
      <c r="DC43" s="122" t="s">
        <v>2211</v>
      </c>
      <c r="DD43" s="34">
        <v>1</v>
      </c>
      <c r="DE43" s="122" t="s">
        <v>117</v>
      </c>
      <c r="DF43" s="122" t="s">
        <v>2211</v>
      </c>
      <c r="DG43" s="34">
        <v>105</v>
      </c>
      <c r="DH43" s="122" t="s">
        <v>2211</v>
      </c>
      <c r="DI43" s="122" t="s">
        <v>2211</v>
      </c>
      <c r="DJ43" s="122" t="s">
        <v>76</v>
      </c>
      <c r="DK43" s="122" t="s">
        <v>2124</v>
      </c>
      <c r="DL43" s="122" t="s">
        <v>64</v>
      </c>
      <c r="DM43" s="122" t="s">
        <v>63</v>
      </c>
      <c r="DN43" s="122" t="s">
        <v>64</v>
      </c>
      <c r="DO43" s="122" t="s">
        <v>77</v>
      </c>
      <c r="DP43" s="122" t="s">
        <v>63</v>
      </c>
      <c r="DQ43" s="122" t="s">
        <v>78</v>
      </c>
      <c r="DR43" s="122" t="s">
        <v>2211</v>
      </c>
      <c r="DS43" s="122" t="s">
        <v>118</v>
      </c>
      <c r="DT43" s="122" t="s">
        <v>119</v>
      </c>
      <c r="DU43" s="122" t="s">
        <v>120</v>
      </c>
      <c r="DV43" s="122" t="s">
        <v>121</v>
      </c>
      <c r="DW43" s="34"/>
      <c r="DX43" s="34"/>
      <c r="DY43" s="132">
        <v>36.799999999999997</v>
      </c>
      <c r="DZ43" s="123" t="s">
        <v>2211</v>
      </c>
      <c r="EA43" s="133"/>
      <c r="EB43" s="124">
        <v>8</v>
      </c>
      <c r="EC43" s="34">
        <v>10</v>
      </c>
      <c r="ED43" s="121">
        <v>10</v>
      </c>
      <c r="EE43" s="126" t="s">
        <v>1269</v>
      </c>
      <c r="EF43" s="34">
        <v>3</v>
      </c>
      <c r="EG43" s="34"/>
      <c r="EH43" s="123" t="s">
        <v>2211</v>
      </c>
      <c r="EI43" s="126" t="s">
        <v>2211</v>
      </c>
      <c r="EJ43" s="34"/>
      <c r="EK43" s="34"/>
      <c r="EL43" s="122" t="s">
        <v>2211</v>
      </c>
      <c r="EM43" s="126" t="s">
        <v>2211</v>
      </c>
      <c r="EN43" s="34"/>
      <c r="EO43" s="34"/>
      <c r="EP43" s="123" t="s">
        <v>2211</v>
      </c>
      <c r="EQ43" s="126" t="s">
        <v>2211</v>
      </c>
      <c r="ER43" s="34"/>
      <c r="ES43" s="34"/>
      <c r="ET43" s="123" t="s">
        <v>2211</v>
      </c>
      <c r="EU43" s="124">
        <v>250</v>
      </c>
      <c r="EV43" s="127"/>
      <c r="EW43" s="124">
        <v>345</v>
      </c>
      <c r="EX43" s="34">
        <v>302</v>
      </c>
      <c r="EY43" s="127">
        <v>325</v>
      </c>
      <c r="EZ43" s="135">
        <v>191</v>
      </c>
      <c r="FA43" s="24">
        <v>3</v>
      </c>
      <c r="FB43" s="127"/>
      <c r="FC43" s="143">
        <v>320</v>
      </c>
      <c r="FD43" s="124">
        <v>34</v>
      </c>
      <c r="FE43" s="34">
        <v>38</v>
      </c>
      <c r="FF43" s="127">
        <v>36</v>
      </c>
      <c r="FG43" s="136">
        <v>202.2</v>
      </c>
      <c r="FH43" s="24">
        <v>176.4</v>
      </c>
      <c r="FI43" s="127">
        <f>EZ43</f>
        <v>191</v>
      </c>
      <c r="FJ43" s="124" t="s">
        <v>2213</v>
      </c>
      <c r="FL43" s="121"/>
      <c r="FM43" s="24">
        <v>0.41699999999999998</v>
      </c>
      <c r="FN43" s="24">
        <v>0.42399999999999999</v>
      </c>
      <c r="FO43" s="121">
        <v>0.42</v>
      </c>
      <c r="FP43" s="136"/>
      <c r="FR43" s="121"/>
      <c r="FS43" s="138">
        <v>11.1</v>
      </c>
    </row>
    <row r="44" spans="1:190" s="21" customFormat="1" x14ac:dyDescent="0.25">
      <c r="C44" s="107"/>
      <c r="D44" s="107"/>
      <c r="E44" s="107"/>
      <c r="F44" s="107"/>
      <c r="G44" s="107"/>
      <c r="H44" s="107"/>
      <c r="I44" s="108"/>
      <c r="J44" s="109"/>
      <c r="K44" s="107"/>
      <c r="L44" s="107"/>
      <c r="M44" s="104" t="s">
        <v>2238</v>
      </c>
      <c r="N44" s="107"/>
      <c r="O44" s="107"/>
      <c r="P44" s="107"/>
      <c r="Q44" s="107"/>
      <c r="R44" s="107"/>
      <c r="S44" s="107"/>
      <c r="T44" s="107"/>
      <c r="U44" s="107"/>
      <c r="V44" s="107"/>
      <c r="W44" s="107"/>
      <c r="X44" s="107"/>
      <c r="Y44" s="107"/>
      <c r="Z44" s="107"/>
      <c r="AA44" s="107"/>
      <c r="AB44" s="107"/>
      <c r="AC44" s="107"/>
      <c r="AD44" s="104" t="str">
        <f>$M44</f>
        <v>2020 BMW X3 xDrive30e (PHEV)</v>
      </c>
      <c r="AE44" s="107"/>
      <c r="AF44" s="107"/>
      <c r="AG44" s="107"/>
      <c r="AH44" s="107"/>
      <c r="AI44" s="107"/>
      <c r="AJ44" s="110"/>
      <c r="AK44" s="111"/>
      <c r="AL44" s="107"/>
      <c r="AM44" s="107"/>
      <c r="AN44" s="107"/>
      <c r="AO44" s="107"/>
      <c r="AP44" s="107"/>
      <c r="AQ44" s="107"/>
      <c r="AR44" s="110"/>
      <c r="AS44" s="111"/>
      <c r="AT44" s="104" t="str">
        <f>$M44</f>
        <v>2020 BMW X3 xDrive30e (PHEV)</v>
      </c>
      <c r="AU44" s="111"/>
      <c r="AV44" s="107"/>
      <c r="AW44" s="107"/>
      <c r="AX44" s="107"/>
      <c r="AY44" s="107"/>
      <c r="AZ44" s="107"/>
      <c r="BA44" s="107"/>
      <c r="BB44" s="107"/>
      <c r="BC44" s="107"/>
      <c r="BD44" s="107"/>
      <c r="BE44" s="107"/>
      <c r="BF44" s="107"/>
      <c r="BG44" s="107"/>
      <c r="BH44" s="107"/>
      <c r="BI44" s="104" t="str">
        <f>$M44</f>
        <v>2020 BMW X3 xDrive30e (PHEV)</v>
      </c>
      <c r="BJ44" s="107"/>
      <c r="BK44" s="107"/>
      <c r="BL44" s="107"/>
      <c r="BM44" s="110"/>
      <c r="BN44" s="111"/>
      <c r="BO44" s="107"/>
      <c r="BP44" s="107"/>
      <c r="BQ44" s="107"/>
      <c r="BR44" s="107"/>
      <c r="BS44" s="107"/>
      <c r="BT44" s="112"/>
      <c r="BU44" s="107"/>
      <c r="BV44" s="110"/>
      <c r="BW44" s="113"/>
      <c r="BX44" s="111"/>
      <c r="BY44" s="104" t="str">
        <f>$M44</f>
        <v>2020 BMW X3 xDrive30e (PHEV)</v>
      </c>
      <c r="BZ44" s="107"/>
      <c r="CA44" s="107"/>
      <c r="CB44" s="107"/>
      <c r="CC44" s="107"/>
      <c r="CD44" s="107"/>
      <c r="CE44" s="114"/>
      <c r="CF44" s="107"/>
      <c r="CG44" s="107"/>
      <c r="CH44" s="107"/>
      <c r="CI44" s="107"/>
      <c r="CJ44" s="107"/>
      <c r="CK44" s="107"/>
      <c r="CL44" s="107"/>
      <c r="CM44" s="107"/>
      <c r="CN44" s="107"/>
      <c r="CO44" s="104" t="str">
        <f>$M44</f>
        <v>2020 BMW X3 xDrive30e (PHEV)</v>
      </c>
      <c r="CP44" s="107"/>
      <c r="CQ44" s="107"/>
      <c r="CR44" s="107"/>
      <c r="CS44" s="107"/>
      <c r="CT44" s="107"/>
      <c r="CU44" s="107"/>
      <c r="CV44" s="107"/>
      <c r="CW44" s="107"/>
      <c r="CX44" s="107"/>
      <c r="CY44" s="107"/>
      <c r="CZ44" s="107"/>
      <c r="DA44" s="107"/>
      <c r="DB44" s="107"/>
      <c r="DC44" s="107"/>
      <c r="DD44" s="107"/>
      <c r="DE44" s="107"/>
      <c r="DF44" s="104" t="str">
        <f>$M44</f>
        <v>2020 BMW X3 xDrive30e (PHEV)</v>
      </c>
      <c r="DG44" s="107"/>
      <c r="DH44" s="107"/>
      <c r="DI44" s="107"/>
      <c r="DJ44" s="107"/>
      <c r="DK44" s="107"/>
      <c r="DL44" s="107"/>
      <c r="DM44" s="107"/>
      <c r="DN44" s="107"/>
      <c r="DO44" s="107"/>
      <c r="DP44" s="107"/>
      <c r="DQ44" s="107"/>
      <c r="DR44" s="104"/>
      <c r="DS44" s="104"/>
      <c r="DT44" s="104"/>
      <c r="DU44" s="104"/>
      <c r="DV44" s="104"/>
      <c r="DW44" s="104" t="str">
        <f>$M44</f>
        <v>2020 BMW X3 xDrive30e (PHEV)</v>
      </c>
      <c r="DX44" s="104"/>
      <c r="DY44" s="104"/>
      <c r="DZ44" s="108"/>
      <c r="EA44" s="115"/>
      <c r="EB44" s="109"/>
      <c r="EC44" s="104"/>
      <c r="ED44" s="108"/>
      <c r="EE44" s="109"/>
      <c r="EF44" s="104"/>
      <c r="EG44" s="104"/>
      <c r="EH44" s="108"/>
      <c r="EI44" s="109"/>
      <c r="EK44" t="s">
        <v>80</v>
      </c>
      <c r="EL44" s="104" t="str">
        <f>$M44</f>
        <v>2020 BMW X3 xDrive30e (PHEV)</v>
      </c>
      <c r="EM44" s="109"/>
      <c r="EP44" s="106"/>
      <c r="EQ44" s="105"/>
      <c r="ET44" s="106"/>
      <c r="EU44" s="105"/>
      <c r="EV44" s="106"/>
      <c r="EW44" s="105"/>
      <c r="EY44" s="106"/>
      <c r="EZ44" s="116"/>
      <c r="FA44" s="104" t="str">
        <f>$M44</f>
        <v>2020 BMW X3 xDrive30e (PHEV)</v>
      </c>
      <c r="FB44" s="106"/>
      <c r="FC44" s="116"/>
      <c r="FD44" s="109"/>
      <c r="FE44" s="104"/>
      <c r="FF44" s="108"/>
      <c r="FG44" s="109"/>
      <c r="FH44" s="104"/>
      <c r="FI44" s="108"/>
      <c r="FJ44" s="109"/>
      <c r="FK44" s="104"/>
      <c r="FL44" s="108"/>
      <c r="FM44" s="104" t="str">
        <f>$M44</f>
        <v>2020 BMW X3 xDrive30e (PHEV)</v>
      </c>
      <c r="FN44" s="104"/>
      <c r="FO44" s="108"/>
      <c r="FP44" s="118"/>
      <c r="FQ44" s="119"/>
      <c r="FR44" s="120"/>
      <c r="FS44" s="117"/>
      <c r="FT44" s="104"/>
      <c r="FU44" s="104"/>
      <c r="FV44" s="104"/>
      <c r="FW44" s="104"/>
      <c r="FX44" s="104"/>
      <c r="FY44" s="104"/>
      <c r="FZ44" s="104"/>
      <c r="GA44" s="104"/>
      <c r="GB44" s="104"/>
      <c r="GC44" s="104"/>
      <c r="GD44" s="104"/>
      <c r="GE44" s="104"/>
      <c r="GF44" s="104"/>
      <c r="GG44" s="104"/>
      <c r="GH44" s="104"/>
    </row>
    <row r="45" spans="1:190" s="24" customFormat="1" x14ac:dyDescent="0.25">
      <c r="A45" s="24">
        <v>2020</v>
      </c>
      <c r="B45" s="24" t="s">
        <v>56</v>
      </c>
      <c r="C45" s="24" t="s">
        <v>56</v>
      </c>
      <c r="D45" s="24" t="s">
        <v>1289</v>
      </c>
      <c r="E45" s="24" t="s">
        <v>58</v>
      </c>
      <c r="F45" s="24">
        <v>376</v>
      </c>
      <c r="G45" s="26">
        <v>2</v>
      </c>
      <c r="H45" s="24">
        <v>4</v>
      </c>
      <c r="I45" s="121" t="s">
        <v>79</v>
      </c>
      <c r="J45" s="136">
        <v>21</v>
      </c>
      <c r="K45" s="24">
        <v>27</v>
      </c>
      <c r="L45" s="24">
        <v>24</v>
      </c>
      <c r="M45" s="24">
        <v>30.8</v>
      </c>
      <c r="N45" s="24">
        <v>38.9</v>
      </c>
      <c r="O45" s="24">
        <v>33.984400000000001</v>
      </c>
      <c r="P45" s="24">
        <v>21.342400000000001</v>
      </c>
      <c r="Q45" s="24">
        <v>27.4208</v>
      </c>
      <c r="R45" s="24">
        <v>23.7073</v>
      </c>
      <c r="T45" s="24" t="s">
        <v>60</v>
      </c>
      <c r="U45" s="24" t="s">
        <v>71</v>
      </c>
      <c r="V45" s="24" t="s">
        <v>61</v>
      </c>
      <c r="W45" s="24" t="s">
        <v>62</v>
      </c>
      <c r="Y45" s="24">
        <v>8</v>
      </c>
      <c r="Z45" s="24" t="s">
        <v>63</v>
      </c>
      <c r="AA45" s="24" t="s">
        <v>64</v>
      </c>
      <c r="AB45" s="24" t="s">
        <v>86</v>
      </c>
      <c r="AC45" s="24" t="s">
        <v>87</v>
      </c>
      <c r="AD45" s="24">
        <v>10</v>
      </c>
      <c r="AF45" s="24">
        <v>318</v>
      </c>
      <c r="AG45" s="24" t="s">
        <v>59</v>
      </c>
      <c r="AH45" s="24" t="s">
        <v>67</v>
      </c>
      <c r="AI45" s="24" t="s">
        <v>68</v>
      </c>
      <c r="AJ45" s="121" t="s">
        <v>69</v>
      </c>
      <c r="AK45" s="136" t="s">
        <v>184</v>
      </c>
      <c r="AL45" s="24" t="s">
        <v>185</v>
      </c>
      <c r="AR45" s="121"/>
      <c r="AS45" s="136">
        <v>1650</v>
      </c>
      <c r="AT45" s="24">
        <v>1650</v>
      </c>
      <c r="AU45" s="136">
        <v>58</v>
      </c>
      <c r="AV45" s="24">
        <v>55</v>
      </c>
      <c r="AW45" s="24">
        <v>56</v>
      </c>
      <c r="AX45" s="24">
        <v>40.5</v>
      </c>
      <c r="AY45" s="24">
        <v>38.4</v>
      </c>
      <c r="AZ45" s="24">
        <v>39.555</v>
      </c>
      <c r="BA45" s="24">
        <v>57.598799999999997</v>
      </c>
      <c r="BB45" s="24">
        <v>54.834400000000002</v>
      </c>
      <c r="BC45" s="24">
        <v>56.354799999999997</v>
      </c>
      <c r="BD45" s="24">
        <v>18</v>
      </c>
      <c r="BE45" s="24" t="s">
        <v>108</v>
      </c>
      <c r="BF45" s="24" t="s">
        <v>109</v>
      </c>
      <c r="BG45" s="24" t="s">
        <v>122</v>
      </c>
      <c r="BH45" s="24" t="s">
        <v>123</v>
      </c>
      <c r="BI45" s="24">
        <v>1650</v>
      </c>
      <c r="BM45" s="121">
        <v>1650</v>
      </c>
      <c r="BN45" s="124" t="s">
        <v>2126</v>
      </c>
      <c r="BO45" s="24">
        <v>2</v>
      </c>
      <c r="BP45" s="24">
        <v>2</v>
      </c>
      <c r="BQ45" s="24">
        <v>31</v>
      </c>
      <c r="BR45" s="24" t="s">
        <v>186</v>
      </c>
      <c r="BT45" s="24" t="s">
        <v>111</v>
      </c>
      <c r="BU45" s="27">
        <v>43891</v>
      </c>
      <c r="BV45" s="121">
        <v>26963</v>
      </c>
      <c r="BW45" s="139"/>
      <c r="BX45" s="136" t="s">
        <v>64</v>
      </c>
      <c r="BY45" s="24" t="s">
        <v>64</v>
      </c>
      <c r="CB45" s="24" t="s">
        <v>64</v>
      </c>
      <c r="CC45" s="24" t="s">
        <v>64</v>
      </c>
      <c r="CE45" s="24" t="s">
        <v>64</v>
      </c>
      <c r="CG45" s="24" t="s">
        <v>63</v>
      </c>
      <c r="CH45" s="24" t="s">
        <v>74</v>
      </c>
      <c r="CI45" s="24" t="s">
        <v>63</v>
      </c>
      <c r="CJ45" s="24" t="s">
        <v>94</v>
      </c>
      <c r="CK45" s="24" t="s">
        <v>112</v>
      </c>
      <c r="CM45" s="24">
        <v>6</v>
      </c>
      <c r="CN45" s="24" t="s">
        <v>113</v>
      </c>
      <c r="CP45" s="24">
        <v>355</v>
      </c>
      <c r="CQ45" s="24">
        <v>34</v>
      </c>
      <c r="CR45" s="24">
        <v>86.9</v>
      </c>
      <c r="CS45" s="24" t="s">
        <v>114</v>
      </c>
      <c r="CV45" s="24" t="s">
        <v>115</v>
      </c>
      <c r="CX45" s="24" t="s">
        <v>116</v>
      </c>
      <c r="CY45" s="24" t="s">
        <v>64</v>
      </c>
      <c r="DD45" s="24">
        <v>1</v>
      </c>
      <c r="DE45" s="24" t="s">
        <v>117</v>
      </c>
      <c r="DG45" s="24">
        <v>80</v>
      </c>
      <c r="DJ45" s="122" t="s">
        <v>76</v>
      </c>
      <c r="DK45" s="122" t="s">
        <v>2124</v>
      </c>
      <c r="DL45" s="24" t="s">
        <v>64</v>
      </c>
      <c r="DM45" s="24" t="s">
        <v>63</v>
      </c>
      <c r="DN45" s="24" t="s">
        <v>64</v>
      </c>
      <c r="DO45" s="24" t="s">
        <v>77</v>
      </c>
      <c r="DP45" s="24" t="s">
        <v>63</v>
      </c>
      <c r="DQ45" s="24" t="s">
        <v>78</v>
      </c>
      <c r="DS45" s="24" t="s">
        <v>118</v>
      </c>
      <c r="DT45" s="24" t="s">
        <v>119</v>
      </c>
      <c r="DU45" s="24" t="s">
        <v>144</v>
      </c>
      <c r="DV45" s="24" t="s">
        <v>145</v>
      </c>
      <c r="DY45" s="24">
        <v>34.299999999999997</v>
      </c>
      <c r="DZ45" s="121"/>
      <c r="EA45" s="140"/>
      <c r="EB45" s="136">
        <v>7</v>
      </c>
      <c r="EC45" s="24">
        <v>9</v>
      </c>
      <c r="ED45" s="121"/>
      <c r="EE45" s="136" t="s">
        <v>1255</v>
      </c>
      <c r="EF45" s="24">
        <v>7</v>
      </c>
      <c r="EH45" s="121"/>
      <c r="EI45" s="136"/>
      <c r="EM45" s="136"/>
      <c r="EP45" s="121"/>
      <c r="EQ45" s="136"/>
      <c r="ET45" s="121"/>
      <c r="EU45" s="136"/>
      <c r="EV45" s="121">
        <v>750</v>
      </c>
      <c r="EW45" s="136">
        <v>0</v>
      </c>
      <c r="EX45" s="24">
        <v>0</v>
      </c>
      <c r="EY45" s="121">
        <v>0</v>
      </c>
      <c r="EZ45" s="135">
        <v>204</v>
      </c>
      <c r="FA45" s="24">
        <v>3</v>
      </c>
      <c r="FB45" s="121"/>
      <c r="FC45" s="135">
        <v>340</v>
      </c>
      <c r="FD45" s="136">
        <v>29</v>
      </c>
      <c r="FE45" s="24">
        <v>35</v>
      </c>
      <c r="FF45" s="121">
        <v>32</v>
      </c>
      <c r="FG45" s="24">
        <v>216.6</v>
      </c>
      <c r="FH45" s="24">
        <v>187.8</v>
      </c>
      <c r="FI45" s="127">
        <f>EZ45</f>
        <v>204</v>
      </c>
      <c r="FJ45" s="136">
        <v>17.62</v>
      </c>
      <c r="FK45" s="24">
        <v>17.989999999999998</v>
      </c>
      <c r="FL45" s="121">
        <f>BD45</f>
        <v>18</v>
      </c>
      <c r="FM45" s="24">
        <v>0.41899999999999998</v>
      </c>
      <c r="FN45" s="24">
        <v>0.42499999999999999</v>
      </c>
      <c r="FO45" s="121">
        <v>0.42199999999999999</v>
      </c>
      <c r="FP45" s="185">
        <v>0</v>
      </c>
      <c r="FQ45" s="186">
        <v>0</v>
      </c>
      <c r="FR45" s="187">
        <v>0</v>
      </c>
      <c r="FS45" s="138">
        <v>13.2</v>
      </c>
    </row>
    <row r="46" spans="1:190" s="24" customFormat="1" x14ac:dyDescent="0.25">
      <c r="B46" s="24" t="s">
        <v>2236</v>
      </c>
      <c r="G46" s="26"/>
      <c r="I46" s="121"/>
      <c r="J46" s="136">
        <v>21</v>
      </c>
      <c r="K46" s="24">
        <v>27</v>
      </c>
      <c r="L46" s="24">
        <v>24</v>
      </c>
      <c r="M46" s="24">
        <v>30.8</v>
      </c>
      <c r="N46" s="24">
        <v>38.9</v>
      </c>
      <c r="O46" s="24">
        <v>33.984400000000001</v>
      </c>
      <c r="P46" s="24">
        <v>21.342400000000001</v>
      </c>
      <c r="Q46" s="24">
        <v>27.4208</v>
      </c>
      <c r="R46" s="24">
        <v>23.7073</v>
      </c>
      <c r="T46" s="24" t="s">
        <v>60</v>
      </c>
      <c r="U46" s="24" t="s">
        <v>71</v>
      </c>
      <c r="V46" s="24" t="s">
        <v>61</v>
      </c>
      <c r="W46" s="24" t="s">
        <v>62</v>
      </c>
      <c r="Y46" s="24">
        <v>8</v>
      </c>
      <c r="Z46" s="24" t="s">
        <v>63</v>
      </c>
      <c r="AA46" s="24" t="s">
        <v>64</v>
      </c>
      <c r="AB46" s="24" t="s">
        <v>86</v>
      </c>
      <c r="AC46" s="24" t="s">
        <v>87</v>
      </c>
      <c r="AD46" s="24">
        <v>10</v>
      </c>
      <c r="AF46" s="24">
        <v>318</v>
      </c>
      <c r="AG46" s="24" t="s">
        <v>59</v>
      </c>
      <c r="AH46" s="24" t="s">
        <v>67</v>
      </c>
      <c r="AI46" s="24" t="s">
        <v>68</v>
      </c>
      <c r="AJ46" s="121" t="s">
        <v>69</v>
      </c>
      <c r="AK46" s="136" t="s">
        <v>184</v>
      </c>
      <c r="AL46" s="24" t="s">
        <v>185</v>
      </c>
      <c r="AR46" s="121"/>
      <c r="AS46" s="136">
        <v>1650</v>
      </c>
      <c r="AT46" s="24">
        <v>1650</v>
      </c>
      <c r="AU46" s="136">
        <v>59</v>
      </c>
      <c r="AV46" s="24">
        <v>61</v>
      </c>
      <c r="AW46" s="24">
        <v>60</v>
      </c>
      <c r="AX46" s="24">
        <v>83.1</v>
      </c>
      <c r="AY46" s="24">
        <v>87.8</v>
      </c>
      <c r="AZ46" s="24">
        <v>85.151200000000003</v>
      </c>
      <c r="BA46" s="24">
        <v>58.749499999999998</v>
      </c>
      <c r="BB46" s="24">
        <v>61.448900000000002</v>
      </c>
      <c r="BC46" s="24">
        <v>59.9343</v>
      </c>
      <c r="BD46" s="24">
        <v>18</v>
      </c>
      <c r="BE46" s="24" t="s">
        <v>108</v>
      </c>
      <c r="BF46" s="24" t="s">
        <v>109</v>
      </c>
      <c r="BG46" s="24" t="s">
        <v>68</v>
      </c>
      <c r="BH46" s="24" t="s">
        <v>69</v>
      </c>
      <c r="BI46" s="24">
        <v>1650</v>
      </c>
      <c r="BM46" s="121">
        <v>1650</v>
      </c>
      <c r="BN46" s="124" t="s">
        <v>2126</v>
      </c>
      <c r="BO46" s="24">
        <v>2</v>
      </c>
      <c r="BP46" s="24">
        <v>2</v>
      </c>
      <c r="BQ46" s="24">
        <v>31</v>
      </c>
      <c r="BR46" s="24" t="s">
        <v>186</v>
      </c>
      <c r="BT46" s="24" t="s">
        <v>111</v>
      </c>
      <c r="BU46" s="27">
        <v>43891</v>
      </c>
      <c r="BV46" s="121">
        <v>26963</v>
      </c>
      <c r="BW46" s="139"/>
      <c r="BX46" s="136" t="s">
        <v>64</v>
      </c>
      <c r="BY46" s="24" t="s">
        <v>64</v>
      </c>
      <c r="CB46" s="24" t="s">
        <v>64</v>
      </c>
      <c r="CC46" s="24" t="s">
        <v>64</v>
      </c>
      <c r="CE46" s="24" t="s">
        <v>64</v>
      </c>
      <c r="CG46" s="24" t="s">
        <v>63</v>
      </c>
      <c r="CH46" s="24" t="s">
        <v>74</v>
      </c>
      <c r="CI46" s="24" t="s">
        <v>63</v>
      </c>
      <c r="CJ46" s="24" t="s">
        <v>94</v>
      </c>
      <c r="CK46" s="24" t="s">
        <v>112</v>
      </c>
      <c r="CM46" s="24">
        <v>6</v>
      </c>
      <c r="CN46" s="24" t="s">
        <v>113</v>
      </c>
      <c r="CP46" s="24">
        <v>355</v>
      </c>
      <c r="CQ46" s="24">
        <v>34</v>
      </c>
      <c r="CR46" s="24">
        <v>86.9</v>
      </c>
      <c r="CS46" s="24" t="s">
        <v>114</v>
      </c>
      <c r="CV46" s="24" t="s">
        <v>115</v>
      </c>
      <c r="CX46" s="24" t="s">
        <v>116</v>
      </c>
      <c r="CY46" s="24" t="s">
        <v>64</v>
      </c>
      <c r="DD46" s="24">
        <v>1</v>
      </c>
      <c r="DE46" s="24" t="s">
        <v>117</v>
      </c>
      <c r="DG46" s="24">
        <v>80</v>
      </c>
      <c r="DJ46" s="122" t="s">
        <v>76</v>
      </c>
      <c r="DK46" s="122" t="s">
        <v>2124</v>
      </c>
      <c r="DL46" s="24" t="s">
        <v>64</v>
      </c>
      <c r="DM46" s="24" t="s">
        <v>63</v>
      </c>
      <c r="DN46" s="24" t="s">
        <v>64</v>
      </c>
      <c r="DO46" s="24" t="s">
        <v>77</v>
      </c>
      <c r="DP46" s="24" t="s">
        <v>63</v>
      </c>
      <c r="DQ46" s="24" t="s">
        <v>78</v>
      </c>
      <c r="DS46" s="24" t="s">
        <v>118</v>
      </c>
      <c r="DT46" s="24" t="s">
        <v>119</v>
      </c>
      <c r="DU46" s="24" t="s">
        <v>144</v>
      </c>
      <c r="DV46" s="24" t="s">
        <v>145</v>
      </c>
      <c r="DY46" s="24">
        <v>34.299999999999997</v>
      </c>
      <c r="DZ46" s="121"/>
      <c r="EA46" s="140"/>
      <c r="EB46" s="136">
        <v>7</v>
      </c>
      <c r="EC46" s="24">
        <v>9</v>
      </c>
      <c r="ED46" s="121"/>
      <c r="EE46" s="136" t="s">
        <v>1255</v>
      </c>
      <c r="EF46" s="24">
        <v>7</v>
      </c>
      <c r="EH46" s="121"/>
      <c r="EI46" s="136"/>
      <c r="EM46" s="136"/>
      <c r="EP46" s="121"/>
      <c r="EQ46" s="136"/>
      <c r="ET46" s="121"/>
      <c r="EU46" s="136"/>
      <c r="EV46" s="121">
        <v>750</v>
      </c>
      <c r="EW46" s="136">
        <v>367</v>
      </c>
      <c r="EX46" s="24">
        <v>321</v>
      </c>
      <c r="EY46" s="121">
        <v>346</v>
      </c>
      <c r="EZ46" s="135">
        <v>204</v>
      </c>
      <c r="FA46" s="24">
        <v>3</v>
      </c>
      <c r="FB46" s="121"/>
      <c r="FC46" s="135">
        <v>340</v>
      </c>
      <c r="FD46" s="136">
        <v>29</v>
      </c>
      <c r="FE46" s="24">
        <v>35</v>
      </c>
      <c r="FF46" s="121">
        <v>32</v>
      </c>
      <c r="FG46" s="24">
        <v>216.6</v>
      </c>
      <c r="FH46" s="24">
        <v>187.8</v>
      </c>
      <c r="FI46" s="127">
        <f>EZ46</f>
        <v>204</v>
      </c>
      <c r="FJ46" s="124" t="s">
        <v>2213</v>
      </c>
      <c r="FL46" s="121"/>
      <c r="FM46" s="24">
        <v>0.41899999999999998</v>
      </c>
      <c r="FN46" s="24">
        <v>0.42499999999999999</v>
      </c>
      <c r="FO46" s="121">
        <v>0.42199999999999999</v>
      </c>
      <c r="FP46" s="136"/>
      <c r="FR46" s="121"/>
      <c r="FS46" s="138">
        <v>13.2</v>
      </c>
    </row>
    <row r="47" spans="1:190" s="21" customFormat="1" x14ac:dyDescent="0.25">
      <c r="C47" s="107"/>
      <c r="D47" s="107"/>
      <c r="E47" s="107"/>
      <c r="F47" s="107"/>
      <c r="G47" s="107"/>
      <c r="H47" s="107"/>
      <c r="I47" s="108"/>
      <c r="J47" s="109"/>
      <c r="K47" s="107"/>
      <c r="L47" s="107"/>
      <c r="M47" s="104" t="s">
        <v>2239</v>
      </c>
      <c r="N47" s="107"/>
      <c r="O47" s="107"/>
      <c r="P47" s="107"/>
      <c r="Q47" s="107"/>
      <c r="R47" s="107"/>
      <c r="S47" s="107"/>
      <c r="T47" s="107"/>
      <c r="U47" s="107"/>
      <c r="V47" s="107"/>
      <c r="W47" s="107"/>
      <c r="X47" s="107"/>
      <c r="Y47" s="107"/>
      <c r="Z47" s="107"/>
      <c r="AA47" s="107"/>
      <c r="AB47" s="107"/>
      <c r="AC47" s="107"/>
      <c r="AD47" s="104" t="str">
        <f>$M47</f>
        <v>2020 Chrysler Pacifica Hybrid (PHEV)</v>
      </c>
      <c r="AE47" s="107"/>
      <c r="AF47" s="107"/>
      <c r="AG47" s="107"/>
      <c r="AH47" s="107"/>
      <c r="AI47" s="107"/>
      <c r="AJ47" s="110"/>
      <c r="AK47" s="111"/>
      <c r="AL47" s="107"/>
      <c r="AM47" s="107"/>
      <c r="AN47" s="107"/>
      <c r="AO47" s="107"/>
      <c r="AP47" s="107"/>
      <c r="AQ47" s="107"/>
      <c r="AR47" s="110"/>
      <c r="AS47" s="111"/>
      <c r="AT47" s="104" t="str">
        <f>$M47</f>
        <v>2020 Chrysler Pacifica Hybrid (PHEV)</v>
      </c>
      <c r="AU47" s="111"/>
      <c r="AV47" s="107"/>
      <c r="AW47" s="107"/>
      <c r="AX47" s="107"/>
      <c r="AY47" s="107"/>
      <c r="AZ47" s="107"/>
      <c r="BA47" s="107"/>
      <c r="BB47" s="107"/>
      <c r="BC47" s="107"/>
      <c r="BD47" s="107"/>
      <c r="BE47" s="107"/>
      <c r="BF47" s="107"/>
      <c r="BG47" s="107"/>
      <c r="BH47" s="107"/>
      <c r="BI47" s="104" t="str">
        <f>$M47</f>
        <v>2020 Chrysler Pacifica Hybrid (PHEV)</v>
      </c>
      <c r="BJ47" s="107"/>
      <c r="BK47" s="107"/>
      <c r="BL47" s="107"/>
      <c r="BM47" s="110"/>
      <c r="BN47" s="111"/>
      <c r="BO47" s="107"/>
      <c r="BP47" s="107"/>
      <c r="BQ47" s="107"/>
      <c r="BR47" s="107"/>
      <c r="BS47" s="107"/>
      <c r="BT47" s="112"/>
      <c r="BU47" s="107"/>
      <c r="BV47" s="110"/>
      <c r="BW47" s="113"/>
      <c r="BX47" s="111"/>
      <c r="BY47" s="104" t="str">
        <f>$M47</f>
        <v>2020 Chrysler Pacifica Hybrid (PHEV)</v>
      </c>
      <c r="BZ47" s="107"/>
      <c r="CA47" s="107"/>
      <c r="CB47" s="107"/>
      <c r="CC47" s="107"/>
      <c r="CD47" s="107"/>
      <c r="CE47" s="114"/>
      <c r="CF47" s="107"/>
      <c r="CG47" s="107"/>
      <c r="CH47" s="107"/>
      <c r="CI47" s="107"/>
      <c r="CJ47" s="107"/>
      <c r="CK47" s="107"/>
      <c r="CL47" s="107"/>
      <c r="CM47" s="107"/>
      <c r="CN47" s="107"/>
      <c r="CO47" s="104" t="str">
        <f>$M47</f>
        <v>2020 Chrysler Pacifica Hybrid (PHEV)</v>
      </c>
      <c r="CP47" s="107"/>
      <c r="CQ47" s="107"/>
      <c r="CR47" s="107"/>
      <c r="CS47" s="107"/>
      <c r="CT47" s="107"/>
      <c r="CU47" s="107"/>
      <c r="CV47" s="107"/>
      <c r="CW47" s="107"/>
      <c r="CX47" s="107"/>
      <c r="CY47" s="107"/>
      <c r="CZ47" s="107"/>
      <c r="DA47" s="107"/>
      <c r="DB47" s="107"/>
      <c r="DC47" s="107"/>
      <c r="DD47" s="107"/>
      <c r="DE47" s="107"/>
      <c r="DF47" s="104" t="str">
        <f>$M47</f>
        <v>2020 Chrysler Pacifica Hybrid (PHEV)</v>
      </c>
      <c r="DG47" s="107"/>
      <c r="DH47" s="107"/>
      <c r="DI47" s="107"/>
      <c r="DJ47" s="107"/>
      <c r="DK47" s="107"/>
      <c r="DL47" s="107"/>
      <c r="DM47" s="107"/>
      <c r="DN47" s="107"/>
      <c r="DO47" s="107"/>
      <c r="DP47" s="107"/>
      <c r="DQ47" s="107"/>
      <c r="DR47" s="104"/>
      <c r="DS47" s="104"/>
      <c r="DT47" s="104"/>
      <c r="DU47" s="104"/>
      <c r="DV47" s="104"/>
      <c r="DW47" s="104" t="str">
        <f>$M47</f>
        <v>2020 Chrysler Pacifica Hybrid (PHEV)</v>
      </c>
      <c r="DX47" s="104"/>
      <c r="DY47" s="104"/>
      <c r="DZ47" s="108"/>
      <c r="EA47" s="115"/>
      <c r="EB47" s="109"/>
      <c r="EC47" s="104"/>
      <c r="ED47" s="108"/>
      <c r="EE47" s="109"/>
      <c r="EF47" s="104"/>
      <c r="EG47" s="104"/>
      <c r="EH47" s="108"/>
      <c r="EI47" s="109"/>
      <c r="EK47" t="s">
        <v>80</v>
      </c>
      <c r="EL47" s="104" t="str">
        <f>$M47</f>
        <v>2020 Chrysler Pacifica Hybrid (PHEV)</v>
      </c>
      <c r="EM47" s="109"/>
      <c r="EP47" s="106"/>
      <c r="EQ47" s="105"/>
      <c r="ET47" s="106"/>
      <c r="EU47" s="105"/>
      <c r="EV47" s="106"/>
      <c r="EW47" s="105"/>
      <c r="EY47" s="106"/>
      <c r="EZ47" s="116"/>
      <c r="FA47" s="104" t="str">
        <f>$M47</f>
        <v>2020 Chrysler Pacifica Hybrid (PHEV)</v>
      </c>
      <c r="FB47" s="106"/>
      <c r="FC47" s="116"/>
      <c r="FD47" s="109"/>
      <c r="FE47" s="104"/>
      <c r="FF47" s="108"/>
      <c r="FG47" s="109"/>
      <c r="FH47" s="104"/>
      <c r="FI47" s="108"/>
      <c r="FJ47" s="109"/>
      <c r="FK47" s="104"/>
      <c r="FL47" s="108"/>
      <c r="FM47" s="104" t="str">
        <f>$M47</f>
        <v>2020 Chrysler Pacifica Hybrid (PHEV)</v>
      </c>
      <c r="FN47" s="104"/>
      <c r="FO47" s="108"/>
      <c r="FP47" s="109"/>
      <c r="FQ47" s="104"/>
      <c r="FR47" s="104"/>
      <c r="FS47" s="117"/>
      <c r="FT47" s="104"/>
      <c r="FU47" s="104"/>
      <c r="FV47" s="104"/>
      <c r="FW47" s="104"/>
      <c r="FX47" s="104"/>
      <c r="FY47" s="104"/>
      <c r="FZ47" s="104"/>
      <c r="GA47" s="104"/>
      <c r="GB47" s="104"/>
      <c r="GC47" s="104"/>
      <c r="GD47" s="104"/>
      <c r="GE47" s="104"/>
      <c r="GF47" s="104"/>
      <c r="GG47" s="104"/>
      <c r="GH47" s="104"/>
    </row>
    <row r="48" spans="1:190" s="24" customFormat="1" x14ac:dyDescent="0.25">
      <c r="A48" s="24">
        <v>2020</v>
      </c>
      <c r="B48" s="24" t="s">
        <v>221</v>
      </c>
      <c r="C48" s="24" t="s">
        <v>242</v>
      </c>
      <c r="D48" s="24" t="s">
        <v>257</v>
      </c>
      <c r="E48" s="24" t="s">
        <v>224</v>
      </c>
      <c r="F48" s="24">
        <v>544</v>
      </c>
      <c r="G48" s="26">
        <v>3.6</v>
      </c>
      <c r="H48" s="24">
        <v>6</v>
      </c>
      <c r="I48" s="121" t="s">
        <v>260</v>
      </c>
      <c r="J48" s="136">
        <v>29</v>
      </c>
      <c r="K48" s="24">
        <v>30</v>
      </c>
      <c r="L48" s="24">
        <v>30</v>
      </c>
      <c r="M48" s="24">
        <v>42.742899999999999</v>
      </c>
      <c r="N48" s="24">
        <v>42.799799999999998</v>
      </c>
      <c r="O48" s="24">
        <v>42.768500000000003</v>
      </c>
      <c r="P48" s="24">
        <v>29.415800000000001</v>
      </c>
      <c r="Q48" s="24">
        <v>29.649899999999999</v>
      </c>
      <c r="R48" s="24">
        <v>29.520700000000001</v>
      </c>
      <c r="T48" s="24" t="s">
        <v>142</v>
      </c>
      <c r="U48" s="24" t="s">
        <v>143</v>
      </c>
      <c r="V48" s="24" t="s">
        <v>258</v>
      </c>
      <c r="W48" s="24" t="s">
        <v>259</v>
      </c>
      <c r="Y48" s="24">
        <v>1</v>
      </c>
      <c r="Z48" s="24" t="s">
        <v>64</v>
      </c>
      <c r="AA48" s="24" t="s">
        <v>64</v>
      </c>
      <c r="AB48" s="24" t="s">
        <v>150</v>
      </c>
      <c r="AC48" s="24" t="s">
        <v>178</v>
      </c>
      <c r="AD48" s="24">
        <v>10</v>
      </c>
      <c r="AF48" s="24">
        <v>487</v>
      </c>
      <c r="AG48" s="24" t="s">
        <v>243</v>
      </c>
      <c r="AH48" s="24" t="s">
        <v>244</v>
      </c>
      <c r="AI48" s="24" t="s">
        <v>68</v>
      </c>
      <c r="AJ48" s="121" t="s">
        <v>69</v>
      </c>
      <c r="AK48" s="136" t="s">
        <v>184</v>
      </c>
      <c r="AL48" s="24" t="s">
        <v>185</v>
      </c>
      <c r="AR48" s="121"/>
      <c r="AS48" s="136">
        <v>1050</v>
      </c>
      <c r="AT48" s="24">
        <v>1050</v>
      </c>
      <c r="AU48" s="136">
        <v>39</v>
      </c>
      <c r="AV48" s="24">
        <v>45</v>
      </c>
      <c r="AW48" s="24">
        <v>41</v>
      </c>
      <c r="AX48" s="24">
        <v>27.2</v>
      </c>
      <c r="AY48" s="24">
        <v>31</v>
      </c>
      <c r="AZ48" s="24">
        <v>28.91</v>
      </c>
      <c r="BA48" s="24">
        <v>38.883000000000003</v>
      </c>
      <c r="BB48" s="24">
        <v>44.627200000000002</v>
      </c>
      <c r="BC48" s="24">
        <v>41.4679</v>
      </c>
      <c r="BD48" s="24">
        <v>32</v>
      </c>
      <c r="BE48" s="24" t="s">
        <v>108</v>
      </c>
      <c r="BF48" s="24" t="s">
        <v>109</v>
      </c>
      <c r="BG48" s="24" t="s">
        <v>122</v>
      </c>
      <c r="BH48" s="24" t="s">
        <v>123</v>
      </c>
      <c r="BI48" s="24">
        <v>1050</v>
      </c>
      <c r="BM48" s="121">
        <v>1050</v>
      </c>
      <c r="BN48" s="124" t="s">
        <v>2121</v>
      </c>
      <c r="BO48" s="24">
        <v>2</v>
      </c>
      <c r="BP48" s="24">
        <v>2</v>
      </c>
      <c r="BQ48" s="24">
        <v>20</v>
      </c>
      <c r="BR48" s="24" t="s">
        <v>254</v>
      </c>
      <c r="BS48" s="24">
        <v>1</v>
      </c>
      <c r="BT48" s="24" t="s">
        <v>111</v>
      </c>
      <c r="BU48" s="27">
        <v>43689</v>
      </c>
      <c r="BV48" s="121">
        <v>26331</v>
      </c>
      <c r="BW48" s="139"/>
      <c r="BX48" s="136" t="s">
        <v>64</v>
      </c>
      <c r="BY48" s="24" t="s">
        <v>64</v>
      </c>
      <c r="CB48" s="24" t="s">
        <v>64</v>
      </c>
      <c r="CC48" s="24" t="s">
        <v>64</v>
      </c>
      <c r="CE48" s="24" t="s">
        <v>64</v>
      </c>
      <c r="CG48" s="24" t="s">
        <v>63</v>
      </c>
      <c r="CH48" s="24" t="s">
        <v>245</v>
      </c>
      <c r="CI48" s="24" t="s">
        <v>64</v>
      </c>
      <c r="CK48" s="24" t="s">
        <v>112</v>
      </c>
      <c r="CM48" s="24">
        <v>1</v>
      </c>
      <c r="CN48" s="24" t="s">
        <v>113</v>
      </c>
      <c r="CP48" s="24">
        <v>360</v>
      </c>
      <c r="CQ48" s="24">
        <v>47</v>
      </c>
      <c r="CR48" s="24">
        <v>95.9</v>
      </c>
      <c r="CS48" s="24" t="s">
        <v>114</v>
      </c>
      <c r="CV48" s="24" t="s">
        <v>115</v>
      </c>
      <c r="CX48" s="24" t="s">
        <v>151</v>
      </c>
      <c r="CY48" s="24" t="s">
        <v>64</v>
      </c>
      <c r="DD48" s="24">
        <v>1</v>
      </c>
      <c r="DE48" s="24" t="s">
        <v>138</v>
      </c>
      <c r="DG48" s="24">
        <v>89</v>
      </c>
      <c r="DJ48" s="24" t="s">
        <v>146</v>
      </c>
      <c r="DK48" s="24" t="s">
        <v>147</v>
      </c>
      <c r="DL48" s="24" t="s">
        <v>64</v>
      </c>
      <c r="DM48" s="24" t="s">
        <v>64</v>
      </c>
      <c r="DN48" s="24" t="s">
        <v>64</v>
      </c>
      <c r="DO48" s="24" t="s">
        <v>246</v>
      </c>
      <c r="DP48" s="24" t="s">
        <v>63</v>
      </c>
      <c r="DQ48" s="24" t="s">
        <v>78</v>
      </c>
      <c r="DS48" s="24" t="s">
        <v>118</v>
      </c>
      <c r="DT48" s="24" t="s">
        <v>119</v>
      </c>
      <c r="DU48" s="24" t="s">
        <v>144</v>
      </c>
      <c r="DV48" s="24" t="s">
        <v>145</v>
      </c>
      <c r="DZ48" s="121"/>
      <c r="EA48" s="140"/>
      <c r="EB48" s="136">
        <v>10</v>
      </c>
      <c r="EC48" s="24">
        <v>10</v>
      </c>
      <c r="ED48" s="121"/>
      <c r="EE48" s="136" t="s">
        <v>1316</v>
      </c>
      <c r="EF48" s="24">
        <v>7</v>
      </c>
      <c r="EH48" s="121"/>
      <c r="EI48" s="136"/>
      <c r="EM48" s="136"/>
      <c r="EP48" s="121"/>
      <c r="EQ48" s="136"/>
      <c r="ET48" s="121"/>
      <c r="EU48" s="136">
        <v>2250</v>
      </c>
      <c r="EV48" s="121"/>
      <c r="EW48" s="136">
        <v>0</v>
      </c>
      <c r="EX48" s="24">
        <v>0</v>
      </c>
      <c r="EY48" s="121">
        <v>0</v>
      </c>
      <c r="EZ48" s="135">
        <v>119</v>
      </c>
      <c r="FA48" s="24">
        <v>2</v>
      </c>
      <c r="FB48" s="121"/>
      <c r="FC48" s="135">
        <v>520</v>
      </c>
      <c r="FD48" s="136">
        <v>50</v>
      </c>
      <c r="FE48" s="24">
        <v>45</v>
      </c>
      <c r="FF48" s="121">
        <v>48</v>
      </c>
      <c r="FG48" s="136">
        <v>113.1</v>
      </c>
      <c r="FH48" s="24">
        <v>127</v>
      </c>
      <c r="FI48" s="127">
        <f>EZ48</f>
        <v>119</v>
      </c>
      <c r="FJ48" s="136">
        <v>34.39</v>
      </c>
      <c r="FK48" s="24">
        <v>29.49</v>
      </c>
      <c r="FL48" s="121">
        <f>BD48</f>
        <v>32</v>
      </c>
      <c r="FM48" s="24">
        <v>0.63</v>
      </c>
      <c r="FN48" s="24">
        <v>0.57999999999999996</v>
      </c>
      <c r="FO48" s="121">
        <v>0.60899999999999999</v>
      </c>
      <c r="FP48" s="145">
        <v>0</v>
      </c>
      <c r="FQ48" s="146">
        <v>0</v>
      </c>
      <c r="FR48" s="147">
        <v>0</v>
      </c>
      <c r="FS48" s="148">
        <v>16.5</v>
      </c>
    </row>
    <row r="49" spans="1:190" s="24" customFormat="1" x14ac:dyDescent="0.25">
      <c r="B49" s="122" t="s">
        <v>2240</v>
      </c>
      <c r="C49" s="122"/>
      <c r="D49" s="122"/>
      <c r="E49" s="122"/>
      <c r="F49" s="34"/>
      <c r="G49" s="26"/>
      <c r="H49" s="34"/>
      <c r="I49" s="123"/>
      <c r="J49" s="136">
        <v>29</v>
      </c>
      <c r="K49" s="24">
        <v>30</v>
      </c>
      <c r="L49" s="24">
        <v>30</v>
      </c>
      <c r="M49" s="24">
        <v>42.742899999999999</v>
      </c>
      <c r="N49" s="24">
        <v>42.799799999999998</v>
      </c>
      <c r="O49" s="24">
        <v>42.768500000000003</v>
      </c>
      <c r="P49" s="24">
        <v>29.415800000000001</v>
      </c>
      <c r="Q49" s="24">
        <v>29.649899999999999</v>
      </c>
      <c r="R49" s="24">
        <v>29.520700000000001</v>
      </c>
      <c r="T49" s="24" t="s">
        <v>142</v>
      </c>
      <c r="U49" s="24" t="s">
        <v>143</v>
      </c>
      <c r="V49" s="24" t="s">
        <v>258</v>
      </c>
      <c r="W49" s="24" t="s">
        <v>259</v>
      </c>
      <c r="Y49" s="24">
        <v>1</v>
      </c>
      <c r="Z49" s="24" t="s">
        <v>64</v>
      </c>
      <c r="AA49" s="24" t="s">
        <v>64</v>
      </c>
      <c r="AB49" s="24" t="s">
        <v>150</v>
      </c>
      <c r="AC49" s="24" t="s">
        <v>178</v>
      </c>
      <c r="AD49" s="24">
        <v>10</v>
      </c>
      <c r="AF49" s="24">
        <v>487</v>
      </c>
      <c r="AG49" s="24" t="s">
        <v>243</v>
      </c>
      <c r="AH49" s="24" t="s">
        <v>244</v>
      </c>
      <c r="AI49" s="24" t="s">
        <v>68</v>
      </c>
      <c r="AJ49" s="121" t="s">
        <v>69</v>
      </c>
      <c r="AK49" s="136" t="s">
        <v>184</v>
      </c>
      <c r="AL49" s="24" t="s">
        <v>185</v>
      </c>
      <c r="AR49" s="121"/>
      <c r="AS49" s="136">
        <v>1050</v>
      </c>
      <c r="AT49" s="24">
        <v>1050</v>
      </c>
      <c r="AU49" s="136">
        <v>87</v>
      </c>
      <c r="AV49" s="24">
        <v>76</v>
      </c>
      <c r="AW49" s="24">
        <v>82</v>
      </c>
      <c r="AX49" s="24">
        <v>123.9</v>
      </c>
      <c r="AY49" s="24">
        <v>108.7</v>
      </c>
      <c r="AZ49" s="24">
        <v>116.565</v>
      </c>
      <c r="BA49" s="24">
        <v>86.885300000000001</v>
      </c>
      <c r="BB49" s="24">
        <v>76.073400000000007</v>
      </c>
      <c r="BC49" s="24">
        <v>81.662499999999994</v>
      </c>
      <c r="BD49" s="24">
        <v>32</v>
      </c>
      <c r="BE49" s="24" t="s">
        <v>108</v>
      </c>
      <c r="BF49" s="24" t="s">
        <v>109</v>
      </c>
      <c r="BG49" s="24" t="s">
        <v>68</v>
      </c>
      <c r="BH49" s="24" t="s">
        <v>69</v>
      </c>
      <c r="BI49" s="24">
        <v>1050</v>
      </c>
      <c r="BM49" s="121">
        <v>1050</v>
      </c>
      <c r="BN49" s="124" t="s">
        <v>2121</v>
      </c>
      <c r="BO49" s="24">
        <v>2</v>
      </c>
      <c r="BP49" s="24">
        <v>2</v>
      </c>
      <c r="BQ49" s="24">
        <v>20</v>
      </c>
      <c r="BR49" s="24" t="s">
        <v>254</v>
      </c>
      <c r="BS49" s="24">
        <v>1</v>
      </c>
      <c r="BT49" s="24" t="s">
        <v>111</v>
      </c>
      <c r="BU49" s="27">
        <v>43689</v>
      </c>
      <c r="BV49" s="121">
        <v>26331</v>
      </c>
      <c r="BW49" s="139"/>
      <c r="BX49" s="136" t="s">
        <v>64</v>
      </c>
      <c r="BY49" s="24" t="s">
        <v>64</v>
      </c>
      <c r="CB49" s="24" t="s">
        <v>64</v>
      </c>
      <c r="CC49" s="24" t="s">
        <v>64</v>
      </c>
      <c r="CE49" s="24" t="s">
        <v>64</v>
      </c>
      <c r="CG49" s="24" t="s">
        <v>63</v>
      </c>
      <c r="CH49" s="24" t="s">
        <v>245</v>
      </c>
      <c r="CI49" s="24" t="s">
        <v>64</v>
      </c>
      <c r="CK49" s="24" t="s">
        <v>112</v>
      </c>
      <c r="CM49" s="24">
        <v>1</v>
      </c>
      <c r="CN49" s="24" t="s">
        <v>113</v>
      </c>
      <c r="CP49" s="24">
        <v>360</v>
      </c>
      <c r="CQ49" s="24">
        <v>47</v>
      </c>
      <c r="CR49" s="24">
        <v>95.9</v>
      </c>
      <c r="CS49" s="24" t="s">
        <v>114</v>
      </c>
      <c r="CV49" s="24" t="s">
        <v>115</v>
      </c>
      <c r="CX49" s="24" t="s">
        <v>151</v>
      </c>
      <c r="CY49" s="24" t="s">
        <v>64</v>
      </c>
      <c r="DD49" s="24">
        <v>1</v>
      </c>
      <c r="DE49" s="24" t="s">
        <v>138</v>
      </c>
      <c r="DG49" s="24">
        <v>89</v>
      </c>
      <c r="DJ49" s="24" t="s">
        <v>146</v>
      </c>
      <c r="DK49" s="24" t="s">
        <v>147</v>
      </c>
      <c r="DL49" s="24" t="s">
        <v>64</v>
      </c>
      <c r="DM49" s="24" t="s">
        <v>64</v>
      </c>
      <c r="DN49" s="24" t="s">
        <v>64</v>
      </c>
      <c r="DO49" s="24" t="s">
        <v>246</v>
      </c>
      <c r="DP49" s="24" t="s">
        <v>63</v>
      </c>
      <c r="DQ49" s="24" t="s">
        <v>78</v>
      </c>
      <c r="DS49" s="24" t="s">
        <v>118</v>
      </c>
      <c r="DT49" s="24" t="s">
        <v>119</v>
      </c>
      <c r="DU49" s="24" t="s">
        <v>144</v>
      </c>
      <c r="DV49" s="24" t="s">
        <v>145</v>
      </c>
      <c r="DZ49" s="121"/>
      <c r="EA49" s="140"/>
      <c r="EB49" s="136">
        <v>10</v>
      </c>
      <c r="EC49" s="24">
        <v>10</v>
      </c>
      <c r="ED49" s="121">
        <v>10</v>
      </c>
      <c r="EE49" s="136" t="s">
        <v>1316</v>
      </c>
      <c r="EF49" s="24">
        <v>7</v>
      </c>
      <c r="EH49" s="121"/>
      <c r="EI49" s="136"/>
      <c r="EM49" s="136"/>
      <c r="EP49" s="121"/>
      <c r="EQ49" s="136"/>
      <c r="ET49" s="121"/>
      <c r="EU49" s="136">
        <v>2250</v>
      </c>
      <c r="EV49" s="121"/>
      <c r="EW49" s="136">
        <v>300</v>
      </c>
      <c r="EX49" s="24">
        <v>299</v>
      </c>
      <c r="EY49" s="121">
        <v>300</v>
      </c>
      <c r="EZ49" s="135">
        <v>119</v>
      </c>
      <c r="FA49" s="24">
        <v>2</v>
      </c>
      <c r="FB49" s="121"/>
      <c r="FC49" s="135">
        <v>520</v>
      </c>
      <c r="FD49" s="136">
        <v>50</v>
      </c>
      <c r="FE49" s="24">
        <v>45</v>
      </c>
      <c r="FF49" s="121">
        <v>48</v>
      </c>
      <c r="FG49" s="136">
        <v>113.1</v>
      </c>
      <c r="FH49" s="24">
        <v>127</v>
      </c>
      <c r="FI49" s="127">
        <f>EZ49</f>
        <v>119</v>
      </c>
      <c r="FJ49" s="124" t="s">
        <v>2241</v>
      </c>
      <c r="FL49" s="121"/>
      <c r="FM49" s="24">
        <v>0.63</v>
      </c>
      <c r="FN49" s="24">
        <v>0.57999999999999996</v>
      </c>
      <c r="FO49" s="121">
        <v>0.60899999999999999</v>
      </c>
      <c r="FP49" s="136"/>
      <c r="FS49" s="148">
        <v>16.5</v>
      </c>
    </row>
    <row r="50" spans="1:190" s="21" customFormat="1" x14ac:dyDescent="0.25">
      <c r="A50" s="107"/>
      <c r="B50" s="107"/>
      <c r="C50" s="107"/>
      <c r="D50" s="107"/>
      <c r="E50" s="107"/>
      <c r="F50" s="107"/>
      <c r="G50" s="107"/>
      <c r="H50" s="107"/>
      <c r="I50" s="108"/>
      <c r="J50" s="104"/>
      <c r="K50" s="107"/>
      <c r="L50" s="107"/>
      <c r="M50" s="104" t="s">
        <v>2242</v>
      </c>
      <c r="N50" s="107"/>
      <c r="O50" s="107"/>
      <c r="P50" s="107"/>
      <c r="Q50" s="107"/>
      <c r="R50" s="107"/>
      <c r="S50" s="107"/>
      <c r="T50" s="107"/>
      <c r="U50" s="107"/>
      <c r="V50" s="107"/>
      <c r="W50" s="107"/>
      <c r="X50" s="107"/>
      <c r="Y50" s="107"/>
      <c r="Z50" s="107"/>
      <c r="AA50" s="107"/>
      <c r="AB50" s="107"/>
      <c r="AC50" s="107"/>
      <c r="AD50" s="104" t="str">
        <f>$M50</f>
        <v>2020 Ford Escape FWD PHEV</v>
      </c>
      <c r="AE50" s="107"/>
      <c r="AF50" s="107"/>
      <c r="AG50" s="107"/>
      <c r="AH50" s="107"/>
      <c r="AI50" s="107"/>
      <c r="AJ50" s="107"/>
      <c r="AK50" s="111"/>
      <c r="AL50" s="107"/>
      <c r="AM50" s="107"/>
      <c r="AN50" s="107"/>
      <c r="AO50" s="107"/>
      <c r="AP50" s="107"/>
      <c r="AQ50" s="107"/>
      <c r="AR50" s="110"/>
      <c r="AS50" s="111"/>
      <c r="AT50" s="104" t="str">
        <f>$M50</f>
        <v>2020 Ford Escape FWD PHEV</v>
      </c>
      <c r="AU50" s="107"/>
      <c r="AV50" s="107"/>
      <c r="AW50" s="107"/>
      <c r="AX50" s="107"/>
      <c r="AY50" s="107"/>
      <c r="AZ50" s="107"/>
      <c r="BA50" s="107"/>
      <c r="BB50" s="107"/>
      <c r="BC50" s="107"/>
      <c r="BD50" s="107"/>
      <c r="BE50" s="107"/>
      <c r="BF50" s="107"/>
      <c r="BG50" s="107"/>
      <c r="BH50" s="107"/>
      <c r="BI50" s="104" t="str">
        <f>$M50</f>
        <v>2020 Ford Escape FWD PHEV</v>
      </c>
      <c r="BJ50" s="107"/>
      <c r="BK50" s="107"/>
      <c r="BL50" s="107"/>
      <c r="BM50" s="107"/>
      <c r="BN50" s="111"/>
      <c r="BO50" s="107"/>
      <c r="BP50" s="149"/>
      <c r="BQ50" s="107"/>
      <c r="BR50" s="107"/>
      <c r="BS50" s="107"/>
      <c r="BT50" s="112"/>
      <c r="BU50" s="107"/>
      <c r="BV50" s="110"/>
      <c r="BW50" s="113"/>
      <c r="BX50" s="107"/>
      <c r="BY50" s="104" t="str">
        <f>$M50</f>
        <v>2020 Ford Escape FWD PHEV</v>
      </c>
      <c r="BZ50" s="107"/>
      <c r="CA50" s="107"/>
      <c r="CB50" s="107"/>
      <c r="CC50" s="107"/>
      <c r="CD50" s="107"/>
      <c r="CE50"/>
      <c r="CF50" s="107"/>
      <c r="CG50" s="107"/>
      <c r="CH50" s="107"/>
      <c r="CI50" s="107"/>
      <c r="CJ50" s="107"/>
      <c r="CK50" s="107"/>
      <c r="CL50" s="107"/>
      <c r="CM50" s="107"/>
      <c r="CN50" s="107"/>
      <c r="CO50" s="104" t="str">
        <f>$M50</f>
        <v>2020 Ford Escape FWD PHEV</v>
      </c>
      <c r="CP50" s="107"/>
      <c r="CQ50" s="107"/>
      <c r="CR50" s="107"/>
      <c r="CS50" s="107"/>
      <c r="CT50" s="107"/>
      <c r="CU50" s="107"/>
      <c r="CV50" s="107"/>
      <c r="CW50" s="107"/>
      <c r="CX50" s="107"/>
      <c r="CY50" s="107"/>
      <c r="CZ50" s="107"/>
      <c r="DA50" s="107"/>
      <c r="DB50" s="107"/>
      <c r="DC50" s="107"/>
      <c r="DD50" s="107"/>
      <c r="DE50" s="107"/>
      <c r="DF50" s="104" t="str">
        <f>$M50</f>
        <v>2020 Ford Escape FWD PHEV</v>
      </c>
      <c r="DG50" s="107"/>
      <c r="DH50" s="107"/>
      <c r="DI50" s="107"/>
      <c r="DJ50" s="107"/>
      <c r="DK50" s="107"/>
      <c r="DL50" s="107"/>
      <c r="DM50" s="107"/>
      <c r="DN50" s="107"/>
      <c r="DO50" s="107"/>
      <c r="DP50" s="107"/>
      <c r="DQ50" s="107"/>
      <c r="DR50" s="104"/>
      <c r="DS50" s="104"/>
      <c r="DT50" s="104"/>
      <c r="DU50" s="104"/>
      <c r="DV50" s="104"/>
      <c r="DW50" s="104" t="str">
        <f>$M50</f>
        <v>2020 Ford Escape FWD PHEV</v>
      </c>
      <c r="DX50" s="104"/>
      <c r="DY50" s="104"/>
      <c r="DZ50" s="108"/>
      <c r="EA50" s="115"/>
      <c r="EB50" s="109"/>
      <c r="EC50" s="104"/>
      <c r="ED50" s="104"/>
      <c r="EE50" s="109"/>
      <c r="EF50" s="104"/>
      <c r="EG50" s="104"/>
      <c r="EH50" s="108"/>
      <c r="EI50" s="104"/>
      <c r="EK50" s="114" t="s">
        <v>80</v>
      </c>
      <c r="EL50" s="104" t="str">
        <f>$M50</f>
        <v>2020 Ford Escape FWD PHEV</v>
      </c>
      <c r="EM50" s="109"/>
      <c r="EP50" s="106"/>
      <c r="EU50" s="105"/>
      <c r="EV50" s="106"/>
      <c r="EZ50" s="150"/>
      <c r="FA50" s="104" t="str">
        <f>$M50</f>
        <v>2020 Ford Escape FWD PHEV</v>
      </c>
      <c r="FB50" s="104"/>
      <c r="FC50" s="150"/>
      <c r="FD50" s="104"/>
      <c r="FE50" s="104"/>
      <c r="FF50" s="108"/>
      <c r="FG50" s="109"/>
      <c r="FH50" s="104"/>
      <c r="FI50" s="108"/>
      <c r="FJ50" s="109"/>
      <c r="FK50" s="104"/>
      <c r="FL50" s="108"/>
      <c r="FM50" s="104" t="str">
        <f>$M50</f>
        <v>2020 Ford Escape FWD PHEV</v>
      </c>
      <c r="FN50" s="104"/>
      <c r="FO50" s="108"/>
      <c r="FP50" s="118"/>
      <c r="FQ50" s="119"/>
      <c r="FR50" s="119"/>
      <c r="FS50" s="151"/>
      <c r="FT50" s="104"/>
      <c r="FU50" s="104"/>
      <c r="FV50" s="104"/>
      <c r="FW50" s="104"/>
      <c r="FX50" s="104"/>
      <c r="FY50" s="104"/>
      <c r="FZ50" s="104"/>
      <c r="GA50" s="104"/>
      <c r="GB50" s="104"/>
      <c r="GC50" s="104"/>
      <c r="GD50" s="104"/>
      <c r="GE50" s="104"/>
      <c r="GF50" s="104"/>
      <c r="GG50" s="104"/>
      <c r="GH50" s="104"/>
    </row>
    <row r="51" spans="1:190" s="24" customFormat="1" x14ac:dyDescent="0.25">
      <c r="A51" s="24">
        <v>2020</v>
      </c>
      <c r="B51" s="24" t="s">
        <v>2134</v>
      </c>
      <c r="C51" s="24" t="s">
        <v>322</v>
      </c>
      <c r="D51" s="24" t="s">
        <v>1366</v>
      </c>
      <c r="E51" s="24" t="s">
        <v>324</v>
      </c>
      <c r="F51" s="24">
        <v>266</v>
      </c>
      <c r="G51" s="26">
        <v>2.5</v>
      </c>
      <c r="H51" s="24">
        <v>4</v>
      </c>
      <c r="I51" s="121" t="s">
        <v>260</v>
      </c>
      <c r="J51" s="24">
        <v>43</v>
      </c>
      <c r="K51" s="24">
        <v>38</v>
      </c>
      <c r="L51" s="24">
        <v>41</v>
      </c>
      <c r="M51" s="24">
        <v>61.3</v>
      </c>
      <c r="N51" s="24">
        <v>56.9</v>
      </c>
      <c r="O51" s="24">
        <v>59.238599999999998</v>
      </c>
      <c r="P51" s="24">
        <v>43.448099999999997</v>
      </c>
      <c r="Q51" s="24">
        <v>37.777700000000003</v>
      </c>
      <c r="R51" s="24">
        <v>40.699100000000001</v>
      </c>
      <c r="T51" s="24" t="s">
        <v>142</v>
      </c>
      <c r="U51" s="24" t="s">
        <v>143</v>
      </c>
      <c r="V51" s="24" t="s">
        <v>258</v>
      </c>
      <c r="W51" s="24" t="s">
        <v>259</v>
      </c>
      <c r="Y51" s="24">
        <v>1</v>
      </c>
      <c r="Z51" s="24" t="s">
        <v>64</v>
      </c>
      <c r="AA51" s="24" t="s">
        <v>64</v>
      </c>
      <c r="AB51" s="24" t="s">
        <v>150</v>
      </c>
      <c r="AC51" s="24" t="s">
        <v>178</v>
      </c>
      <c r="AD51" s="24">
        <v>15</v>
      </c>
      <c r="AF51" s="24">
        <v>491</v>
      </c>
      <c r="AG51" s="24" t="s">
        <v>243</v>
      </c>
      <c r="AH51" s="24" t="s">
        <v>244</v>
      </c>
      <c r="AI51" s="24" t="s">
        <v>68</v>
      </c>
      <c r="AJ51" s="24" t="s">
        <v>69</v>
      </c>
      <c r="AK51" s="136" t="s">
        <v>184</v>
      </c>
      <c r="AL51" s="24" t="s">
        <v>185</v>
      </c>
      <c r="AR51" s="121"/>
      <c r="AS51" s="136">
        <v>750</v>
      </c>
      <c r="AT51" s="24">
        <v>750</v>
      </c>
      <c r="AU51" s="24">
        <v>30</v>
      </c>
      <c r="AV51" s="24">
        <v>37</v>
      </c>
      <c r="AW51" s="24">
        <v>33</v>
      </c>
      <c r="AX51" s="24">
        <v>20.7</v>
      </c>
      <c r="AY51" s="24">
        <v>26</v>
      </c>
      <c r="AZ51" s="24">
        <v>23.085000000000001</v>
      </c>
      <c r="BA51" s="24">
        <v>29.65</v>
      </c>
      <c r="BB51" s="24">
        <v>36.945</v>
      </c>
      <c r="BC51" s="24">
        <v>32.9328</v>
      </c>
      <c r="BD51" s="24">
        <v>37</v>
      </c>
      <c r="BE51" s="24" t="s">
        <v>108</v>
      </c>
      <c r="BF51" s="24" t="s">
        <v>109</v>
      </c>
      <c r="BG51" s="24" t="s">
        <v>122</v>
      </c>
      <c r="BH51" s="24" t="s">
        <v>123</v>
      </c>
      <c r="BI51" s="24">
        <v>750</v>
      </c>
      <c r="BM51" s="24">
        <v>750</v>
      </c>
      <c r="BN51" s="124" t="s">
        <v>2121</v>
      </c>
      <c r="BO51" s="24">
        <v>2</v>
      </c>
      <c r="BP51" s="24">
        <v>2</v>
      </c>
      <c r="BQ51" s="24">
        <v>30</v>
      </c>
      <c r="BR51" s="24" t="s">
        <v>220</v>
      </c>
      <c r="BT51" s="24" t="s">
        <v>111</v>
      </c>
      <c r="BU51" s="27">
        <v>44032</v>
      </c>
      <c r="BV51" s="121">
        <v>28102</v>
      </c>
      <c r="BW51" s="139"/>
      <c r="BX51" s="24" t="s">
        <v>64</v>
      </c>
      <c r="BY51" s="24" t="s">
        <v>64</v>
      </c>
      <c r="CB51" s="24" t="s">
        <v>64</v>
      </c>
      <c r="CC51" s="24" t="s">
        <v>64</v>
      </c>
      <c r="CD51" s="24" t="s">
        <v>1363</v>
      </c>
      <c r="CE51" s="24" t="s">
        <v>64</v>
      </c>
      <c r="CG51" s="24" t="s">
        <v>63</v>
      </c>
      <c r="CH51" s="24" t="s">
        <v>389</v>
      </c>
      <c r="CI51" s="24" t="s">
        <v>64</v>
      </c>
      <c r="CK51" s="24" t="s">
        <v>112</v>
      </c>
      <c r="CM51" s="24">
        <v>1</v>
      </c>
      <c r="CN51" s="24" t="s">
        <v>113</v>
      </c>
      <c r="CP51" s="24">
        <v>300</v>
      </c>
      <c r="CQ51" s="24">
        <v>48</v>
      </c>
      <c r="CR51" s="24">
        <v>84</v>
      </c>
      <c r="CS51" s="24" t="s">
        <v>2129</v>
      </c>
      <c r="CV51" s="24" t="s">
        <v>115</v>
      </c>
      <c r="CX51" s="24" t="s">
        <v>151</v>
      </c>
      <c r="CY51" s="24" t="s">
        <v>64</v>
      </c>
      <c r="DD51" s="24">
        <v>1</v>
      </c>
      <c r="DE51" s="24" t="s">
        <v>117</v>
      </c>
      <c r="DG51" s="24">
        <v>36</v>
      </c>
      <c r="DJ51" s="24" t="s">
        <v>146</v>
      </c>
      <c r="DK51" s="24" t="s">
        <v>147</v>
      </c>
      <c r="DL51" s="24" t="s">
        <v>64</v>
      </c>
      <c r="DM51" s="24" t="s">
        <v>63</v>
      </c>
      <c r="DN51" s="24" t="s">
        <v>64</v>
      </c>
      <c r="DO51" s="24" t="s">
        <v>1364</v>
      </c>
      <c r="DP51" s="24" t="s">
        <v>63</v>
      </c>
      <c r="DQ51" s="24" t="s">
        <v>78</v>
      </c>
      <c r="DS51" s="24" t="s">
        <v>118</v>
      </c>
      <c r="DT51" s="24" t="s">
        <v>119</v>
      </c>
      <c r="DU51" s="24" t="s">
        <v>679</v>
      </c>
      <c r="DV51" s="24" t="s">
        <v>680</v>
      </c>
      <c r="DZ51" s="121"/>
      <c r="EA51" s="140"/>
      <c r="EB51" s="136">
        <v>10</v>
      </c>
      <c r="EC51" s="24">
        <v>10</v>
      </c>
      <c r="EE51" s="136" t="s">
        <v>1367</v>
      </c>
      <c r="EF51" s="24">
        <v>7</v>
      </c>
      <c r="EH51" s="121"/>
      <c r="EM51" s="136"/>
      <c r="EP51" s="121"/>
      <c r="EU51" s="136">
        <v>3750</v>
      </c>
      <c r="EV51" s="121"/>
      <c r="EW51" s="24">
        <v>0</v>
      </c>
      <c r="EX51" s="24">
        <v>0</v>
      </c>
      <c r="EY51" s="24">
        <v>0</v>
      </c>
      <c r="EZ51" s="135">
        <v>77</v>
      </c>
      <c r="FA51" s="24">
        <v>3.3</v>
      </c>
      <c r="FC51" s="135">
        <v>530</v>
      </c>
      <c r="FD51" s="24">
        <v>75</v>
      </c>
      <c r="FE51" s="24">
        <v>58</v>
      </c>
      <c r="FF51" s="121">
        <v>66</v>
      </c>
      <c r="FG51" s="136">
        <v>64.900000000000006</v>
      </c>
      <c r="FH51" s="24">
        <v>92.2</v>
      </c>
      <c r="FI51" s="127">
        <f>EZ51</f>
        <v>77</v>
      </c>
      <c r="FJ51" s="136">
        <v>41.16</v>
      </c>
      <c r="FK51" s="142">
        <v>32.524000000000001</v>
      </c>
      <c r="FL51" s="121">
        <f>BD51</f>
        <v>37</v>
      </c>
      <c r="FM51" s="24">
        <v>0.68600000000000005</v>
      </c>
      <c r="FN51" s="24">
        <v>0.61199999999999999</v>
      </c>
      <c r="FO51" s="121">
        <v>0.65500000000000003</v>
      </c>
      <c r="FP51" s="145">
        <v>0</v>
      </c>
      <c r="FQ51" s="146">
        <v>0</v>
      </c>
      <c r="FR51" s="147">
        <v>0</v>
      </c>
      <c r="FS51" s="148">
        <v>12</v>
      </c>
    </row>
    <row r="52" spans="1:190" s="24" customFormat="1" x14ac:dyDescent="0.25">
      <c r="A52" s="24" t="s">
        <v>80</v>
      </c>
      <c r="B52" s="24" t="s">
        <v>2243</v>
      </c>
      <c r="G52" s="26"/>
      <c r="I52" s="121"/>
      <c r="J52" s="24">
        <v>43</v>
      </c>
      <c r="K52" s="24">
        <v>38</v>
      </c>
      <c r="L52" s="24">
        <v>41</v>
      </c>
      <c r="M52" s="24">
        <v>61.3</v>
      </c>
      <c r="N52" s="24">
        <v>56.9</v>
      </c>
      <c r="O52" s="24">
        <v>59.238599999999998</v>
      </c>
      <c r="P52" s="24">
        <v>43.448099999999997</v>
      </c>
      <c r="Q52" s="24">
        <v>37.777700000000003</v>
      </c>
      <c r="R52" s="24">
        <v>40.699100000000001</v>
      </c>
      <c r="T52" s="24" t="s">
        <v>142</v>
      </c>
      <c r="U52" s="24" t="s">
        <v>143</v>
      </c>
      <c r="V52" s="24" t="s">
        <v>258</v>
      </c>
      <c r="W52" s="24" t="s">
        <v>259</v>
      </c>
      <c r="Y52" s="24">
        <v>1</v>
      </c>
      <c r="Z52" s="24" t="s">
        <v>64</v>
      </c>
      <c r="AA52" s="24" t="s">
        <v>64</v>
      </c>
      <c r="AB52" s="24" t="s">
        <v>150</v>
      </c>
      <c r="AC52" s="24" t="s">
        <v>178</v>
      </c>
      <c r="AD52" s="24">
        <v>15</v>
      </c>
      <c r="AF52" s="24">
        <v>491</v>
      </c>
      <c r="AG52" s="24" t="s">
        <v>243</v>
      </c>
      <c r="AH52" s="24" t="s">
        <v>244</v>
      </c>
      <c r="AI52" s="24" t="s">
        <v>68</v>
      </c>
      <c r="AJ52" s="24" t="s">
        <v>69</v>
      </c>
      <c r="AK52" s="136" t="s">
        <v>184</v>
      </c>
      <c r="AL52" s="24" t="s">
        <v>185</v>
      </c>
      <c r="AR52" s="121"/>
      <c r="AS52" s="136">
        <v>750</v>
      </c>
      <c r="AT52" s="24">
        <v>750</v>
      </c>
      <c r="AU52" s="24">
        <v>114</v>
      </c>
      <c r="AV52" s="24">
        <v>91</v>
      </c>
      <c r="AW52" s="24">
        <v>102</v>
      </c>
      <c r="AX52" s="24">
        <v>163.19999999999999</v>
      </c>
      <c r="AY52" s="24">
        <v>129.6</v>
      </c>
      <c r="AZ52" s="24">
        <v>146.14930000000001</v>
      </c>
      <c r="BA52" s="24">
        <v>114.23860000000001</v>
      </c>
      <c r="BB52" s="24">
        <v>90.714799999999997</v>
      </c>
      <c r="BC52" s="24">
        <v>102.3009</v>
      </c>
      <c r="BD52" s="24">
        <v>37</v>
      </c>
      <c r="BE52" s="24" t="s">
        <v>108</v>
      </c>
      <c r="BF52" s="24" t="s">
        <v>109</v>
      </c>
      <c r="BG52" s="24" t="s">
        <v>68</v>
      </c>
      <c r="BH52" s="24" t="s">
        <v>69</v>
      </c>
      <c r="BI52" s="24">
        <v>750</v>
      </c>
      <c r="BM52" s="24">
        <v>750</v>
      </c>
      <c r="BN52" s="124" t="s">
        <v>2121</v>
      </c>
      <c r="BO52" s="24">
        <v>2</v>
      </c>
      <c r="BP52" s="24">
        <v>2</v>
      </c>
      <c r="BQ52" s="24">
        <v>30</v>
      </c>
      <c r="BR52" s="24" t="s">
        <v>220</v>
      </c>
      <c r="BT52" s="24" t="s">
        <v>111</v>
      </c>
      <c r="BU52" s="27">
        <v>44032</v>
      </c>
      <c r="BV52" s="121">
        <v>28102</v>
      </c>
      <c r="BW52" s="139"/>
      <c r="BX52" s="24" t="s">
        <v>64</v>
      </c>
      <c r="BY52" s="24" t="s">
        <v>64</v>
      </c>
      <c r="CB52" s="24" t="s">
        <v>64</v>
      </c>
      <c r="CC52" s="24" t="s">
        <v>64</v>
      </c>
      <c r="CD52" s="24" t="s">
        <v>1363</v>
      </c>
      <c r="CE52" s="24" t="s">
        <v>64</v>
      </c>
      <c r="CG52" s="24" t="s">
        <v>63</v>
      </c>
      <c r="CH52" s="24" t="s">
        <v>389</v>
      </c>
      <c r="CI52" s="24" t="s">
        <v>64</v>
      </c>
      <c r="CK52" s="24" t="s">
        <v>112</v>
      </c>
      <c r="CM52" s="24">
        <v>1</v>
      </c>
      <c r="CN52" s="24" t="s">
        <v>113</v>
      </c>
      <c r="CP52" s="24">
        <v>300</v>
      </c>
      <c r="CQ52" s="24">
        <v>48</v>
      </c>
      <c r="CR52" s="24">
        <v>84</v>
      </c>
      <c r="CS52" s="24" t="s">
        <v>2129</v>
      </c>
      <c r="CV52" s="24" t="s">
        <v>115</v>
      </c>
      <c r="CX52" s="24" t="s">
        <v>151</v>
      </c>
      <c r="CY52" s="24" t="s">
        <v>64</v>
      </c>
      <c r="DD52" s="24">
        <v>1</v>
      </c>
      <c r="DE52" s="24" t="s">
        <v>117</v>
      </c>
      <c r="DG52" s="24">
        <v>36</v>
      </c>
      <c r="DJ52" s="24" t="s">
        <v>146</v>
      </c>
      <c r="DK52" s="24" t="s">
        <v>147</v>
      </c>
      <c r="DL52" s="24" t="s">
        <v>64</v>
      </c>
      <c r="DM52" s="24" t="s">
        <v>63</v>
      </c>
      <c r="DN52" s="24" t="s">
        <v>64</v>
      </c>
      <c r="DO52" s="24" t="s">
        <v>1364</v>
      </c>
      <c r="DP52" s="24" t="s">
        <v>63</v>
      </c>
      <c r="DQ52" s="24" t="s">
        <v>78</v>
      </c>
      <c r="DS52" s="24" t="s">
        <v>118</v>
      </c>
      <c r="DT52" s="24" t="s">
        <v>119</v>
      </c>
      <c r="DU52" s="24" t="s">
        <v>679</v>
      </c>
      <c r="DV52" s="24" t="s">
        <v>680</v>
      </c>
      <c r="DZ52" s="121"/>
      <c r="EA52" s="140"/>
      <c r="EB52" s="136">
        <v>10</v>
      </c>
      <c r="EC52" s="24">
        <v>10</v>
      </c>
      <c r="ED52" s="24">
        <v>10</v>
      </c>
      <c r="EE52" s="136" t="s">
        <v>1367</v>
      </c>
      <c r="EF52" s="24">
        <v>7</v>
      </c>
      <c r="EH52" s="121"/>
      <c r="EM52" s="136"/>
      <c r="EP52" s="121"/>
      <c r="EU52" s="136">
        <v>3750</v>
      </c>
      <c r="EV52" s="121"/>
      <c r="EW52" s="24">
        <v>205</v>
      </c>
      <c r="EX52" s="24">
        <v>235</v>
      </c>
      <c r="EY52" s="24">
        <v>218</v>
      </c>
      <c r="EZ52" s="135">
        <v>77</v>
      </c>
      <c r="FA52" s="24">
        <v>3.3</v>
      </c>
      <c r="FC52" s="135">
        <v>530</v>
      </c>
      <c r="FD52" s="24">
        <v>75</v>
      </c>
      <c r="FE52" s="24">
        <v>58</v>
      </c>
      <c r="FF52" s="121">
        <v>66</v>
      </c>
      <c r="FG52" s="136">
        <v>64.900000000000006</v>
      </c>
      <c r="FH52" s="24">
        <v>92.2</v>
      </c>
      <c r="FI52" s="127">
        <f>EZ52</f>
        <v>77</v>
      </c>
      <c r="FJ52" s="124" t="s">
        <v>2244</v>
      </c>
      <c r="FL52" s="121"/>
      <c r="FM52" s="24">
        <v>0.68600000000000005</v>
      </c>
      <c r="FN52" s="24">
        <v>0.61199999999999999</v>
      </c>
      <c r="FO52" s="121">
        <v>0.65500000000000003</v>
      </c>
      <c r="FP52" s="136"/>
      <c r="FS52" s="148">
        <v>12</v>
      </c>
    </row>
    <row r="53" spans="1:190" s="21" customFormat="1" x14ac:dyDescent="0.25">
      <c r="A53" s="107"/>
      <c r="B53" s="107"/>
      <c r="C53" s="107"/>
      <c r="D53" s="107"/>
      <c r="E53" s="107"/>
      <c r="F53" s="107"/>
      <c r="G53" s="107"/>
      <c r="H53" s="107"/>
      <c r="I53" s="108"/>
      <c r="J53" s="104"/>
      <c r="K53" s="107"/>
      <c r="L53" s="107"/>
      <c r="M53" s="104" t="s">
        <v>2245</v>
      </c>
      <c r="N53" s="107"/>
      <c r="O53" s="107"/>
      <c r="P53" s="107"/>
      <c r="Q53" s="107"/>
      <c r="R53" s="107"/>
      <c r="S53" s="107"/>
      <c r="T53" s="107"/>
      <c r="U53" s="107"/>
      <c r="V53" s="107"/>
      <c r="W53" s="107"/>
      <c r="X53" s="107"/>
      <c r="Y53" s="107"/>
      <c r="Z53" s="107"/>
      <c r="AA53" s="107"/>
      <c r="AB53" s="107"/>
      <c r="AC53" s="107"/>
      <c r="AD53" s="104" t="str">
        <f>$M53</f>
        <v>2020 Ford Fusion Energi Plug-in Hybrid FWD</v>
      </c>
      <c r="AE53" s="107"/>
      <c r="AF53" s="107"/>
      <c r="AG53" s="107"/>
      <c r="AH53" s="107"/>
      <c r="AI53" s="107"/>
      <c r="AJ53" s="107"/>
      <c r="AK53" s="111"/>
      <c r="AL53" s="107"/>
      <c r="AM53" s="107"/>
      <c r="AN53" s="107"/>
      <c r="AO53" s="107"/>
      <c r="AP53" s="107"/>
      <c r="AQ53" s="107"/>
      <c r="AR53" s="110"/>
      <c r="AS53" s="111"/>
      <c r="AT53" s="104" t="str">
        <f>$M53</f>
        <v>2020 Ford Fusion Energi Plug-in Hybrid FWD</v>
      </c>
      <c r="AU53" s="107"/>
      <c r="AV53" s="107"/>
      <c r="AW53" s="107"/>
      <c r="AX53" s="107"/>
      <c r="AY53" s="107"/>
      <c r="AZ53" s="107"/>
      <c r="BA53" s="107"/>
      <c r="BB53" s="107"/>
      <c r="BC53" s="107"/>
      <c r="BD53" s="107"/>
      <c r="BE53" s="107"/>
      <c r="BF53" s="107"/>
      <c r="BG53" s="107"/>
      <c r="BH53" s="107"/>
      <c r="BI53" s="104" t="str">
        <f>$M53</f>
        <v>2020 Ford Fusion Energi Plug-in Hybrid FWD</v>
      </c>
      <c r="BJ53" s="107"/>
      <c r="BK53" s="107"/>
      <c r="BL53" s="107"/>
      <c r="BM53" s="107"/>
      <c r="BN53" s="111"/>
      <c r="BO53" s="107"/>
      <c r="BP53" s="149"/>
      <c r="BQ53" s="107"/>
      <c r="BR53" s="107"/>
      <c r="BS53" s="107"/>
      <c r="BT53" s="112"/>
      <c r="BU53" s="107"/>
      <c r="BV53" s="110"/>
      <c r="BW53" s="113"/>
      <c r="BX53" s="107"/>
      <c r="BY53" s="104" t="str">
        <f>$M53</f>
        <v>2020 Ford Fusion Energi Plug-in Hybrid FWD</v>
      </c>
      <c r="BZ53" s="107"/>
      <c r="CA53" s="107"/>
      <c r="CB53" s="107"/>
      <c r="CC53" s="107"/>
      <c r="CD53" s="107"/>
      <c r="CE53"/>
      <c r="CF53" s="107"/>
      <c r="CG53" s="107"/>
      <c r="CH53" s="107"/>
      <c r="CI53" s="107"/>
      <c r="CJ53" s="107"/>
      <c r="CK53" s="107"/>
      <c r="CL53" s="107"/>
      <c r="CM53" s="107"/>
      <c r="CN53" s="107"/>
      <c r="CO53" s="104" t="str">
        <f>$M53</f>
        <v>2020 Ford Fusion Energi Plug-in Hybrid FWD</v>
      </c>
      <c r="CP53" s="107"/>
      <c r="CQ53" s="107"/>
      <c r="CR53" s="107"/>
      <c r="CS53" s="107"/>
      <c r="CT53" s="107"/>
      <c r="CU53" s="107"/>
      <c r="CV53" s="107"/>
      <c r="CW53" s="107"/>
      <c r="CX53" s="107"/>
      <c r="CY53" s="107"/>
      <c r="CZ53" s="107"/>
      <c r="DA53" s="107"/>
      <c r="DB53" s="107"/>
      <c r="DC53" s="107"/>
      <c r="DD53" s="107"/>
      <c r="DE53" s="107"/>
      <c r="DF53" s="104" t="str">
        <f>$M53</f>
        <v>2020 Ford Fusion Energi Plug-in Hybrid FWD</v>
      </c>
      <c r="DG53" s="107"/>
      <c r="DH53" s="107"/>
      <c r="DI53" s="107"/>
      <c r="DJ53" s="107"/>
      <c r="DK53" s="107"/>
      <c r="DL53" s="107"/>
      <c r="DM53" s="107"/>
      <c r="DN53" s="107"/>
      <c r="DO53" s="107"/>
      <c r="DP53" s="107"/>
      <c r="DQ53" s="107"/>
      <c r="DR53" s="104"/>
      <c r="DS53" s="104"/>
      <c r="DT53" s="104"/>
      <c r="DU53" s="104"/>
      <c r="DV53" s="104"/>
      <c r="DW53" s="104" t="str">
        <f>$M53</f>
        <v>2020 Ford Fusion Energi Plug-in Hybrid FWD</v>
      </c>
      <c r="DX53" s="104"/>
      <c r="DY53" s="104"/>
      <c r="DZ53" s="108"/>
      <c r="EA53" s="115"/>
      <c r="EB53" s="109"/>
      <c r="EC53" s="104"/>
      <c r="ED53" s="104"/>
      <c r="EE53" s="109"/>
      <c r="EF53" s="104"/>
      <c r="EG53" s="104"/>
      <c r="EH53" s="108"/>
      <c r="EI53" s="104"/>
      <c r="EK53" s="114" t="s">
        <v>80</v>
      </c>
      <c r="EL53" s="104" t="str">
        <f>$M53</f>
        <v>2020 Ford Fusion Energi Plug-in Hybrid FWD</v>
      </c>
      <c r="EM53" s="109"/>
      <c r="EP53" s="106"/>
      <c r="EU53" s="105"/>
      <c r="EV53" s="106"/>
      <c r="EZ53" s="150"/>
      <c r="FA53" s="104" t="str">
        <f>$M53</f>
        <v>2020 Ford Fusion Energi Plug-in Hybrid FWD</v>
      </c>
      <c r="FB53" s="104"/>
      <c r="FC53" s="150"/>
      <c r="FD53" s="104"/>
      <c r="FE53" s="104"/>
      <c r="FF53" s="108"/>
      <c r="FG53" s="109"/>
      <c r="FH53" s="104"/>
      <c r="FI53" s="108"/>
      <c r="FJ53" s="109"/>
      <c r="FK53" s="104"/>
      <c r="FL53" s="108"/>
      <c r="FM53" s="104" t="str">
        <f>$M53</f>
        <v>2020 Ford Fusion Energi Plug-in Hybrid FWD</v>
      </c>
      <c r="FN53" s="104"/>
      <c r="FO53" s="108"/>
      <c r="FP53" s="118"/>
      <c r="FQ53" s="119"/>
      <c r="FR53" s="119"/>
      <c r="FS53" s="151"/>
      <c r="FT53" s="104"/>
      <c r="FU53" s="104"/>
      <c r="FV53" s="104"/>
      <c r="FW53" s="104"/>
      <c r="FX53" s="104"/>
      <c r="FY53" s="104"/>
      <c r="FZ53" s="104"/>
      <c r="GA53" s="104"/>
      <c r="GB53" s="104"/>
      <c r="GC53" s="104"/>
      <c r="GD53" s="104"/>
      <c r="GE53" s="104"/>
      <c r="GF53" s="104"/>
      <c r="GG53" s="104"/>
      <c r="GH53" s="104"/>
    </row>
    <row r="54" spans="1:190" s="24" customFormat="1" x14ac:dyDescent="0.25">
      <c r="A54" s="24">
        <v>2020</v>
      </c>
      <c r="B54" s="24" t="s">
        <v>2134</v>
      </c>
      <c r="C54" s="24" t="s">
        <v>322</v>
      </c>
      <c r="D54" s="24" t="s">
        <v>387</v>
      </c>
      <c r="E54" s="24" t="s">
        <v>324</v>
      </c>
      <c r="F54" s="24">
        <v>94</v>
      </c>
      <c r="G54" s="26">
        <v>2</v>
      </c>
      <c r="H54" s="24">
        <v>4</v>
      </c>
      <c r="I54" s="121" t="s">
        <v>260</v>
      </c>
      <c r="J54" s="136">
        <v>43</v>
      </c>
      <c r="K54" s="24">
        <v>40</v>
      </c>
      <c r="L54" s="24">
        <v>42</v>
      </c>
      <c r="M54" s="24">
        <v>60.4</v>
      </c>
      <c r="N54" s="24">
        <v>59.8</v>
      </c>
      <c r="O54" s="24">
        <v>60.1</v>
      </c>
      <c r="P54" s="24">
        <v>42.9</v>
      </c>
      <c r="Q54" s="24">
        <v>40.299999999999997</v>
      </c>
      <c r="R54" s="24">
        <v>41.7</v>
      </c>
      <c r="T54" s="24" t="s">
        <v>142</v>
      </c>
      <c r="U54" s="24" t="s">
        <v>143</v>
      </c>
      <c r="V54" s="24" t="s">
        <v>258</v>
      </c>
      <c r="W54" s="24" t="s">
        <v>259</v>
      </c>
      <c r="Y54" s="24">
        <v>1</v>
      </c>
      <c r="Z54" s="24" t="s">
        <v>64</v>
      </c>
      <c r="AA54" s="24" t="s">
        <v>64</v>
      </c>
      <c r="AB54" s="24" t="s">
        <v>150</v>
      </c>
      <c r="AC54" s="24" t="s">
        <v>178</v>
      </c>
      <c r="AD54" s="24">
        <v>15</v>
      </c>
      <c r="AF54" s="24">
        <v>584</v>
      </c>
      <c r="AG54" s="24" t="s">
        <v>243</v>
      </c>
      <c r="AH54" s="24" t="s">
        <v>244</v>
      </c>
      <c r="AI54" s="24" t="s">
        <v>68</v>
      </c>
      <c r="AJ54" s="121" t="s">
        <v>69</v>
      </c>
      <c r="AK54" s="136" t="s">
        <v>64</v>
      </c>
      <c r="AL54" s="24" t="s">
        <v>70</v>
      </c>
      <c r="AO54" s="24">
        <v>103</v>
      </c>
      <c r="AP54" s="24">
        <v>8</v>
      </c>
      <c r="AR54" s="121"/>
      <c r="AS54" s="136">
        <v>800</v>
      </c>
      <c r="AT54" s="24">
        <v>800</v>
      </c>
      <c r="AU54" s="136">
        <v>31</v>
      </c>
      <c r="AV54" s="24">
        <v>35</v>
      </c>
      <c r="AW54" s="24">
        <v>33</v>
      </c>
      <c r="AX54" s="24">
        <v>21.7</v>
      </c>
      <c r="AY54" s="24">
        <v>24.2</v>
      </c>
      <c r="AZ54" s="24">
        <v>22.824999999999999</v>
      </c>
      <c r="BA54" s="24">
        <v>30.848400000000002</v>
      </c>
      <c r="BB54" s="24">
        <v>35.260899999999999</v>
      </c>
      <c r="BC54" s="24">
        <v>32.834000000000003</v>
      </c>
      <c r="BD54" s="24">
        <v>26</v>
      </c>
      <c r="BE54" s="24" t="s">
        <v>108</v>
      </c>
      <c r="BF54" s="24" t="s">
        <v>109</v>
      </c>
      <c r="BG54" s="24" t="s">
        <v>122</v>
      </c>
      <c r="BH54" s="24" t="s">
        <v>123</v>
      </c>
      <c r="BI54" s="24">
        <v>800</v>
      </c>
      <c r="BM54" s="121">
        <v>800</v>
      </c>
      <c r="BN54" s="124" t="s">
        <v>2121</v>
      </c>
      <c r="BO54" s="24">
        <v>2</v>
      </c>
      <c r="BP54" s="24">
        <v>2</v>
      </c>
      <c r="BQ54" s="24">
        <v>5</v>
      </c>
      <c r="BR54" s="24" t="s">
        <v>126</v>
      </c>
      <c r="BS54" s="24" t="s">
        <v>2123</v>
      </c>
      <c r="BT54" s="24" t="s">
        <v>111</v>
      </c>
      <c r="BU54" s="27">
        <v>43685</v>
      </c>
      <c r="BV54" s="121">
        <v>26149</v>
      </c>
      <c r="BW54" s="139"/>
      <c r="BX54" s="136" t="s">
        <v>64</v>
      </c>
      <c r="BY54" s="24" t="s">
        <v>64</v>
      </c>
      <c r="CB54" s="24" t="s">
        <v>64</v>
      </c>
      <c r="CC54" s="24" t="s">
        <v>64</v>
      </c>
      <c r="CD54" s="24" t="s">
        <v>1391</v>
      </c>
      <c r="CE54" s="24" t="s">
        <v>64</v>
      </c>
      <c r="CF54" s="24" t="s">
        <v>388</v>
      </c>
      <c r="CG54" s="24" t="s">
        <v>63</v>
      </c>
      <c r="CH54" s="24" t="s">
        <v>389</v>
      </c>
      <c r="CI54" s="24" t="s">
        <v>64</v>
      </c>
      <c r="CJ54" s="24" t="s">
        <v>388</v>
      </c>
      <c r="CK54" s="24" t="s">
        <v>112</v>
      </c>
      <c r="CM54" s="24">
        <v>1</v>
      </c>
      <c r="CN54" s="24" t="s">
        <v>113</v>
      </c>
      <c r="CP54" s="24">
        <v>307</v>
      </c>
      <c r="CQ54" s="24">
        <v>29.5</v>
      </c>
      <c r="CR54" s="24">
        <v>74</v>
      </c>
      <c r="CS54" s="24" t="s">
        <v>2129</v>
      </c>
      <c r="CV54" s="24" t="s">
        <v>115</v>
      </c>
      <c r="CX54" s="24" t="s">
        <v>151</v>
      </c>
      <c r="CY54" s="24" t="s">
        <v>64</v>
      </c>
      <c r="DD54" s="24">
        <v>1</v>
      </c>
      <c r="DE54" s="24" t="s">
        <v>117</v>
      </c>
      <c r="DG54" s="24">
        <v>68</v>
      </c>
      <c r="DJ54" s="24" t="s">
        <v>146</v>
      </c>
      <c r="DK54" s="24" t="s">
        <v>147</v>
      </c>
      <c r="DL54" s="24" t="s">
        <v>64</v>
      </c>
      <c r="DM54" s="24" t="s">
        <v>63</v>
      </c>
      <c r="DN54" s="24" t="s">
        <v>64</v>
      </c>
      <c r="DO54" s="24" t="s">
        <v>390</v>
      </c>
      <c r="DP54" s="24" t="s">
        <v>63</v>
      </c>
      <c r="DQ54" s="24" t="s">
        <v>78</v>
      </c>
      <c r="DS54" s="24" t="s">
        <v>118</v>
      </c>
      <c r="DT54" s="24" t="s">
        <v>119</v>
      </c>
      <c r="DU54" s="24" t="s">
        <v>120</v>
      </c>
      <c r="DV54" s="24" t="s">
        <v>121</v>
      </c>
      <c r="DY54" s="24">
        <v>60.5</v>
      </c>
      <c r="DZ54" s="121"/>
      <c r="EA54" s="140"/>
      <c r="EB54" s="136">
        <v>10</v>
      </c>
      <c r="EC54" s="24">
        <v>10</v>
      </c>
      <c r="ED54" s="121"/>
      <c r="EE54" s="136" t="s">
        <v>1390</v>
      </c>
      <c r="EF54" s="24">
        <v>7</v>
      </c>
      <c r="EH54" s="121"/>
      <c r="EI54" s="136"/>
      <c r="EM54" s="136"/>
      <c r="EP54" s="121"/>
      <c r="EQ54" s="136"/>
      <c r="ET54" s="121"/>
      <c r="EU54" s="136">
        <v>3500</v>
      </c>
      <c r="EV54" s="121"/>
      <c r="EW54" s="136">
        <v>0</v>
      </c>
      <c r="EX54" s="24">
        <v>0</v>
      </c>
      <c r="EY54" s="121">
        <v>0</v>
      </c>
      <c r="EZ54" s="135">
        <v>99</v>
      </c>
      <c r="FA54" s="24">
        <v>2.6</v>
      </c>
      <c r="FB54" s="121"/>
      <c r="FC54" s="135">
        <v>610</v>
      </c>
      <c r="FD54" s="136">
        <v>65</v>
      </c>
      <c r="FE54" s="24">
        <v>57</v>
      </c>
      <c r="FF54" s="121">
        <v>61</v>
      </c>
      <c r="FG54" s="136">
        <v>91.2</v>
      </c>
      <c r="FH54" s="24">
        <v>107.6</v>
      </c>
      <c r="FI54" s="127">
        <f>EZ54</f>
        <v>99</v>
      </c>
      <c r="FJ54" s="136">
        <v>28.07</v>
      </c>
      <c r="FK54" s="24">
        <v>23.86</v>
      </c>
      <c r="FL54" s="121">
        <f>BD54</f>
        <v>26</v>
      </c>
      <c r="FM54" s="24">
        <v>0.56399999999999995</v>
      </c>
      <c r="FN54" s="24">
        <v>0.51200000000000001</v>
      </c>
      <c r="FO54" s="121">
        <v>0.54200000000000004</v>
      </c>
      <c r="FP54" s="145">
        <v>0</v>
      </c>
      <c r="FQ54" s="146">
        <v>0</v>
      </c>
      <c r="FR54" s="147">
        <v>0</v>
      </c>
      <c r="FS54" s="148">
        <v>14</v>
      </c>
    </row>
    <row r="55" spans="1:190" s="24" customFormat="1" x14ac:dyDescent="0.25">
      <c r="A55" s="24" t="s">
        <v>80</v>
      </c>
      <c r="B55" s="24" t="s">
        <v>2246</v>
      </c>
      <c r="G55" s="26"/>
      <c r="I55" s="121"/>
      <c r="J55" s="136">
        <v>43</v>
      </c>
      <c r="K55" s="24">
        <v>40</v>
      </c>
      <c r="L55" s="24">
        <v>42</v>
      </c>
      <c r="M55" s="24">
        <v>60.4</v>
      </c>
      <c r="N55" s="24">
        <v>59.8</v>
      </c>
      <c r="O55" s="24">
        <v>60.1</v>
      </c>
      <c r="P55" s="24">
        <v>42.9</v>
      </c>
      <c r="Q55" s="24">
        <v>40.299999999999997</v>
      </c>
      <c r="R55" s="24">
        <v>41.7</v>
      </c>
      <c r="T55" s="24" t="s">
        <v>142</v>
      </c>
      <c r="U55" s="24" t="s">
        <v>143</v>
      </c>
      <c r="V55" s="24" t="s">
        <v>258</v>
      </c>
      <c r="W55" s="24" t="s">
        <v>259</v>
      </c>
      <c r="Y55" s="24">
        <v>1</v>
      </c>
      <c r="Z55" s="24" t="s">
        <v>64</v>
      </c>
      <c r="AA55" s="24" t="s">
        <v>64</v>
      </c>
      <c r="AB55" s="24" t="s">
        <v>150</v>
      </c>
      <c r="AC55" s="24" t="s">
        <v>178</v>
      </c>
      <c r="AD55" s="24">
        <v>15</v>
      </c>
      <c r="AF55" s="24">
        <v>584</v>
      </c>
      <c r="AG55" s="24" t="s">
        <v>243</v>
      </c>
      <c r="AH55" s="24" t="s">
        <v>244</v>
      </c>
      <c r="AI55" s="24" t="s">
        <v>68</v>
      </c>
      <c r="AJ55" s="121" t="s">
        <v>69</v>
      </c>
      <c r="AK55" s="136" t="s">
        <v>64</v>
      </c>
      <c r="AL55" s="24" t="s">
        <v>70</v>
      </c>
      <c r="AO55" s="24">
        <v>103</v>
      </c>
      <c r="AP55" s="24">
        <v>8</v>
      </c>
      <c r="AR55" s="121"/>
      <c r="AS55" s="136">
        <v>800</v>
      </c>
      <c r="AT55" s="24">
        <v>800</v>
      </c>
      <c r="AU55" s="136">
        <v>109</v>
      </c>
      <c r="AV55" s="24">
        <v>97</v>
      </c>
      <c r="AW55" s="24">
        <v>103</v>
      </c>
      <c r="AX55" s="24">
        <v>155.5</v>
      </c>
      <c r="AY55" s="24">
        <v>139.30000000000001</v>
      </c>
      <c r="AZ55" s="24">
        <v>147.76689999999999</v>
      </c>
      <c r="BA55" s="24">
        <v>108.8605</v>
      </c>
      <c r="BB55" s="24">
        <v>97.484099999999998</v>
      </c>
      <c r="BC55" s="24">
        <v>103.4289</v>
      </c>
      <c r="BD55" s="24">
        <v>26</v>
      </c>
      <c r="BE55" s="24" t="s">
        <v>108</v>
      </c>
      <c r="BF55" s="24" t="s">
        <v>109</v>
      </c>
      <c r="BG55" s="24" t="s">
        <v>68</v>
      </c>
      <c r="BH55" s="24" t="s">
        <v>69</v>
      </c>
      <c r="BI55" s="24">
        <v>800</v>
      </c>
      <c r="BM55" s="121">
        <v>800</v>
      </c>
      <c r="BN55" s="124" t="s">
        <v>2121</v>
      </c>
      <c r="BO55" s="24">
        <v>2</v>
      </c>
      <c r="BP55" s="24">
        <v>2</v>
      </c>
      <c r="BQ55" s="24">
        <v>5</v>
      </c>
      <c r="BR55" s="24" t="s">
        <v>126</v>
      </c>
      <c r="BS55" s="24" t="s">
        <v>2123</v>
      </c>
      <c r="BT55" s="24" t="s">
        <v>111</v>
      </c>
      <c r="BU55" s="27">
        <v>43685</v>
      </c>
      <c r="BV55" s="121">
        <v>26149</v>
      </c>
      <c r="BW55" s="139"/>
      <c r="BX55" s="136" t="s">
        <v>64</v>
      </c>
      <c r="BY55" s="24" t="s">
        <v>64</v>
      </c>
      <c r="CB55" s="24" t="s">
        <v>64</v>
      </c>
      <c r="CC55" s="24" t="s">
        <v>64</v>
      </c>
      <c r="CD55" s="24" t="s">
        <v>1391</v>
      </c>
      <c r="CE55" s="24" t="s">
        <v>64</v>
      </c>
      <c r="CF55" s="24" t="s">
        <v>388</v>
      </c>
      <c r="CG55" s="24" t="s">
        <v>63</v>
      </c>
      <c r="CH55" s="24" t="s">
        <v>389</v>
      </c>
      <c r="CI55" s="24" t="s">
        <v>64</v>
      </c>
      <c r="CJ55" s="24" t="s">
        <v>388</v>
      </c>
      <c r="CK55" s="24" t="s">
        <v>112</v>
      </c>
      <c r="CM55" s="24">
        <v>1</v>
      </c>
      <c r="CN55" s="24" t="s">
        <v>113</v>
      </c>
      <c r="CP55" s="24">
        <v>307</v>
      </c>
      <c r="CQ55" s="24">
        <v>29.5</v>
      </c>
      <c r="CR55" s="24">
        <v>74</v>
      </c>
      <c r="CS55" s="24" t="s">
        <v>2129</v>
      </c>
      <c r="CV55" s="24" t="s">
        <v>115</v>
      </c>
      <c r="CX55" s="24" t="s">
        <v>151</v>
      </c>
      <c r="CY55" s="24" t="s">
        <v>64</v>
      </c>
      <c r="DD55" s="24">
        <v>1</v>
      </c>
      <c r="DE55" s="24" t="s">
        <v>117</v>
      </c>
      <c r="DG55" s="24">
        <v>68</v>
      </c>
      <c r="DJ55" s="24" t="s">
        <v>146</v>
      </c>
      <c r="DK55" s="24" t="s">
        <v>147</v>
      </c>
      <c r="DL55" s="24" t="s">
        <v>64</v>
      </c>
      <c r="DM55" s="24" t="s">
        <v>63</v>
      </c>
      <c r="DN55" s="24" t="s">
        <v>64</v>
      </c>
      <c r="DO55" s="24" t="s">
        <v>390</v>
      </c>
      <c r="DP55" s="24" t="s">
        <v>63</v>
      </c>
      <c r="DQ55" s="24" t="s">
        <v>78</v>
      </c>
      <c r="DS55" s="24" t="s">
        <v>118</v>
      </c>
      <c r="DT55" s="24" t="s">
        <v>119</v>
      </c>
      <c r="DU55" s="24" t="s">
        <v>120</v>
      </c>
      <c r="DV55" s="24" t="s">
        <v>121</v>
      </c>
      <c r="DY55" s="24">
        <v>60.5</v>
      </c>
      <c r="DZ55" s="121"/>
      <c r="EA55" s="140"/>
      <c r="EB55" s="136">
        <v>10</v>
      </c>
      <c r="EC55" s="24">
        <v>10</v>
      </c>
      <c r="ED55" s="121">
        <v>10</v>
      </c>
      <c r="EE55" s="136" t="s">
        <v>1390</v>
      </c>
      <c r="EF55" s="24">
        <v>7</v>
      </c>
      <c r="EH55" s="121"/>
      <c r="EI55" s="136"/>
      <c r="EM55" s="136"/>
      <c r="EP55" s="121"/>
      <c r="EQ55" s="136"/>
      <c r="ET55" s="121"/>
      <c r="EU55" s="136">
        <v>3500</v>
      </c>
      <c r="EV55" s="121"/>
      <c r="EW55" s="136">
        <v>207</v>
      </c>
      <c r="EX55" s="24">
        <v>221</v>
      </c>
      <c r="EY55" s="121">
        <v>213</v>
      </c>
      <c r="EZ55" s="135">
        <v>99</v>
      </c>
      <c r="FA55" s="24">
        <v>2.6</v>
      </c>
      <c r="FB55" s="121"/>
      <c r="FC55" s="135">
        <v>610</v>
      </c>
      <c r="FD55" s="136">
        <v>65</v>
      </c>
      <c r="FE55" s="24">
        <v>57</v>
      </c>
      <c r="FF55" s="121">
        <v>61</v>
      </c>
      <c r="FG55" s="136">
        <v>91.2</v>
      </c>
      <c r="FH55" s="24">
        <v>107.6</v>
      </c>
      <c r="FI55" s="127">
        <f>EZ55</f>
        <v>99</v>
      </c>
      <c r="FJ55" s="124" t="s">
        <v>2247</v>
      </c>
      <c r="FL55" s="121"/>
      <c r="FM55" s="24">
        <v>0.56399999999999995</v>
      </c>
      <c r="FN55" s="24">
        <v>0.51200000000000001</v>
      </c>
      <c r="FO55" s="121">
        <v>0.54200000000000004</v>
      </c>
      <c r="FP55" s="136"/>
      <c r="FS55" s="148">
        <v>14</v>
      </c>
    </row>
    <row r="56" spans="1:190" s="21" customFormat="1" x14ac:dyDescent="0.25">
      <c r="A56" s="107"/>
      <c r="B56" s="107"/>
      <c r="C56" s="107"/>
      <c r="D56" s="107"/>
      <c r="E56" s="107"/>
      <c r="F56" s="107"/>
      <c r="G56" s="107"/>
      <c r="H56" s="107"/>
      <c r="I56" s="108"/>
      <c r="J56" s="104"/>
      <c r="K56" s="107"/>
      <c r="L56" s="107"/>
      <c r="M56" s="104" t="s">
        <v>2248</v>
      </c>
      <c r="N56" s="107"/>
      <c r="O56" s="107"/>
      <c r="P56" s="107"/>
      <c r="Q56" s="107"/>
      <c r="R56" s="107"/>
      <c r="S56" s="107"/>
      <c r="T56" s="107"/>
      <c r="U56" s="107"/>
      <c r="V56" s="107"/>
      <c r="W56" s="107"/>
      <c r="X56" s="107"/>
      <c r="Y56" s="107"/>
      <c r="Z56" s="107"/>
      <c r="AA56" s="107"/>
      <c r="AB56" s="107"/>
      <c r="AC56" s="107"/>
      <c r="AD56" s="104" t="str">
        <f>$M56</f>
        <v>2020 Ford Fusion Special Service Vehicle PHEV</v>
      </c>
      <c r="AE56" s="107"/>
      <c r="AF56" s="107"/>
      <c r="AG56" s="107"/>
      <c r="AH56" s="107"/>
      <c r="AI56" s="107"/>
      <c r="AJ56" s="107"/>
      <c r="AK56" s="111"/>
      <c r="AL56" s="107"/>
      <c r="AM56" s="107"/>
      <c r="AN56" s="107"/>
      <c r="AO56" s="107"/>
      <c r="AP56" s="107"/>
      <c r="AQ56" s="107"/>
      <c r="AR56" s="110"/>
      <c r="AS56" s="111"/>
      <c r="AT56" s="104" t="str">
        <f>$M56</f>
        <v>2020 Ford Fusion Special Service Vehicle PHEV</v>
      </c>
      <c r="AU56" s="107"/>
      <c r="AV56" s="107"/>
      <c r="AW56" s="107"/>
      <c r="AX56" s="107"/>
      <c r="AY56" s="107"/>
      <c r="AZ56" s="107"/>
      <c r="BA56" s="107"/>
      <c r="BB56" s="107"/>
      <c r="BC56" s="107"/>
      <c r="BD56" s="107"/>
      <c r="BE56" s="107"/>
      <c r="BF56" s="107"/>
      <c r="BG56" s="107"/>
      <c r="BH56" s="107"/>
      <c r="BI56" s="104" t="str">
        <f>$M56</f>
        <v>2020 Ford Fusion Special Service Vehicle PHEV</v>
      </c>
      <c r="BJ56" s="107"/>
      <c r="BK56" s="107"/>
      <c r="BL56" s="107"/>
      <c r="BM56" s="107"/>
      <c r="BN56" s="111"/>
      <c r="BO56" s="107"/>
      <c r="BP56" s="149"/>
      <c r="BQ56" s="107"/>
      <c r="BR56" s="107"/>
      <c r="BS56" s="107"/>
      <c r="BT56" s="112"/>
      <c r="BU56" s="107"/>
      <c r="BV56" s="110"/>
      <c r="BW56" s="113"/>
      <c r="BX56" s="107"/>
      <c r="BY56" s="104" t="str">
        <f>$M56</f>
        <v>2020 Ford Fusion Special Service Vehicle PHEV</v>
      </c>
      <c r="BZ56" s="107"/>
      <c r="CA56" s="107"/>
      <c r="CB56" s="107"/>
      <c r="CC56" s="107"/>
      <c r="CD56" s="107"/>
      <c r="CE56"/>
      <c r="CF56" s="107"/>
      <c r="CG56" s="107"/>
      <c r="CH56" s="107"/>
      <c r="CI56" s="107"/>
      <c r="CJ56" s="107"/>
      <c r="CK56" s="107"/>
      <c r="CL56" s="107"/>
      <c r="CM56" s="107"/>
      <c r="CN56" s="107"/>
      <c r="CO56" s="104" t="str">
        <f>$M56</f>
        <v>2020 Ford Fusion Special Service Vehicle PHEV</v>
      </c>
      <c r="CP56" s="107"/>
      <c r="CQ56" s="107"/>
      <c r="CR56" s="107"/>
      <c r="CS56" s="107"/>
      <c r="CT56" s="107"/>
      <c r="CU56" s="107"/>
      <c r="CV56" s="107"/>
      <c r="CW56" s="107"/>
      <c r="CX56" s="107"/>
      <c r="CY56" s="107"/>
      <c r="CZ56" s="107"/>
      <c r="DA56" s="107"/>
      <c r="DB56" s="107"/>
      <c r="DC56" s="107"/>
      <c r="DD56" s="107"/>
      <c r="DE56" s="107"/>
      <c r="DF56" s="104" t="str">
        <f>$M56</f>
        <v>2020 Ford Fusion Special Service Vehicle PHEV</v>
      </c>
      <c r="DG56" s="107"/>
      <c r="DH56" s="107"/>
      <c r="DI56" s="107"/>
      <c r="DJ56" s="107"/>
      <c r="DK56" s="107"/>
      <c r="DL56" s="107"/>
      <c r="DM56" s="107"/>
      <c r="DN56" s="107"/>
      <c r="DO56" s="107"/>
      <c r="DP56" s="107"/>
      <c r="DQ56" s="107"/>
      <c r="DR56" s="104"/>
      <c r="DS56" s="104"/>
      <c r="DT56" s="104"/>
      <c r="DU56" s="104"/>
      <c r="DV56" s="104"/>
      <c r="DW56" s="104" t="str">
        <f>$M56</f>
        <v>2020 Ford Fusion Special Service Vehicle PHEV</v>
      </c>
      <c r="DX56" s="104"/>
      <c r="DY56" s="104"/>
      <c r="DZ56" s="108"/>
      <c r="EA56" s="115"/>
      <c r="EB56" s="109"/>
      <c r="EC56" s="104"/>
      <c r="ED56" s="104"/>
      <c r="EE56" s="109"/>
      <c r="EF56" s="104"/>
      <c r="EG56" s="104"/>
      <c r="EH56" s="108"/>
      <c r="EI56" s="104"/>
      <c r="EK56" s="114" t="s">
        <v>80</v>
      </c>
      <c r="EL56" s="104" t="str">
        <f>$M56</f>
        <v>2020 Ford Fusion Special Service Vehicle PHEV</v>
      </c>
      <c r="EM56" s="109"/>
      <c r="EP56" s="106"/>
      <c r="EU56" s="105"/>
      <c r="EV56" s="106"/>
      <c r="EZ56" s="150"/>
      <c r="FA56" s="104" t="str">
        <f>$M56</f>
        <v>2020 Ford Fusion Special Service Vehicle PHEV</v>
      </c>
      <c r="FB56" s="104"/>
      <c r="FC56" s="150"/>
      <c r="FD56" s="104"/>
      <c r="FE56" s="104"/>
      <c r="FF56" s="108"/>
      <c r="FG56" s="109"/>
      <c r="FH56" s="104"/>
      <c r="FI56" s="108"/>
      <c r="FJ56" s="109"/>
      <c r="FK56" s="104"/>
      <c r="FL56" s="108"/>
      <c r="FM56" s="104" t="str">
        <f>$M56</f>
        <v>2020 Ford Fusion Special Service Vehicle PHEV</v>
      </c>
      <c r="FN56" s="104"/>
      <c r="FO56" s="108"/>
      <c r="FP56" s="118"/>
      <c r="FQ56" s="119"/>
      <c r="FR56" s="119"/>
      <c r="FS56" s="151"/>
      <c r="FT56" s="104"/>
      <c r="FU56" s="104"/>
      <c r="FV56" s="104"/>
      <c r="FW56" s="104"/>
      <c r="FX56" s="104"/>
      <c r="FY56" s="104"/>
      <c r="FZ56" s="104"/>
      <c r="GA56" s="104"/>
      <c r="GB56" s="104"/>
      <c r="GC56" s="104"/>
      <c r="GD56" s="104"/>
      <c r="GE56" s="104"/>
      <c r="GF56" s="104"/>
      <c r="GG56" s="104"/>
      <c r="GH56" s="104"/>
    </row>
    <row r="57" spans="1:190" s="24" customFormat="1" x14ac:dyDescent="0.25">
      <c r="A57" s="24">
        <v>2020</v>
      </c>
      <c r="B57" s="24" t="s">
        <v>2134</v>
      </c>
      <c r="C57" s="24" t="s">
        <v>322</v>
      </c>
      <c r="D57" s="24" t="s">
        <v>1397</v>
      </c>
      <c r="E57" s="24" t="s">
        <v>324</v>
      </c>
      <c r="F57" s="24">
        <v>95</v>
      </c>
      <c r="G57" s="26">
        <v>2</v>
      </c>
      <c r="H57" s="24">
        <v>4</v>
      </c>
      <c r="I57" s="121" t="s">
        <v>260</v>
      </c>
      <c r="J57" s="136">
        <v>43</v>
      </c>
      <c r="K57" s="24">
        <v>40</v>
      </c>
      <c r="L57" s="24">
        <v>42</v>
      </c>
      <c r="M57" s="24">
        <v>60.3</v>
      </c>
      <c r="N57" s="24">
        <v>59.4</v>
      </c>
      <c r="O57" s="24">
        <v>59.9</v>
      </c>
      <c r="P57" s="24">
        <v>42.9</v>
      </c>
      <c r="Q57" s="24">
        <v>40</v>
      </c>
      <c r="R57" s="24">
        <v>41.5</v>
      </c>
      <c r="T57" s="24" t="s">
        <v>142</v>
      </c>
      <c r="U57" s="24" t="s">
        <v>143</v>
      </c>
      <c r="V57" s="24" t="s">
        <v>258</v>
      </c>
      <c r="W57" s="24" t="s">
        <v>259</v>
      </c>
      <c r="Y57" s="24">
        <v>1</v>
      </c>
      <c r="Z57" s="24" t="s">
        <v>64</v>
      </c>
      <c r="AA57" s="24" t="s">
        <v>64</v>
      </c>
      <c r="AB57" s="24" t="s">
        <v>150</v>
      </c>
      <c r="AC57" s="24" t="s">
        <v>178</v>
      </c>
      <c r="AD57" s="24">
        <v>15</v>
      </c>
      <c r="AF57" s="24">
        <v>582</v>
      </c>
      <c r="AG57" s="24" t="s">
        <v>243</v>
      </c>
      <c r="AH57" s="24" t="s">
        <v>244</v>
      </c>
      <c r="AI57" s="24" t="s">
        <v>68</v>
      </c>
      <c r="AJ57" s="121" t="s">
        <v>69</v>
      </c>
      <c r="AK57" s="136" t="s">
        <v>64</v>
      </c>
      <c r="AL57" s="24" t="s">
        <v>70</v>
      </c>
      <c r="AO57" s="24">
        <v>103</v>
      </c>
      <c r="AP57" s="24">
        <v>8</v>
      </c>
      <c r="AR57" s="121"/>
      <c r="AS57" s="136">
        <v>800</v>
      </c>
      <c r="AT57" s="24">
        <v>800</v>
      </c>
      <c r="AU57" s="136">
        <v>31</v>
      </c>
      <c r="AV57" s="24">
        <v>34</v>
      </c>
      <c r="AW57" s="24">
        <v>33</v>
      </c>
      <c r="AX57" s="24">
        <v>22.2</v>
      </c>
      <c r="AY57" s="24">
        <v>24.4</v>
      </c>
      <c r="AZ57" s="24">
        <v>23.19</v>
      </c>
      <c r="BA57" s="24">
        <v>31.173999999999999</v>
      </c>
      <c r="BB57" s="24">
        <v>34.418799999999997</v>
      </c>
      <c r="BC57" s="24">
        <v>32.6342</v>
      </c>
      <c r="BD57" s="24">
        <v>26</v>
      </c>
      <c r="BE57" s="24" t="s">
        <v>108</v>
      </c>
      <c r="BF57" s="24" t="s">
        <v>109</v>
      </c>
      <c r="BG57" s="24" t="s">
        <v>122</v>
      </c>
      <c r="BH57" s="24" t="s">
        <v>123</v>
      </c>
      <c r="BI57" s="24">
        <v>800</v>
      </c>
      <c r="BM57" s="121">
        <v>800</v>
      </c>
      <c r="BN57" s="124" t="s">
        <v>2121</v>
      </c>
      <c r="BO57" s="24">
        <v>2</v>
      </c>
      <c r="BP57" s="24">
        <v>2</v>
      </c>
      <c r="BQ57" s="24">
        <v>5</v>
      </c>
      <c r="BR57" s="24" t="s">
        <v>126</v>
      </c>
      <c r="BS57" s="24" t="s">
        <v>2123</v>
      </c>
      <c r="BT57" s="24" t="s">
        <v>111</v>
      </c>
      <c r="BU57" s="27">
        <v>43685</v>
      </c>
      <c r="BV57" s="121">
        <v>26150</v>
      </c>
      <c r="BW57" s="139"/>
      <c r="BX57" s="136" t="s">
        <v>64</v>
      </c>
      <c r="BY57" s="24" t="s">
        <v>64</v>
      </c>
      <c r="CB57" s="24" t="s">
        <v>64</v>
      </c>
      <c r="CC57" s="24" t="s">
        <v>64</v>
      </c>
      <c r="CD57" s="24" t="s">
        <v>1391</v>
      </c>
      <c r="CE57" s="24" t="s">
        <v>64</v>
      </c>
      <c r="CF57" s="24" t="s">
        <v>388</v>
      </c>
      <c r="CG57" s="24" t="s">
        <v>63</v>
      </c>
      <c r="CH57" s="24" t="s">
        <v>389</v>
      </c>
      <c r="CI57" s="24" t="s">
        <v>64</v>
      </c>
      <c r="CJ57" s="24" t="s">
        <v>388</v>
      </c>
      <c r="CK57" s="24" t="s">
        <v>112</v>
      </c>
      <c r="CM57" s="24">
        <v>1</v>
      </c>
      <c r="CN57" s="24" t="s">
        <v>113</v>
      </c>
      <c r="CP57" s="24">
        <v>307</v>
      </c>
      <c r="CQ57" s="24">
        <v>29.5</v>
      </c>
      <c r="CR57" s="24">
        <v>74</v>
      </c>
      <c r="CS57" s="24" t="s">
        <v>2129</v>
      </c>
      <c r="CV57" s="24" t="s">
        <v>115</v>
      </c>
      <c r="CX57" s="24" t="s">
        <v>151</v>
      </c>
      <c r="CY57" s="24" t="s">
        <v>64</v>
      </c>
      <c r="DD57" s="24">
        <v>1</v>
      </c>
      <c r="DE57" s="24" t="s">
        <v>117</v>
      </c>
      <c r="DG57" s="24">
        <v>68</v>
      </c>
      <c r="DJ57" s="24" t="s">
        <v>146</v>
      </c>
      <c r="DK57" s="24" t="s">
        <v>147</v>
      </c>
      <c r="DL57" s="24" t="s">
        <v>64</v>
      </c>
      <c r="DM57" s="24" t="s">
        <v>63</v>
      </c>
      <c r="DN57" s="24" t="s">
        <v>64</v>
      </c>
      <c r="DO57" s="24" t="s">
        <v>390</v>
      </c>
      <c r="DP57" s="24" t="s">
        <v>63</v>
      </c>
      <c r="DQ57" s="24" t="s">
        <v>78</v>
      </c>
      <c r="DS57" s="24" t="s">
        <v>118</v>
      </c>
      <c r="DT57" s="24" t="s">
        <v>119</v>
      </c>
      <c r="DU57" s="24" t="s">
        <v>120</v>
      </c>
      <c r="DV57" s="24" t="s">
        <v>121</v>
      </c>
      <c r="DY57" s="24">
        <v>60.2</v>
      </c>
      <c r="DZ57" s="121"/>
      <c r="EA57" s="140"/>
      <c r="EB57" s="136">
        <v>10</v>
      </c>
      <c r="EC57" s="24">
        <v>10</v>
      </c>
      <c r="ED57" s="121"/>
      <c r="EE57" s="136" t="s">
        <v>1390</v>
      </c>
      <c r="EF57" s="24">
        <v>7</v>
      </c>
      <c r="EH57" s="121"/>
      <c r="EI57" s="136"/>
      <c r="EM57" s="136"/>
      <c r="EP57" s="121"/>
      <c r="EQ57" s="136"/>
      <c r="ET57" s="121"/>
      <c r="EU57" s="136">
        <v>3500</v>
      </c>
      <c r="EV57" s="121"/>
      <c r="EW57" s="136">
        <v>0</v>
      </c>
      <c r="EX57" s="24">
        <v>0</v>
      </c>
      <c r="EY57" s="121">
        <v>0</v>
      </c>
      <c r="EZ57" s="135">
        <v>101</v>
      </c>
      <c r="FA57" s="24">
        <v>2.6</v>
      </c>
      <c r="FB57" s="121"/>
      <c r="FC57" s="135">
        <v>610</v>
      </c>
      <c r="FD57" s="136">
        <v>63</v>
      </c>
      <c r="FE57" s="24">
        <v>57</v>
      </c>
      <c r="FF57" s="121">
        <v>60</v>
      </c>
      <c r="FG57" s="136">
        <v>93.2</v>
      </c>
      <c r="FH57" s="24">
        <v>110.1</v>
      </c>
      <c r="FI57" s="127">
        <f>EZ57</f>
        <v>101</v>
      </c>
      <c r="FJ57" s="136">
        <v>27.51</v>
      </c>
      <c r="FK57" s="24">
        <v>24.18</v>
      </c>
      <c r="FL57" s="121">
        <f>BD57</f>
        <v>26</v>
      </c>
      <c r="FM57" s="24">
        <v>0.55800000000000005</v>
      </c>
      <c r="FN57" s="24">
        <v>0.51600000000000001</v>
      </c>
      <c r="FO57" s="137">
        <v>0.54</v>
      </c>
      <c r="FP57" s="145">
        <v>0</v>
      </c>
      <c r="FQ57" s="146">
        <v>0</v>
      </c>
      <c r="FR57" s="147">
        <v>0</v>
      </c>
      <c r="FS57" s="148">
        <v>14</v>
      </c>
    </row>
    <row r="58" spans="1:190" s="24" customFormat="1" x14ac:dyDescent="0.25">
      <c r="A58" s="24" t="s">
        <v>80</v>
      </c>
      <c r="B58" s="24" t="s">
        <v>2246</v>
      </c>
      <c r="G58" s="26"/>
      <c r="I58" s="121"/>
      <c r="J58" s="136">
        <v>43</v>
      </c>
      <c r="K58" s="24">
        <v>40</v>
      </c>
      <c r="L58" s="24">
        <v>42</v>
      </c>
      <c r="M58" s="24">
        <v>60.3</v>
      </c>
      <c r="N58" s="24">
        <v>59.4</v>
      </c>
      <c r="O58" s="24">
        <v>59.9</v>
      </c>
      <c r="P58" s="24">
        <v>42.9</v>
      </c>
      <c r="Q58" s="24">
        <v>40</v>
      </c>
      <c r="R58" s="24">
        <v>41.5</v>
      </c>
      <c r="T58" s="24" t="s">
        <v>142</v>
      </c>
      <c r="U58" s="24" t="s">
        <v>143</v>
      </c>
      <c r="V58" s="24" t="s">
        <v>258</v>
      </c>
      <c r="W58" s="24" t="s">
        <v>259</v>
      </c>
      <c r="Y58" s="24">
        <v>1</v>
      </c>
      <c r="Z58" s="24" t="s">
        <v>64</v>
      </c>
      <c r="AA58" s="24" t="s">
        <v>64</v>
      </c>
      <c r="AB58" s="24" t="s">
        <v>150</v>
      </c>
      <c r="AC58" s="24" t="s">
        <v>178</v>
      </c>
      <c r="AD58" s="24">
        <v>15</v>
      </c>
      <c r="AF58" s="24">
        <v>582</v>
      </c>
      <c r="AG58" s="24" t="s">
        <v>243</v>
      </c>
      <c r="AH58" s="24" t="s">
        <v>244</v>
      </c>
      <c r="AI58" s="24" t="s">
        <v>68</v>
      </c>
      <c r="AJ58" s="121" t="s">
        <v>69</v>
      </c>
      <c r="AK58" s="136" t="s">
        <v>64</v>
      </c>
      <c r="AL58" s="24" t="s">
        <v>70</v>
      </c>
      <c r="AO58" s="24">
        <v>103</v>
      </c>
      <c r="AP58" s="24">
        <v>8</v>
      </c>
      <c r="AR58" s="121"/>
      <c r="AS58" s="136">
        <v>800</v>
      </c>
      <c r="AT58" s="24">
        <v>800</v>
      </c>
      <c r="AU58" s="136">
        <v>106</v>
      </c>
      <c r="AV58" s="24">
        <v>97</v>
      </c>
      <c r="AW58" s="24">
        <v>102</v>
      </c>
      <c r="AX58" s="24">
        <v>151.9</v>
      </c>
      <c r="AY58" s="24">
        <v>138.1</v>
      </c>
      <c r="AZ58" s="24">
        <v>145.41399999999999</v>
      </c>
      <c r="BA58" s="24">
        <v>106.3762</v>
      </c>
      <c r="BB58" s="24">
        <v>96.694000000000003</v>
      </c>
      <c r="BC58" s="24">
        <v>101.78959999999999</v>
      </c>
      <c r="BD58" s="24">
        <v>26</v>
      </c>
      <c r="BE58" s="24" t="s">
        <v>108</v>
      </c>
      <c r="BF58" s="24" t="s">
        <v>109</v>
      </c>
      <c r="BG58" s="24" t="s">
        <v>68</v>
      </c>
      <c r="BH58" s="24" t="s">
        <v>69</v>
      </c>
      <c r="BI58" s="24">
        <v>800</v>
      </c>
      <c r="BM58" s="121">
        <v>800</v>
      </c>
      <c r="BN58" s="124" t="s">
        <v>2121</v>
      </c>
      <c r="BO58" s="24">
        <v>2</v>
      </c>
      <c r="BP58" s="24">
        <v>2</v>
      </c>
      <c r="BQ58" s="24">
        <v>5</v>
      </c>
      <c r="BR58" s="24" t="s">
        <v>126</v>
      </c>
      <c r="BS58" s="24" t="s">
        <v>2123</v>
      </c>
      <c r="BT58" s="24" t="s">
        <v>111</v>
      </c>
      <c r="BU58" s="27">
        <v>43685</v>
      </c>
      <c r="BV58" s="121">
        <v>26150</v>
      </c>
      <c r="BW58" s="139"/>
      <c r="BX58" s="136" t="s">
        <v>64</v>
      </c>
      <c r="BY58" s="24" t="s">
        <v>64</v>
      </c>
      <c r="CB58" s="24" t="s">
        <v>64</v>
      </c>
      <c r="CC58" s="24" t="s">
        <v>64</v>
      </c>
      <c r="CD58" s="24" t="s">
        <v>1391</v>
      </c>
      <c r="CE58" s="24" t="s">
        <v>64</v>
      </c>
      <c r="CF58" s="24" t="s">
        <v>388</v>
      </c>
      <c r="CG58" s="24" t="s">
        <v>63</v>
      </c>
      <c r="CH58" s="24" t="s">
        <v>389</v>
      </c>
      <c r="CI58" s="24" t="s">
        <v>64</v>
      </c>
      <c r="CJ58" s="24" t="s">
        <v>388</v>
      </c>
      <c r="CK58" s="24" t="s">
        <v>112</v>
      </c>
      <c r="CM58" s="24">
        <v>1</v>
      </c>
      <c r="CN58" s="24" t="s">
        <v>113</v>
      </c>
      <c r="CP58" s="24">
        <v>307</v>
      </c>
      <c r="CQ58" s="24">
        <v>29.5</v>
      </c>
      <c r="CR58" s="24">
        <v>74</v>
      </c>
      <c r="CS58" s="24" t="s">
        <v>2129</v>
      </c>
      <c r="CV58" s="24" t="s">
        <v>115</v>
      </c>
      <c r="CX58" s="24" t="s">
        <v>151</v>
      </c>
      <c r="CY58" s="24" t="s">
        <v>64</v>
      </c>
      <c r="DD58" s="24">
        <v>1</v>
      </c>
      <c r="DE58" s="24" t="s">
        <v>117</v>
      </c>
      <c r="DG58" s="24">
        <v>68</v>
      </c>
      <c r="DJ58" s="24" t="s">
        <v>146</v>
      </c>
      <c r="DK58" s="24" t="s">
        <v>147</v>
      </c>
      <c r="DL58" s="24" t="s">
        <v>64</v>
      </c>
      <c r="DM58" s="24" t="s">
        <v>63</v>
      </c>
      <c r="DN58" s="24" t="s">
        <v>64</v>
      </c>
      <c r="DO58" s="24" t="s">
        <v>390</v>
      </c>
      <c r="DP58" s="24" t="s">
        <v>63</v>
      </c>
      <c r="DQ58" s="24" t="s">
        <v>78</v>
      </c>
      <c r="DS58" s="24" t="s">
        <v>118</v>
      </c>
      <c r="DT58" s="24" t="s">
        <v>119</v>
      </c>
      <c r="DU58" s="24" t="s">
        <v>120</v>
      </c>
      <c r="DV58" s="24" t="s">
        <v>121</v>
      </c>
      <c r="DY58" s="24">
        <v>60.2</v>
      </c>
      <c r="DZ58" s="121"/>
      <c r="EA58" s="140"/>
      <c r="EB58" s="136">
        <v>10</v>
      </c>
      <c r="EC58" s="24">
        <v>10</v>
      </c>
      <c r="ED58" s="121">
        <v>10</v>
      </c>
      <c r="EE58" s="136" t="s">
        <v>1390</v>
      </c>
      <c r="EF58" s="24">
        <v>7</v>
      </c>
      <c r="EH58" s="121"/>
      <c r="EI58" s="136"/>
      <c r="EM58" s="136"/>
      <c r="EP58" s="121"/>
      <c r="EQ58" s="136"/>
      <c r="ET58" s="121"/>
      <c r="EU58" s="136">
        <v>3500</v>
      </c>
      <c r="EV58" s="121"/>
      <c r="EW58" s="136">
        <v>207</v>
      </c>
      <c r="EX58" s="24">
        <v>222</v>
      </c>
      <c r="EY58" s="121">
        <v>214</v>
      </c>
      <c r="EZ58" s="135">
        <v>101</v>
      </c>
      <c r="FA58" s="24">
        <v>2.6</v>
      </c>
      <c r="FB58" s="121"/>
      <c r="FC58" s="135">
        <v>610</v>
      </c>
      <c r="FD58" s="136">
        <v>63</v>
      </c>
      <c r="FE58" s="24">
        <v>57</v>
      </c>
      <c r="FF58" s="121">
        <v>60</v>
      </c>
      <c r="FG58" s="136">
        <v>93.2</v>
      </c>
      <c r="FH58" s="24">
        <v>110.1</v>
      </c>
      <c r="FI58" s="127">
        <f>EZ58</f>
        <v>101</v>
      </c>
      <c r="FJ58" s="124" t="s">
        <v>2249</v>
      </c>
      <c r="FL58" s="121"/>
      <c r="FM58" s="24">
        <v>0.55800000000000005</v>
      </c>
      <c r="FN58" s="24">
        <v>0.51600000000000001</v>
      </c>
      <c r="FO58" s="137">
        <v>0.54</v>
      </c>
      <c r="FP58" s="136"/>
      <c r="FS58" s="148">
        <v>14</v>
      </c>
    </row>
    <row r="59" spans="1:190" s="21" customFormat="1" x14ac:dyDescent="0.25">
      <c r="A59" s="107"/>
      <c r="B59" s="107"/>
      <c r="C59" s="107"/>
      <c r="D59" s="107"/>
      <c r="E59" s="107"/>
      <c r="F59" s="107"/>
      <c r="G59" s="107"/>
      <c r="H59" s="107"/>
      <c r="I59" s="108"/>
      <c r="J59" s="104"/>
      <c r="K59" s="107"/>
      <c r="L59" s="107"/>
      <c r="M59" s="104" t="s">
        <v>2250</v>
      </c>
      <c r="N59" s="107"/>
      <c r="O59" s="107"/>
      <c r="P59" s="107"/>
      <c r="Q59" s="107"/>
      <c r="R59" s="107"/>
      <c r="S59" s="107"/>
      <c r="T59" s="107"/>
      <c r="U59" s="107"/>
      <c r="V59" s="107"/>
      <c r="W59" s="107"/>
      <c r="X59" s="107"/>
      <c r="Y59" s="107"/>
      <c r="Z59" s="107"/>
      <c r="AA59" s="107"/>
      <c r="AB59" s="107"/>
      <c r="AC59" s="107"/>
      <c r="AD59" s="104" t="str">
        <f>$M59</f>
        <v>2020 Honda Clarity PHEV</v>
      </c>
      <c r="AE59" s="107"/>
      <c r="AF59" s="107"/>
      <c r="AG59" s="107"/>
      <c r="AH59" s="107"/>
      <c r="AI59" s="107"/>
      <c r="AJ59" s="107"/>
      <c r="AK59" s="111"/>
      <c r="AL59" s="107"/>
      <c r="AM59" s="107"/>
      <c r="AN59" s="107"/>
      <c r="AO59" s="107"/>
      <c r="AP59" s="107"/>
      <c r="AQ59" s="107"/>
      <c r="AR59" s="110"/>
      <c r="AS59" s="111"/>
      <c r="AT59" s="104" t="str">
        <f>$M59</f>
        <v>2020 Honda Clarity PHEV</v>
      </c>
      <c r="AU59" s="107"/>
      <c r="AV59" s="107"/>
      <c r="AW59" s="107"/>
      <c r="AX59" s="107"/>
      <c r="AY59" s="107"/>
      <c r="AZ59" s="107"/>
      <c r="BA59" s="107"/>
      <c r="BB59" s="107"/>
      <c r="BC59" s="107"/>
      <c r="BD59" s="107"/>
      <c r="BE59" s="107"/>
      <c r="BF59" s="107"/>
      <c r="BG59" s="107"/>
      <c r="BH59" s="107"/>
      <c r="BI59" s="104" t="str">
        <f>$M59</f>
        <v>2020 Honda Clarity PHEV</v>
      </c>
      <c r="BJ59" s="107"/>
      <c r="BK59" s="107"/>
      <c r="BL59" s="107"/>
      <c r="BM59" s="107"/>
      <c r="BN59" s="111"/>
      <c r="BO59" s="107"/>
      <c r="BP59" s="149"/>
      <c r="BQ59" s="107"/>
      <c r="BR59" s="107"/>
      <c r="BS59" s="107"/>
      <c r="BT59" s="112"/>
      <c r="BU59" s="107"/>
      <c r="BV59" s="110"/>
      <c r="BW59" s="113"/>
      <c r="BX59" s="107"/>
      <c r="BY59" s="104" t="str">
        <f>$M59</f>
        <v>2020 Honda Clarity PHEV</v>
      </c>
      <c r="BZ59" s="107"/>
      <c r="CA59" s="107"/>
      <c r="CB59" s="107"/>
      <c r="CC59" s="107"/>
      <c r="CD59" s="107"/>
      <c r="CE59"/>
      <c r="CF59" s="107"/>
      <c r="CG59" s="107"/>
      <c r="CH59" s="107"/>
      <c r="CI59" s="107"/>
      <c r="CJ59" s="107"/>
      <c r="CK59" s="107"/>
      <c r="CL59" s="107"/>
      <c r="CM59" s="107"/>
      <c r="CN59" s="107"/>
      <c r="CO59" s="104" t="str">
        <f>$M59</f>
        <v>2020 Honda Clarity PHEV</v>
      </c>
      <c r="CP59" s="107"/>
      <c r="CQ59" s="107"/>
      <c r="CR59" s="107"/>
      <c r="CS59" s="107"/>
      <c r="CT59" s="107"/>
      <c r="CU59" s="107"/>
      <c r="CV59" s="107"/>
      <c r="CW59" s="107"/>
      <c r="CX59" s="107"/>
      <c r="CY59" s="107"/>
      <c r="CZ59" s="107"/>
      <c r="DA59" s="107"/>
      <c r="DB59" s="107"/>
      <c r="DC59" s="107"/>
      <c r="DD59" s="107"/>
      <c r="DE59" s="107"/>
      <c r="DF59" s="104" t="str">
        <f>$M59</f>
        <v>2020 Honda Clarity PHEV</v>
      </c>
      <c r="DG59" s="107"/>
      <c r="DH59" s="107"/>
      <c r="DI59" s="107"/>
      <c r="DJ59" s="107"/>
      <c r="DK59" s="107"/>
      <c r="DL59" s="107"/>
      <c r="DM59" s="107"/>
      <c r="DN59" s="107"/>
      <c r="DO59" s="107"/>
      <c r="DP59" s="107"/>
      <c r="DQ59" s="107"/>
      <c r="DR59" s="104"/>
      <c r="DS59" s="104"/>
      <c r="DT59" s="104"/>
      <c r="DU59" s="104"/>
      <c r="DV59" s="104"/>
      <c r="DW59" s="104" t="str">
        <f>$M59</f>
        <v>2020 Honda Clarity PHEV</v>
      </c>
      <c r="DX59" s="104"/>
      <c r="DY59" s="104"/>
      <c r="DZ59" s="108"/>
      <c r="EA59" s="115"/>
      <c r="EB59" s="109"/>
      <c r="EC59" s="104"/>
      <c r="ED59" s="104"/>
      <c r="EE59" s="109"/>
      <c r="EF59" s="104"/>
      <c r="EG59" s="104"/>
      <c r="EH59" s="108"/>
      <c r="EI59" s="104"/>
      <c r="EK59" s="114" t="s">
        <v>80</v>
      </c>
      <c r="EL59" s="104" t="str">
        <f>$M59</f>
        <v>2020 Honda Clarity PHEV</v>
      </c>
      <c r="EM59" s="109"/>
      <c r="EP59" s="106"/>
      <c r="EU59" s="105"/>
      <c r="EV59" s="106"/>
      <c r="EZ59" s="150"/>
      <c r="FA59" s="104" t="str">
        <f>$M59</f>
        <v>2020 Honda Clarity PHEV</v>
      </c>
      <c r="FB59" s="104"/>
      <c r="FC59" s="150"/>
      <c r="FD59" s="104"/>
      <c r="FE59" s="104"/>
      <c r="FF59" s="108"/>
      <c r="FG59" s="109"/>
      <c r="FH59" s="104"/>
      <c r="FI59" s="108"/>
      <c r="FJ59" s="109"/>
      <c r="FK59" s="104"/>
      <c r="FL59" s="108"/>
      <c r="FM59" s="104" t="str">
        <f>$M59</f>
        <v>2020 Honda Clarity PHEV</v>
      </c>
      <c r="FN59" s="104"/>
      <c r="FO59" s="108"/>
      <c r="FP59" s="118"/>
      <c r="FQ59" s="119"/>
      <c r="FR59" s="119"/>
      <c r="FS59" s="151"/>
      <c r="FT59" s="104"/>
      <c r="FU59" s="104"/>
      <c r="FV59" s="104"/>
      <c r="FW59" s="104"/>
      <c r="FX59" s="104"/>
      <c r="FY59" s="104"/>
      <c r="FZ59" s="104"/>
      <c r="GA59" s="104"/>
      <c r="GB59" s="104"/>
      <c r="GC59" s="104"/>
      <c r="GD59" s="104"/>
      <c r="GE59" s="104"/>
      <c r="GF59" s="104"/>
      <c r="GG59" s="104"/>
      <c r="GH59" s="104"/>
    </row>
    <row r="60" spans="1:190" s="24" customFormat="1" x14ac:dyDescent="0.25">
      <c r="A60" s="24">
        <v>2020</v>
      </c>
      <c r="B60" s="24" t="s">
        <v>521</v>
      </c>
      <c r="C60" s="24" t="s">
        <v>521</v>
      </c>
      <c r="D60" s="24" t="s">
        <v>562</v>
      </c>
      <c r="E60" s="24" t="s">
        <v>524</v>
      </c>
      <c r="F60" s="24">
        <v>62</v>
      </c>
      <c r="G60" s="26">
        <v>1.5</v>
      </c>
      <c r="H60" s="24">
        <v>4</v>
      </c>
      <c r="I60" s="121" t="s">
        <v>260</v>
      </c>
      <c r="J60" s="136">
        <v>44</v>
      </c>
      <c r="K60" s="24">
        <v>40</v>
      </c>
      <c r="L60" s="24">
        <v>42</v>
      </c>
      <c r="M60" s="24">
        <v>62.2</v>
      </c>
      <c r="N60" s="24">
        <v>61.8</v>
      </c>
      <c r="O60" s="24">
        <v>62.018000000000001</v>
      </c>
      <c r="P60" s="24">
        <v>44</v>
      </c>
      <c r="Q60" s="24">
        <v>40</v>
      </c>
      <c r="R60" s="24">
        <v>42.1053</v>
      </c>
      <c r="T60" s="24" t="s">
        <v>142</v>
      </c>
      <c r="U60" s="24" t="s">
        <v>143</v>
      </c>
      <c r="V60" s="24" t="s">
        <v>258</v>
      </c>
      <c r="W60" s="24" t="s">
        <v>259</v>
      </c>
      <c r="Y60" s="24">
        <v>1</v>
      </c>
      <c r="Z60" s="24" t="s">
        <v>63</v>
      </c>
      <c r="AA60" s="24" t="s">
        <v>64</v>
      </c>
      <c r="AB60" s="24" t="s">
        <v>150</v>
      </c>
      <c r="AC60" s="24" t="s">
        <v>178</v>
      </c>
      <c r="AD60" s="24">
        <v>10</v>
      </c>
      <c r="AF60" s="24">
        <v>295</v>
      </c>
      <c r="AG60" s="24" t="s">
        <v>243</v>
      </c>
      <c r="AH60" s="24" t="s">
        <v>244</v>
      </c>
      <c r="AI60" s="24" t="s">
        <v>68</v>
      </c>
      <c r="AJ60" s="121" t="s">
        <v>69</v>
      </c>
      <c r="AK60" s="136" t="s">
        <v>64</v>
      </c>
      <c r="AL60" s="24" t="s">
        <v>70</v>
      </c>
      <c r="AO60" s="24">
        <v>102</v>
      </c>
      <c r="AP60" s="24">
        <v>16</v>
      </c>
      <c r="AR60" s="121"/>
      <c r="AS60" s="136">
        <v>700</v>
      </c>
      <c r="AT60" s="24">
        <v>700</v>
      </c>
      <c r="AU60" s="136">
        <v>29</v>
      </c>
      <c r="AV60" s="24">
        <v>33</v>
      </c>
      <c r="AW60" s="24">
        <v>31</v>
      </c>
      <c r="AX60" s="24">
        <v>20.2</v>
      </c>
      <c r="AY60" s="24">
        <v>23.1</v>
      </c>
      <c r="AZ60" s="24">
        <v>21.504999999999999</v>
      </c>
      <c r="BA60" s="24">
        <v>28.626000000000001</v>
      </c>
      <c r="BB60" s="24">
        <v>32.932499999999997</v>
      </c>
      <c r="BC60" s="24">
        <v>30.5639</v>
      </c>
      <c r="BD60" s="24">
        <v>48</v>
      </c>
      <c r="BE60" s="24" t="s">
        <v>108</v>
      </c>
      <c r="BF60" s="24" t="s">
        <v>109</v>
      </c>
      <c r="BG60" s="24" t="s">
        <v>122</v>
      </c>
      <c r="BH60" s="24" t="s">
        <v>123</v>
      </c>
      <c r="BI60" s="24">
        <v>700</v>
      </c>
      <c r="BM60" s="121">
        <v>700</v>
      </c>
      <c r="BN60" s="124" t="s">
        <v>2121</v>
      </c>
      <c r="BO60" s="24">
        <v>2</v>
      </c>
      <c r="BP60" s="24">
        <v>2</v>
      </c>
      <c r="BQ60" s="24">
        <v>5</v>
      </c>
      <c r="BR60" s="24" t="s">
        <v>126</v>
      </c>
      <c r="BS60" s="24" t="s">
        <v>2123</v>
      </c>
      <c r="BT60" s="24" t="s">
        <v>111</v>
      </c>
      <c r="BU60" s="27">
        <v>43847</v>
      </c>
      <c r="BV60" s="121">
        <v>26903</v>
      </c>
      <c r="BW60" s="139"/>
      <c r="BX60" s="136"/>
      <c r="BY60" s="24" t="s">
        <v>64</v>
      </c>
      <c r="CB60" s="24" t="s">
        <v>64</v>
      </c>
      <c r="CC60" s="24" t="s">
        <v>64</v>
      </c>
      <c r="CE60" s="24" t="s">
        <v>64</v>
      </c>
      <c r="CG60" s="24" t="s">
        <v>63</v>
      </c>
      <c r="CH60" s="24" t="s">
        <v>525</v>
      </c>
      <c r="CI60" s="24" t="s">
        <v>63</v>
      </c>
      <c r="CJ60" s="24" t="s">
        <v>525</v>
      </c>
      <c r="CK60" s="24" t="s">
        <v>112</v>
      </c>
      <c r="CM60" s="24">
        <v>1</v>
      </c>
      <c r="CN60" s="24" t="s">
        <v>113</v>
      </c>
      <c r="CP60" s="24">
        <v>311</v>
      </c>
      <c r="CQ60" s="24">
        <v>54.6</v>
      </c>
      <c r="CR60" s="24">
        <v>141</v>
      </c>
      <c r="CS60" s="24" t="s">
        <v>2129</v>
      </c>
      <c r="CV60" s="24" t="s">
        <v>115</v>
      </c>
      <c r="CX60" s="24" t="s">
        <v>151</v>
      </c>
      <c r="CY60" s="24" t="s">
        <v>64</v>
      </c>
      <c r="DD60" s="24">
        <v>1</v>
      </c>
      <c r="DE60" s="24" t="s">
        <v>476</v>
      </c>
      <c r="DF60" s="24" t="s">
        <v>536</v>
      </c>
      <c r="DG60" s="24">
        <v>135</v>
      </c>
      <c r="DJ60" s="24" t="s">
        <v>146</v>
      </c>
      <c r="DK60" s="24" t="s">
        <v>147</v>
      </c>
      <c r="DL60" s="24" t="s">
        <v>64</v>
      </c>
      <c r="DM60" s="24" t="s">
        <v>63</v>
      </c>
      <c r="DN60" s="24" t="s">
        <v>64</v>
      </c>
      <c r="DO60" s="24" t="s">
        <v>193</v>
      </c>
      <c r="DP60" s="24" t="s">
        <v>63</v>
      </c>
      <c r="DQ60" s="24" t="s">
        <v>78</v>
      </c>
      <c r="DS60" s="24" t="s">
        <v>118</v>
      </c>
      <c r="DT60" s="24" t="s">
        <v>119</v>
      </c>
      <c r="DU60" s="24" t="s">
        <v>144</v>
      </c>
      <c r="DV60" s="24" t="s">
        <v>145</v>
      </c>
      <c r="DY60" s="24">
        <v>62.4</v>
      </c>
      <c r="DZ60" s="121"/>
      <c r="EA60" s="140"/>
      <c r="EB60" s="136">
        <v>10</v>
      </c>
      <c r="EC60" s="24">
        <v>10</v>
      </c>
      <c r="ED60" s="121"/>
      <c r="EE60" s="136" t="s">
        <v>1533</v>
      </c>
      <c r="EF60" s="24">
        <v>8</v>
      </c>
      <c r="EH60" s="121"/>
      <c r="EI60" s="136"/>
      <c r="EM60" s="136"/>
      <c r="EP60" s="121"/>
      <c r="EQ60" s="136"/>
      <c r="ET60" s="121"/>
      <c r="EU60" s="136">
        <v>4000</v>
      </c>
      <c r="EV60" s="121"/>
      <c r="EW60" s="136">
        <v>0</v>
      </c>
      <c r="EX60" s="24">
        <v>0</v>
      </c>
      <c r="EY60" s="121">
        <v>0</v>
      </c>
      <c r="EZ60" s="135">
        <v>57</v>
      </c>
      <c r="FA60" s="24">
        <v>2.2000000000000002</v>
      </c>
      <c r="FB60" s="121"/>
      <c r="FC60" s="135">
        <v>340</v>
      </c>
      <c r="FD60" s="136">
        <v>82</v>
      </c>
      <c r="FE60" s="24">
        <v>70</v>
      </c>
      <c r="FF60" s="121">
        <v>76</v>
      </c>
      <c r="FG60" s="136">
        <v>51.4</v>
      </c>
      <c r="FH60" s="24">
        <v>64.599999999999994</v>
      </c>
      <c r="FI60" s="127">
        <f>EZ60</f>
        <v>57</v>
      </c>
      <c r="FJ60" s="136">
        <v>50.78</v>
      </c>
      <c r="FK60" s="24">
        <v>44.13</v>
      </c>
      <c r="FL60" s="121">
        <f>BD60</f>
        <v>48</v>
      </c>
      <c r="FM60" s="24">
        <v>0.748</v>
      </c>
      <c r="FN60" s="24">
        <v>0.70699999999999996</v>
      </c>
      <c r="FO60" s="121">
        <v>0.73099999999999998</v>
      </c>
      <c r="FP60" s="185">
        <v>0</v>
      </c>
      <c r="FQ60" s="186">
        <v>0</v>
      </c>
      <c r="FR60" s="186">
        <v>0</v>
      </c>
      <c r="FS60" s="152">
        <v>7</v>
      </c>
    </row>
    <row r="61" spans="1:190" s="24" customFormat="1" x14ac:dyDescent="0.25">
      <c r="A61" s="24" t="s">
        <v>80</v>
      </c>
      <c r="B61" t="s">
        <v>2251</v>
      </c>
      <c r="C61"/>
      <c r="D61"/>
      <c r="E61"/>
      <c r="F61"/>
      <c r="G61"/>
      <c r="H61"/>
      <c r="I61" s="153"/>
      <c r="J61" s="136">
        <v>44</v>
      </c>
      <c r="K61" s="24">
        <v>40</v>
      </c>
      <c r="L61" s="24">
        <v>42</v>
      </c>
      <c r="M61" s="24">
        <v>62.2</v>
      </c>
      <c r="N61" s="24">
        <v>61.8</v>
      </c>
      <c r="O61" s="24">
        <v>62.018000000000001</v>
      </c>
      <c r="P61" s="24">
        <v>44</v>
      </c>
      <c r="Q61" s="24">
        <v>40</v>
      </c>
      <c r="R61" s="24">
        <v>42.1053</v>
      </c>
      <c r="T61" s="24" t="s">
        <v>142</v>
      </c>
      <c r="U61" s="24" t="s">
        <v>143</v>
      </c>
      <c r="V61" s="24" t="s">
        <v>258</v>
      </c>
      <c r="W61" s="24" t="s">
        <v>259</v>
      </c>
      <c r="Y61" s="24">
        <v>1</v>
      </c>
      <c r="Z61" s="24" t="s">
        <v>63</v>
      </c>
      <c r="AA61" s="24" t="s">
        <v>64</v>
      </c>
      <c r="AB61" s="24" t="s">
        <v>150</v>
      </c>
      <c r="AC61" s="24" t="s">
        <v>178</v>
      </c>
      <c r="AD61" s="24">
        <v>10</v>
      </c>
      <c r="AF61" s="24">
        <v>295</v>
      </c>
      <c r="AG61" s="24" t="s">
        <v>243</v>
      </c>
      <c r="AH61" s="24" t="s">
        <v>244</v>
      </c>
      <c r="AI61" s="24" t="s">
        <v>68</v>
      </c>
      <c r="AJ61" s="121" t="s">
        <v>69</v>
      </c>
      <c r="AK61" s="136" t="s">
        <v>64</v>
      </c>
      <c r="AL61" s="24" t="s">
        <v>70</v>
      </c>
      <c r="AO61" s="24">
        <v>102</v>
      </c>
      <c r="AP61" s="24">
        <v>16</v>
      </c>
      <c r="AR61" s="121"/>
      <c r="AS61" s="136">
        <v>700</v>
      </c>
      <c r="AT61" s="24">
        <v>700</v>
      </c>
      <c r="AU61" s="136">
        <v>117</v>
      </c>
      <c r="AV61" s="24">
        <v>102</v>
      </c>
      <c r="AW61" s="24">
        <v>110</v>
      </c>
      <c r="AX61" s="24">
        <v>167.2</v>
      </c>
      <c r="AY61" s="24">
        <v>145.69999999999999</v>
      </c>
      <c r="AZ61" s="24">
        <v>156.78870000000001</v>
      </c>
      <c r="BA61" s="24">
        <v>117.0273</v>
      </c>
      <c r="BB61" s="24">
        <v>102.01609999999999</v>
      </c>
      <c r="BC61" s="24">
        <v>109.7595</v>
      </c>
      <c r="BD61" s="24">
        <v>48</v>
      </c>
      <c r="BE61" s="24" t="s">
        <v>108</v>
      </c>
      <c r="BF61" s="24" t="s">
        <v>109</v>
      </c>
      <c r="BG61" s="24" t="s">
        <v>68</v>
      </c>
      <c r="BH61" s="24" t="s">
        <v>69</v>
      </c>
      <c r="BI61" s="24">
        <v>700</v>
      </c>
      <c r="BM61" s="121">
        <v>700</v>
      </c>
      <c r="BN61" s="124" t="s">
        <v>2121</v>
      </c>
      <c r="BO61" s="24">
        <v>2</v>
      </c>
      <c r="BP61" s="24">
        <v>2</v>
      </c>
      <c r="BQ61" s="24">
        <v>5</v>
      </c>
      <c r="BR61" s="24" t="s">
        <v>126</v>
      </c>
      <c r="BS61" s="24" t="s">
        <v>2123</v>
      </c>
      <c r="BT61" s="24" t="s">
        <v>111</v>
      </c>
      <c r="BU61" s="27">
        <v>43847</v>
      </c>
      <c r="BV61" s="121">
        <v>26903</v>
      </c>
      <c r="BW61" s="139"/>
      <c r="BX61" s="136"/>
      <c r="BY61" s="24" t="s">
        <v>64</v>
      </c>
      <c r="CB61" s="24" t="s">
        <v>64</v>
      </c>
      <c r="CC61" s="24" t="s">
        <v>64</v>
      </c>
      <c r="CE61" s="24" t="s">
        <v>64</v>
      </c>
      <c r="CG61" s="24" t="s">
        <v>63</v>
      </c>
      <c r="CH61" s="24" t="s">
        <v>525</v>
      </c>
      <c r="CI61" s="24" t="s">
        <v>63</v>
      </c>
      <c r="CJ61" s="24" t="s">
        <v>525</v>
      </c>
      <c r="CK61" s="24" t="s">
        <v>112</v>
      </c>
      <c r="CM61" s="24">
        <v>1</v>
      </c>
      <c r="CN61" s="24" t="s">
        <v>113</v>
      </c>
      <c r="CP61" s="24">
        <v>311</v>
      </c>
      <c r="CQ61" s="24">
        <v>54.6</v>
      </c>
      <c r="CR61" s="24">
        <v>141</v>
      </c>
      <c r="CS61" s="24" t="s">
        <v>2129</v>
      </c>
      <c r="CV61" s="24" t="s">
        <v>115</v>
      </c>
      <c r="CX61" s="24" t="s">
        <v>151</v>
      </c>
      <c r="CY61" s="24" t="s">
        <v>64</v>
      </c>
      <c r="DD61" s="24">
        <v>1</v>
      </c>
      <c r="DE61" s="24" t="s">
        <v>476</v>
      </c>
      <c r="DF61" s="24" t="s">
        <v>536</v>
      </c>
      <c r="DG61" s="24">
        <v>135</v>
      </c>
      <c r="DJ61" s="24" t="s">
        <v>146</v>
      </c>
      <c r="DK61" s="24" t="s">
        <v>147</v>
      </c>
      <c r="DL61" s="24" t="s">
        <v>64</v>
      </c>
      <c r="DM61" s="24" t="s">
        <v>63</v>
      </c>
      <c r="DN61" s="24" t="s">
        <v>64</v>
      </c>
      <c r="DO61" s="24" t="s">
        <v>193</v>
      </c>
      <c r="DP61" s="24" t="s">
        <v>63</v>
      </c>
      <c r="DQ61" s="24" t="s">
        <v>78</v>
      </c>
      <c r="DS61" s="24" t="s">
        <v>118</v>
      </c>
      <c r="DT61" s="24" t="s">
        <v>119</v>
      </c>
      <c r="DU61" s="24" t="s">
        <v>144</v>
      </c>
      <c r="DV61" s="24" t="s">
        <v>145</v>
      </c>
      <c r="DY61" s="24">
        <v>62.4</v>
      </c>
      <c r="DZ61" s="121"/>
      <c r="EA61" s="140"/>
      <c r="EB61" s="136">
        <v>10</v>
      </c>
      <c r="EC61" s="24">
        <v>10</v>
      </c>
      <c r="ED61" s="121"/>
      <c r="EE61" s="136" t="s">
        <v>1533</v>
      </c>
      <c r="EF61" s="24">
        <v>8</v>
      </c>
      <c r="EH61" s="121"/>
      <c r="EI61" s="136"/>
      <c r="EM61" s="136"/>
      <c r="EP61" s="121"/>
      <c r="EQ61" s="136"/>
      <c r="ET61" s="121"/>
      <c r="EU61" s="136">
        <v>4000</v>
      </c>
      <c r="EV61" s="121"/>
      <c r="EW61" s="136">
        <v>201</v>
      </c>
      <c r="EX61" s="24">
        <v>222</v>
      </c>
      <c r="EY61" s="121">
        <v>210</v>
      </c>
      <c r="EZ61" s="135">
        <v>57</v>
      </c>
      <c r="FA61" s="24">
        <v>2.2000000000000002</v>
      </c>
      <c r="FB61" s="121"/>
      <c r="FC61" s="135">
        <v>340</v>
      </c>
      <c r="FD61" s="136">
        <v>82</v>
      </c>
      <c r="FE61" s="24">
        <v>70</v>
      </c>
      <c r="FF61" s="121">
        <v>76</v>
      </c>
      <c r="FG61" s="136">
        <v>51.4</v>
      </c>
      <c r="FH61" s="24">
        <v>64.599999999999994</v>
      </c>
      <c r="FI61" s="127">
        <f>EZ61</f>
        <v>57</v>
      </c>
      <c r="FJ61" s="321" t="s">
        <v>2252</v>
      </c>
      <c r="FK61" s="322"/>
      <c r="FL61" s="323"/>
      <c r="FM61" s="24">
        <v>0.748</v>
      </c>
      <c r="FN61" s="24">
        <v>0.70699999999999996</v>
      </c>
      <c r="FO61" s="121">
        <v>0.73099999999999998</v>
      </c>
      <c r="FP61" s="136"/>
      <c r="FS61" s="152">
        <v>7</v>
      </c>
    </row>
    <row r="62" spans="1:190" s="24" customFormat="1" x14ac:dyDescent="0.25">
      <c r="B62" s="24" t="s">
        <v>2253</v>
      </c>
      <c r="C62"/>
      <c r="D62"/>
      <c r="E62"/>
      <c r="F62"/>
      <c r="G62"/>
      <c r="H62"/>
      <c r="I62" s="153"/>
      <c r="J62" s="136"/>
      <c r="AJ62" s="121"/>
      <c r="AK62" s="136"/>
      <c r="AR62" s="121"/>
      <c r="AS62" s="136"/>
      <c r="AU62" s="136"/>
      <c r="BM62" s="121"/>
      <c r="BN62" s="124"/>
      <c r="BU62" s="27"/>
      <c r="BV62" s="121"/>
      <c r="BW62" s="139"/>
      <c r="BX62" s="136"/>
      <c r="DZ62" s="121"/>
      <c r="EA62" s="140"/>
      <c r="EB62" s="136"/>
      <c r="ED62" s="121"/>
      <c r="EE62" s="136"/>
      <c r="EH62" s="121"/>
      <c r="EI62" s="136"/>
      <c r="EM62" s="136"/>
      <c r="EP62" s="121"/>
      <c r="EQ62" s="136"/>
      <c r="ET62" s="121"/>
      <c r="EU62" s="136"/>
      <c r="EV62" s="121"/>
      <c r="EW62" s="136"/>
      <c r="EY62" s="121"/>
      <c r="EZ62" s="135"/>
      <c r="FB62" s="121"/>
      <c r="FC62" s="135"/>
      <c r="FD62" s="136"/>
      <c r="FF62" s="121"/>
      <c r="FG62" s="136"/>
      <c r="FI62" s="127"/>
      <c r="FJ62" s="124"/>
      <c r="FL62" s="121"/>
      <c r="FO62" s="137"/>
      <c r="FP62" s="136"/>
      <c r="FS62" s="148"/>
    </row>
    <row r="63" spans="1:190" s="21" customFormat="1" x14ac:dyDescent="0.25">
      <c r="C63" s="107"/>
      <c r="D63" s="107"/>
      <c r="E63" s="107"/>
      <c r="F63" s="107"/>
      <c r="G63" s="107"/>
      <c r="H63" s="107"/>
      <c r="I63" s="108"/>
      <c r="J63" s="109"/>
      <c r="K63" s="107"/>
      <c r="L63" s="107"/>
      <c r="M63" s="104" t="s">
        <v>2254</v>
      </c>
      <c r="N63" s="107"/>
      <c r="O63" s="107"/>
      <c r="P63" s="107"/>
      <c r="Q63" s="107"/>
      <c r="R63" s="107"/>
      <c r="S63" s="107"/>
      <c r="T63" s="107"/>
      <c r="U63" s="107"/>
      <c r="V63" s="107"/>
      <c r="W63" s="107"/>
      <c r="X63" s="107"/>
      <c r="Y63" s="107"/>
      <c r="Z63" s="107"/>
      <c r="AA63" s="107"/>
      <c r="AB63" s="107"/>
      <c r="AC63" s="107"/>
      <c r="AD63" s="104" t="str">
        <f>$M63</f>
        <v>2020 Hyundai Ioniq Plug-in Hybrid</v>
      </c>
      <c r="AE63" s="107"/>
      <c r="AF63" s="107"/>
      <c r="AG63" s="107"/>
      <c r="AH63" s="107"/>
      <c r="AI63" s="107"/>
      <c r="AJ63" s="110"/>
      <c r="AK63" s="111"/>
      <c r="AL63" s="107"/>
      <c r="AM63" s="107"/>
      <c r="AN63" s="107"/>
      <c r="AO63" s="107"/>
      <c r="AP63" s="107"/>
      <c r="AQ63" s="107"/>
      <c r="AR63" s="110"/>
      <c r="AS63" s="111"/>
      <c r="AT63" s="104" t="str">
        <f>$M63</f>
        <v>2020 Hyundai Ioniq Plug-in Hybrid</v>
      </c>
      <c r="AU63" s="111"/>
      <c r="AV63" s="107"/>
      <c r="AW63" s="107"/>
      <c r="AX63" s="107"/>
      <c r="AY63" s="107"/>
      <c r="AZ63" s="107"/>
      <c r="BA63" s="107"/>
      <c r="BB63" s="107"/>
      <c r="BC63" s="107"/>
      <c r="BD63" s="107"/>
      <c r="BE63" s="107"/>
      <c r="BF63" s="107"/>
      <c r="BG63" s="107"/>
      <c r="BH63" s="107"/>
      <c r="BI63" s="104" t="str">
        <f>$M63</f>
        <v>2020 Hyundai Ioniq Plug-in Hybrid</v>
      </c>
      <c r="BJ63" s="107"/>
      <c r="BK63" s="107"/>
      <c r="BL63" s="107"/>
      <c r="BM63" s="110"/>
      <c r="BN63" s="111"/>
      <c r="BO63" s="107"/>
      <c r="BP63" s="107"/>
      <c r="BQ63" s="107"/>
      <c r="BR63" s="107"/>
      <c r="BS63" s="107"/>
      <c r="BT63" s="112"/>
      <c r="BU63" s="107"/>
      <c r="BV63" s="110"/>
      <c r="BW63" s="113"/>
      <c r="BX63" s="111"/>
      <c r="BY63" s="104" t="str">
        <f>$M63</f>
        <v>2020 Hyundai Ioniq Plug-in Hybrid</v>
      </c>
      <c r="BZ63" s="107"/>
      <c r="CA63" s="107"/>
      <c r="CB63" s="107"/>
      <c r="CC63" s="107"/>
      <c r="CD63" s="107"/>
      <c r="CE63" s="114"/>
      <c r="CF63" s="107"/>
      <c r="CG63" s="107"/>
      <c r="CH63" s="107"/>
      <c r="CI63" s="107"/>
      <c r="CJ63" s="107"/>
      <c r="CK63" s="107"/>
      <c r="CL63" s="107"/>
      <c r="CM63" s="107"/>
      <c r="CN63" s="107"/>
      <c r="CO63" s="104" t="str">
        <f>$M63</f>
        <v>2020 Hyundai Ioniq Plug-in Hybrid</v>
      </c>
      <c r="CP63" s="107"/>
      <c r="CQ63" s="107"/>
      <c r="CR63" s="107"/>
      <c r="CS63" s="107"/>
      <c r="CT63" s="107"/>
      <c r="CU63" s="107"/>
      <c r="CV63" s="107"/>
      <c r="CW63" s="107"/>
      <c r="CX63" s="107"/>
      <c r="CY63" s="107"/>
      <c r="CZ63" s="107"/>
      <c r="DA63" s="107"/>
      <c r="DB63" s="107"/>
      <c r="DC63" s="107"/>
      <c r="DD63" s="107"/>
      <c r="DE63" s="107"/>
      <c r="DF63" s="104" t="str">
        <f>$M63</f>
        <v>2020 Hyundai Ioniq Plug-in Hybrid</v>
      </c>
      <c r="DG63" s="107"/>
      <c r="DH63" s="107"/>
      <c r="DI63" s="107"/>
      <c r="DJ63" s="107"/>
      <c r="DK63" s="107"/>
      <c r="DL63" s="107"/>
      <c r="DM63" s="107"/>
      <c r="DN63" s="107"/>
      <c r="DO63" s="107"/>
      <c r="DP63" s="107"/>
      <c r="DQ63" s="107"/>
      <c r="DR63" s="104"/>
      <c r="DS63" s="104"/>
      <c r="DT63" s="104"/>
      <c r="DU63" s="104"/>
      <c r="DV63" s="104"/>
      <c r="DW63" s="104" t="str">
        <f>$M63</f>
        <v>2020 Hyundai Ioniq Plug-in Hybrid</v>
      </c>
      <c r="DX63" s="104"/>
      <c r="DY63" s="104"/>
      <c r="DZ63" s="108"/>
      <c r="EA63" s="115"/>
      <c r="EB63" s="109"/>
      <c r="EC63" s="104"/>
      <c r="ED63" s="108"/>
      <c r="EE63" s="109"/>
      <c r="EF63" s="104"/>
      <c r="EG63" s="104"/>
      <c r="EH63" s="108"/>
      <c r="EI63" s="109"/>
      <c r="EK63" t="s">
        <v>80</v>
      </c>
      <c r="EL63" s="104" t="str">
        <f>$M63</f>
        <v>2020 Hyundai Ioniq Plug-in Hybrid</v>
      </c>
      <c r="EM63" s="109"/>
      <c r="EP63" s="106"/>
      <c r="EQ63" s="105"/>
      <c r="ET63" s="106"/>
      <c r="EU63" s="105"/>
      <c r="EV63" s="106"/>
      <c r="EW63" s="105"/>
      <c r="EY63" s="106"/>
      <c r="EZ63" s="116"/>
      <c r="FA63" s="104" t="str">
        <f>$M63</f>
        <v>2020 Hyundai Ioniq Plug-in Hybrid</v>
      </c>
      <c r="FB63" s="106"/>
      <c r="FC63" s="116"/>
      <c r="FD63" s="109"/>
      <c r="FE63" s="104"/>
      <c r="FF63" s="108"/>
      <c r="FG63" s="109"/>
      <c r="FH63" s="104"/>
      <c r="FI63" s="108"/>
      <c r="FJ63" s="109"/>
      <c r="FK63" s="104"/>
      <c r="FL63" s="108"/>
      <c r="FM63" s="104" t="str">
        <f>$M63</f>
        <v>2020 Hyundai Ioniq Plug-in Hybrid</v>
      </c>
      <c r="FN63" s="104"/>
      <c r="FO63" s="108"/>
      <c r="FP63" s="118"/>
      <c r="FQ63" s="119"/>
      <c r="FR63" s="119"/>
      <c r="FS63" s="117"/>
      <c r="FT63" s="104"/>
      <c r="FU63" s="104"/>
      <c r="FV63" s="104"/>
      <c r="FW63" s="104"/>
      <c r="FX63" s="104"/>
      <c r="FY63" s="104"/>
      <c r="FZ63" s="104"/>
      <c r="GA63" s="104"/>
      <c r="GB63" s="104"/>
      <c r="GC63" s="104"/>
      <c r="GD63" s="104"/>
      <c r="GE63" s="104"/>
      <c r="GF63" s="104"/>
      <c r="GG63" s="104"/>
      <c r="GH63" s="104"/>
    </row>
    <row r="64" spans="1:190" s="24" customFormat="1" x14ac:dyDescent="0.25">
      <c r="A64" s="24">
        <v>2020</v>
      </c>
      <c r="B64" s="24" t="s">
        <v>576</v>
      </c>
      <c r="C64" s="24" t="s">
        <v>597</v>
      </c>
      <c r="D64" s="24" t="s">
        <v>612</v>
      </c>
      <c r="E64" s="24" t="s">
        <v>579</v>
      </c>
      <c r="F64" s="24">
        <v>52</v>
      </c>
      <c r="G64" s="26">
        <v>1.6</v>
      </c>
      <c r="H64" s="24">
        <v>4</v>
      </c>
      <c r="I64" s="121" t="s">
        <v>231</v>
      </c>
      <c r="J64" s="24">
        <v>53</v>
      </c>
      <c r="K64" s="24">
        <v>52</v>
      </c>
      <c r="L64" s="24">
        <v>52</v>
      </c>
      <c r="M64" s="24">
        <v>71.599999999999994</v>
      </c>
      <c r="N64" s="24">
        <v>72.3</v>
      </c>
      <c r="O64" s="24">
        <v>71.913300000000007</v>
      </c>
      <c r="P64" s="24">
        <v>52.949800000000003</v>
      </c>
      <c r="Q64" s="24">
        <v>51.576900000000002</v>
      </c>
      <c r="R64" s="24">
        <v>52.323099999999997</v>
      </c>
      <c r="T64" s="24" t="s">
        <v>142</v>
      </c>
      <c r="U64" s="24" t="s">
        <v>143</v>
      </c>
      <c r="V64" s="24" t="s">
        <v>225</v>
      </c>
      <c r="W64" s="24" t="s">
        <v>226</v>
      </c>
      <c r="Y64" s="24">
        <v>6</v>
      </c>
      <c r="Z64" s="24" t="s">
        <v>64</v>
      </c>
      <c r="AA64" s="24" t="s">
        <v>64</v>
      </c>
      <c r="AB64" s="24" t="s">
        <v>150</v>
      </c>
      <c r="AC64" s="24" t="s">
        <v>178</v>
      </c>
      <c r="AD64" s="24">
        <v>15</v>
      </c>
      <c r="AF64" s="24">
        <v>597</v>
      </c>
      <c r="AG64" s="24" t="s">
        <v>243</v>
      </c>
      <c r="AH64" s="24" t="s">
        <v>244</v>
      </c>
      <c r="AI64" s="24" t="s">
        <v>68</v>
      </c>
      <c r="AJ64" s="24" t="s">
        <v>69</v>
      </c>
      <c r="AK64" s="136" t="s">
        <v>64</v>
      </c>
      <c r="AL64" s="24" t="s">
        <v>70</v>
      </c>
      <c r="AQ64" s="24">
        <v>96</v>
      </c>
      <c r="AR64" s="121">
        <v>23</v>
      </c>
      <c r="AS64" s="136">
        <v>650</v>
      </c>
      <c r="AT64" s="24">
        <v>650</v>
      </c>
      <c r="AU64" s="24">
        <v>27</v>
      </c>
      <c r="AV64" s="24">
        <v>30</v>
      </c>
      <c r="AW64" s="24">
        <v>28</v>
      </c>
      <c r="AX64" s="24">
        <v>19.2</v>
      </c>
      <c r="AY64" s="24">
        <v>20.7</v>
      </c>
      <c r="AZ64" s="24">
        <v>19.875</v>
      </c>
      <c r="BA64" s="24">
        <v>27.392900000000001</v>
      </c>
      <c r="BB64" s="24">
        <v>29.665500000000002</v>
      </c>
      <c r="BC64" s="24">
        <v>28.415600000000001</v>
      </c>
      <c r="BD64" s="24">
        <v>29</v>
      </c>
      <c r="BE64" s="24" t="s">
        <v>108</v>
      </c>
      <c r="BF64" s="24" t="s">
        <v>109</v>
      </c>
      <c r="BG64" s="24" t="s">
        <v>122</v>
      </c>
      <c r="BH64" s="24" t="s">
        <v>123</v>
      </c>
      <c r="BI64" s="24">
        <v>650</v>
      </c>
      <c r="BM64" s="24">
        <v>650</v>
      </c>
      <c r="BN64" s="124" t="s">
        <v>2126</v>
      </c>
      <c r="BO64" s="24">
        <v>2</v>
      </c>
      <c r="BP64" s="24">
        <v>2</v>
      </c>
      <c r="BQ64" s="24">
        <v>5</v>
      </c>
      <c r="BR64" s="24" t="s">
        <v>126</v>
      </c>
      <c r="BS64" s="24" t="s">
        <v>2123</v>
      </c>
      <c r="BT64" s="24" t="s">
        <v>111</v>
      </c>
      <c r="BU64" s="27">
        <v>43770</v>
      </c>
      <c r="BV64" s="121">
        <v>26638</v>
      </c>
      <c r="BW64" s="139"/>
      <c r="BX64" s="24" t="s">
        <v>64</v>
      </c>
      <c r="BY64" s="24" t="s">
        <v>64</v>
      </c>
      <c r="CB64" s="24" t="s">
        <v>64</v>
      </c>
      <c r="CC64" s="24" t="s">
        <v>64</v>
      </c>
      <c r="CE64" s="24" t="s">
        <v>64</v>
      </c>
      <c r="CG64" s="24" t="s">
        <v>63</v>
      </c>
      <c r="CH64" s="24" t="s">
        <v>591</v>
      </c>
      <c r="CI64" s="24" t="s">
        <v>64</v>
      </c>
      <c r="CK64" s="24" t="s">
        <v>112</v>
      </c>
      <c r="CM64" s="24">
        <v>1</v>
      </c>
      <c r="CN64" s="24" t="s">
        <v>113</v>
      </c>
      <c r="CP64" s="24">
        <v>360</v>
      </c>
      <c r="CQ64" s="24">
        <v>24.7</v>
      </c>
      <c r="CR64" s="24">
        <v>76</v>
      </c>
      <c r="CS64" s="24" t="s">
        <v>114</v>
      </c>
      <c r="CV64" s="24" t="s">
        <v>115</v>
      </c>
      <c r="CX64" s="24" t="s">
        <v>151</v>
      </c>
      <c r="CY64" s="24" t="s">
        <v>64</v>
      </c>
      <c r="DD64" s="24">
        <v>1</v>
      </c>
      <c r="DE64" s="24" t="s">
        <v>476</v>
      </c>
      <c r="DF64" s="24" t="s">
        <v>613</v>
      </c>
      <c r="DG64" s="24">
        <v>45</v>
      </c>
      <c r="DJ64" s="24" t="s">
        <v>76</v>
      </c>
      <c r="DK64" s="24" t="s">
        <v>2124</v>
      </c>
      <c r="DL64" s="24" t="s">
        <v>64</v>
      </c>
      <c r="DM64" s="24" t="s">
        <v>63</v>
      </c>
      <c r="DN64" s="24" t="s">
        <v>64</v>
      </c>
      <c r="DO64" s="24" t="s">
        <v>77</v>
      </c>
      <c r="DP64" s="24" t="s">
        <v>63</v>
      </c>
      <c r="DQ64" s="24" t="s">
        <v>78</v>
      </c>
      <c r="DS64" s="24" t="s">
        <v>118</v>
      </c>
      <c r="DT64" s="24" t="s">
        <v>119</v>
      </c>
      <c r="DU64" s="24" t="s">
        <v>144</v>
      </c>
      <c r="DV64" s="24" t="s">
        <v>145</v>
      </c>
      <c r="DY64" s="24">
        <v>72.3</v>
      </c>
      <c r="DZ64" s="121"/>
      <c r="EA64" s="140"/>
      <c r="EB64" s="136">
        <v>10</v>
      </c>
      <c r="EC64" s="24">
        <v>10</v>
      </c>
      <c r="EE64" s="136" t="s">
        <v>1556</v>
      </c>
      <c r="EF64" s="24">
        <v>7</v>
      </c>
      <c r="EH64" s="121"/>
      <c r="EM64" s="136"/>
      <c r="EP64" s="121"/>
      <c r="EU64" s="136">
        <v>4250</v>
      </c>
      <c r="EV64" s="121"/>
      <c r="EW64" s="24">
        <v>0</v>
      </c>
      <c r="EX64" s="24">
        <v>0</v>
      </c>
      <c r="EY64" s="24">
        <v>0</v>
      </c>
      <c r="EZ64" s="135">
        <v>74</v>
      </c>
      <c r="FA64" s="24">
        <v>2.25</v>
      </c>
      <c r="FC64" s="135">
        <v>630</v>
      </c>
      <c r="FD64" s="24">
        <v>78</v>
      </c>
      <c r="FE64" s="24">
        <v>74</v>
      </c>
      <c r="FF64" s="121">
        <v>76</v>
      </c>
      <c r="FG64" s="136">
        <v>71.599999999999994</v>
      </c>
      <c r="FH64" s="24">
        <v>78</v>
      </c>
      <c r="FI64" s="127">
        <f>EZ64</f>
        <v>74</v>
      </c>
      <c r="FJ64" s="136">
        <v>30.25</v>
      </c>
      <c r="FK64" s="24">
        <v>26.87</v>
      </c>
      <c r="FL64" s="121">
        <f>BD64</f>
        <v>29</v>
      </c>
      <c r="FM64" s="24">
        <v>0.58899999999999997</v>
      </c>
      <c r="FN64" s="24">
        <v>0.55000000000000004</v>
      </c>
      <c r="FO64" s="121">
        <v>0.57199999999999995</v>
      </c>
      <c r="FP64" s="185">
        <v>0</v>
      </c>
      <c r="FQ64" s="186">
        <v>0</v>
      </c>
      <c r="FR64" s="187">
        <v>0</v>
      </c>
      <c r="FS64" s="138">
        <v>11.4</v>
      </c>
    </row>
    <row r="65" spans="1:190" s="24" customFormat="1" x14ac:dyDescent="0.25">
      <c r="A65" s="24" t="s">
        <v>80</v>
      </c>
      <c r="B65" s="24" t="s">
        <v>2255</v>
      </c>
      <c r="C65" s="122"/>
      <c r="E65" s="122"/>
      <c r="F65" s="34"/>
      <c r="G65" s="26"/>
      <c r="H65" s="34"/>
      <c r="I65" s="123"/>
      <c r="J65" s="24">
        <v>53</v>
      </c>
      <c r="K65" s="24">
        <v>52</v>
      </c>
      <c r="L65" s="24">
        <v>52</v>
      </c>
      <c r="M65" s="24">
        <v>71.599999999999994</v>
      </c>
      <c r="N65" s="24">
        <v>72.3</v>
      </c>
      <c r="O65" s="24">
        <v>71.913300000000007</v>
      </c>
      <c r="P65" s="24">
        <v>52.949800000000003</v>
      </c>
      <c r="Q65" s="24">
        <v>51.576900000000002</v>
      </c>
      <c r="R65" s="24">
        <v>52.323099999999997</v>
      </c>
      <c r="T65" s="24" t="s">
        <v>142</v>
      </c>
      <c r="U65" s="24" t="s">
        <v>143</v>
      </c>
      <c r="V65" s="24" t="s">
        <v>225</v>
      </c>
      <c r="W65" s="24" t="s">
        <v>226</v>
      </c>
      <c r="Y65" s="24">
        <v>6</v>
      </c>
      <c r="Z65" s="24" t="s">
        <v>64</v>
      </c>
      <c r="AA65" s="24" t="s">
        <v>64</v>
      </c>
      <c r="AB65" s="24" t="s">
        <v>150</v>
      </c>
      <c r="AC65" s="24" t="s">
        <v>178</v>
      </c>
      <c r="AD65" s="24">
        <v>15</v>
      </c>
      <c r="AF65" s="24">
        <v>597</v>
      </c>
      <c r="AG65" s="24" t="s">
        <v>243</v>
      </c>
      <c r="AH65" s="24" t="s">
        <v>244</v>
      </c>
      <c r="AI65" s="24" t="s">
        <v>68</v>
      </c>
      <c r="AJ65" s="24" t="s">
        <v>69</v>
      </c>
      <c r="AK65" s="136" t="s">
        <v>64</v>
      </c>
      <c r="AL65" s="24" t="s">
        <v>70</v>
      </c>
      <c r="AQ65" s="24">
        <v>96</v>
      </c>
      <c r="AR65" s="121">
        <v>23</v>
      </c>
      <c r="AS65" s="136">
        <v>650</v>
      </c>
      <c r="AT65" s="24">
        <v>650</v>
      </c>
      <c r="AU65" s="24">
        <v>123</v>
      </c>
      <c r="AV65" s="24">
        <v>114</v>
      </c>
      <c r="AW65" s="24">
        <v>119</v>
      </c>
      <c r="AX65" s="24">
        <v>175.7</v>
      </c>
      <c r="AY65" s="24">
        <v>162.80000000000001</v>
      </c>
      <c r="AZ65" s="24">
        <v>169.6507</v>
      </c>
      <c r="BA65" s="24">
        <v>123.0142</v>
      </c>
      <c r="BB65" s="24">
        <v>113.9593</v>
      </c>
      <c r="BC65" s="24">
        <v>118.7676</v>
      </c>
      <c r="BD65" s="24">
        <v>29</v>
      </c>
      <c r="BE65" s="24" t="s">
        <v>108</v>
      </c>
      <c r="BF65" s="24" t="s">
        <v>109</v>
      </c>
      <c r="BG65" s="24" t="s">
        <v>68</v>
      </c>
      <c r="BH65" s="24" t="s">
        <v>69</v>
      </c>
      <c r="BI65" s="24">
        <v>650</v>
      </c>
      <c r="BM65" s="24">
        <v>650</v>
      </c>
      <c r="BN65" s="124" t="s">
        <v>2126</v>
      </c>
      <c r="BO65" s="24">
        <v>2</v>
      </c>
      <c r="BP65" s="24">
        <v>2</v>
      </c>
      <c r="BQ65" s="24">
        <v>5</v>
      </c>
      <c r="BR65" s="24" t="s">
        <v>126</v>
      </c>
      <c r="BS65" s="24" t="s">
        <v>2123</v>
      </c>
      <c r="BT65" s="24" t="s">
        <v>111</v>
      </c>
      <c r="BU65" s="27">
        <v>43770</v>
      </c>
      <c r="BV65" s="121">
        <v>26638</v>
      </c>
      <c r="BW65" s="139"/>
      <c r="BX65" s="24" t="s">
        <v>64</v>
      </c>
      <c r="BY65" s="24" t="s">
        <v>64</v>
      </c>
      <c r="CB65" s="24" t="s">
        <v>64</v>
      </c>
      <c r="CC65" s="24" t="s">
        <v>64</v>
      </c>
      <c r="CE65" s="24" t="s">
        <v>64</v>
      </c>
      <c r="CG65" s="24" t="s">
        <v>63</v>
      </c>
      <c r="CH65" s="24" t="s">
        <v>591</v>
      </c>
      <c r="CI65" s="24" t="s">
        <v>64</v>
      </c>
      <c r="CK65" s="24" t="s">
        <v>112</v>
      </c>
      <c r="CM65" s="24">
        <v>1</v>
      </c>
      <c r="CN65" s="24" t="s">
        <v>113</v>
      </c>
      <c r="CP65" s="24">
        <v>360</v>
      </c>
      <c r="CQ65" s="24">
        <v>24.7</v>
      </c>
      <c r="CR65" s="24">
        <v>76</v>
      </c>
      <c r="CS65" s="24" t="s">
        <v>114</v>
      </c>
      <c r="CV65" s="24" t="s">
        <v>115</v>
      </c>
      <c r="CX65" s="24" t="s">
        <v>151</v>
      </c>
      <c r="CY65" s="24" t="s">
        <v>64</v>
      </c>
      <c r="DD65" s="24">
        <v>1</v>
      </c>
      <c r="DE65" s="24" t="s">
        <v>476</v>
      </c>
      <c r="DF65" s="24" t="s">
        <v>613</v>
      </c>
      <c r="DG65" s="24">
        <v>45</v>
      </c>
      <c r="DJ65" s="24" t="s">
        <v>76</v>
      </c>
      <c r="DK65" s="24" t="s">
        <v>2124</v>
      </c>
      <c r="DL65" s="24" t="s">
        <v>64</v>
      </c>
      <c r="DM65" s="24" t="s">
        <v>63</v>
      </c>
      <c r="DN65" s="24" t="s">
        <v>64</v>
      </c>
      <c r="DO65" s="24" t="s">
        <v>77</v>
      </c>
      <c r="DP65" s="24" t="s">
        <v>63</v>
      </c>
      <c r="DQ65" s="24" t="s">
        <v>78</v>
      </c>
      <c r="DS65" s="24" t="s">
        <v>118</v>
      </c>
      <c r="DT65" s="24" t="s">
        <v>119</v>
      </c>
      <c r="DU65" s="24" t="s">
        <v>144</v>
      </c>
      <c r="DV65" s="24" t="s">
        <v>145</v>
      </c>
      <c r="DY65" s="24">
        <v>72.3</v>
      </c>
      <c r="DZ65" s="121"/>
      <c r="EA65" s="140"/>
      <c r="EB65" s="136">
        <v>10</v>
      </c>
      <c r="EC65" s="24">
        <v>10</v>
      </c>
      <c r="ED65" s="24">
        <v>10</v>
      </c>
      <c r="EE65" s="136" t="s">
        <v>1556</v>
      </c>
      <c r="EF65" s="24">
        <v>7</v>
      </c>
      <c r="EH65" s="121"/>
      <c r="EM65" s="136"/>
      <c r="EP65" s="121"/>
      <c r="EU65" s="136">
        <v>4250</v>
      </c>
      <c r="EV65" s="121"/>
      <c r="EW65" s="24">
        <v>169</v>
      </c>
      <c r="EX65" s="24">
        <v>173</v>
      </c>
      <c r="EY65" s="24">
        <v>171</v>
      </c>
      <c r="EZ65" s="135">
        <v>74</v>
      </c>
      <c r="FA65" s="24">
        <v>2.25</v>
      </c>
      <c r="FC65" s="135">
        <v>630</v>
      </c>
      <c r="FD65" s="24">
        <v>78</v>
      </c>
      <c r="FE65" s="24">
        <v>74</v>
      </c>
      <c r="FF65" s="121">
        <v>76</v>
      </c>
      <c r="FG65" s="136">
        <v>71.599999999999994</v>
      </c>
      <c r="FH65" s="24">
        <v>78</v>
      </c>
      <c r="FI65" s="127">
        <f>EZ65</f>
        <v>74</v>
      </c>
      <c r="FJ65" s="321" t="s">
        <v>2256</v>
      </c>
      <c r="FK65" s="322"/>
      <c r="FL65" s="323"/>
      <c r="FM65" s="24">
        <v>0.58899999999999997</v>
      </c>
      <c r="FN65" s="24">
        <v>0.55000000000000004</v>
      </c>
      <c r="FO65" s="121">
        <v>0.57199999999999995</v>
      </c>
      <c r="FP65" s="136"/>
      <c r="FR65" s="121"/>
      <c r="FS65" s="138">
        <v>11.4</v>
      </c>
    </row>
    <row r="66" spans="1:190" s="21" customFormat="1" x14ac:dyDescent="0.25">
      <c r="A66" s="107"/>
      <c r="B66" s="107"/>
      <c r="C66" s="107"/>
      <c r="D66" s="107"/>
      <c r="E66" s="107"/>
      <c r="F66" s="107"/>
      <c r="G66" s="107"/>
      <c r="H66" s="107"/>
      <c r="I66" s="108"/>
      <c r="J66" s="104"/>
      <c r="K66" s="107"/>
      <c r="L66" s="107"/>
      <c r="M66" s="104" t="s">
        <v>2257</v>
      </c>
      <c r="N66" s="107"/>
      <c r="O66" s="107"/>
      <c r="P66" s="107"/>
      <c r="Q66" s="107"/>
      <c r="R66" s="107"/>
      <c r="S66" s="107"/>
      <c r="T66" s="107"/>
      <c r="U66" s="107"/>
      <c r="V66" s="107"/>
      <c r="W66" s="107"/>
      <c r="X66" s="107"/>
      <c r="Y66" s="107"/>
      <c r="Z66" s="107"/>
      <c r="AA66" s="107"/>
      <c r="AB66" s="107"/>
      <c r="AC66" s="107"/>
      <c r="AD66" s="104" t="str">
        <f>$M66</f>
        <v>2020 Karma Revero GT PHEV (21-inch wheels)</v>
      </c>
      <c r="AE66" s="107"/>
      <c r="AF66" s="107"/>
      <c r="AG66" s="107"/>
      <c r="AH66" s="107"/>
      <c r="AI66" s="107"/>
      <c r="AJ66" s="107"/>
      <c r="AK66" s="111"/>
      <c r="AL66" s="107"/>
      <c r="AM66" s="107"/>
      <c r="AN66" s="107"/>
      <c r="AO66" s="107"/>
      <c r="AP66" s="107"/>
      <c r="AQ66" s="107"/>
      <c r="AR66" s="110"/>
      <c r="AS66" s="111"/>
      <c r="AT66" s="104" t="str">
        <f>$M66</f>
        <v>2020 Karma Revero GT PHEV (21-inch wheels)</v>
      </c>
      <c r="AU66" s="107"/>
      <c r="AV66" s="107"/>
      <c r="AW66" s="107"/>
      <c r="AX66" s="107"/>
      <c r="AY66" s="107"/>
      <c r="AZ66" s="107"/>
      <c r="BA66" s="107"/>
      <c r="BB66" s="107"/>
      <c r="BC66" s="107"/>
      <c r="BD66" s="107"/>
      <c r="BE66" s="107"/>
      <c r="BF66" s="107"/>
      <c r="BG66" s="107"/>
      <c r="BH66" s="107"/>
      <c r="BI66" s="104" t="str">
        <f>$M66</f>
        <v>2020 Karma Revero GT PHEV (21-inch wheels)</v>
      </c>
      <c r="BJ66" s="107"/>
      <c r="BK66" s="107"/>
      <c r="BL66" s="107"/>
      <c r="BM66" s="107"/>
      <c r="BN66" s="111"/>
      <c r="BO66" s="107"/>
      <c r="BP66" s="149"/>
      <c r="BQ66" s="107"/>
      <c r="BR66" s="107"/>
      <c r="BS66" s="107"/>
      <c r="BT66" s="112"/>
      <c r="BU66" s="107"/>
      <c r="BV66" s="110"/>
      <c r="BW66" s="113"/>
      <c r="BX66" s="107"/>
      <c r="BY66" s="104" t="str">
        <f>$M66</f>
        <v>2020 Karma Revero GT PHEV (21-inch wheels)</v>
      </c>
      <c r="BZ66" s="107"/>
      <c r="CA66" s="107"/>
      <c r="CB66" s="107"/>
      <c r="CC66" s="107"/>
      <c r="CD66" s="107"/>
      <c r="CE66"/>
      <c r="CF66" s="107"/>
      <c r="CG66" s="107"/>
      <c r="CH66" s="107"/>
      <c r="CI66" s="107"/>
      <c r="CJ66" s="107"/>
      <c r="CK66" s="107"/>
      <c r="CL66" s="107"/>
      <c r="CM66" s="107"/>
      <c r="CN66" s="107"/>
      <c r="CO66" s="104" t="str">
        <f>$M66</f>
        <v>2020 Karma Revero GT PHEV (21-inch wheels)</v>
      </c>
      <c r="CP66" s="107"/>
      <c r="CQ66" s="107"/>
      <c r="CR66" s="107"/>
      <c r="CS66" s="107"/>
      <c r="CT66" s="107"/>
      <c r="CU66" s="107"/>
      <c r="CV66" s="107"/>
      <c r="CW66" s="107"/>
      <c r="CX66" s="107"/>
      <c r="CY66" s="107"/>
      <c r="CZ66" s="107"/>
      <c r="DA66" s="107"/>
      <c r="DB66" s="107"/>
      <c r="DC66" s="107"/>
      <c r="DD66" s="107"/>
      <c r="DE66" s="107"/>
      <c r="DF66" s="104" t="str">
        <f>$M66</f>
        <v>2020 Karma Revero GT PHEV (21-inch wheels)</v>
      </c>
      <c r="DG66" s="107"/>
      <c r="DH66" s="107"/>
      <c r="DI66" s="107"/>
      <c r="DJ66" s="107"/>
      <c r="DK66" s="107"/>
      <c r="DL66" s="107"/>
      <c r="DM66" s="107"/>
      <c r="DN66" s="107"/>
      <c r="DO66" s="107"/>
      <c r="DP66" s="107"/>
      <c r="DQ66" s="107"/>
      <c r="DR66" s="104"/>
      <c r="DS66" s="104"/>
      <c r="DT66" s="104"/>
      <c r="DU66" s="104"/>
      <c r="DV66" s="104"/>
      <c r="DW66" s="104" t="str">
        <f>$M66</f>
        <v>2020 Karma Revero GT PHEV (21-inch wheels)</v>
      </c>
      <c r="DX66" s="104"/>
      <c r="DY66" s="104"/>
      <c r="DZ66" s="108"/>
      <c r="EA66" s="115"/>
      <c r="EB66" s="109"/>
      <c r="EC66" s="104"/>
      <c r="ED66" s="104"/>
      <c r="EE66" s="109"/>
      <c r="EF66" s="104"/>
      <c r="EG66" s="104"/>
      <c r="EH66" s="108"/>
      <c r="EI66" s="104"/>
      <c r="EK66" s="114" t="s">
        <v>80</v>
      </c>
      <c r="EL66" s="104" t="str">
        <f>$M66</f>
        <v>2020 Karma Revero GT PHEV (21-inch wheels)</v>
      </c>
      <c r="EM66" s="109"/>
      <c r="EP66" s="106"/>
      <c r="EU66" s="105"/>
      <c r="EV66" s="106"/>
      <c r="EZ66" s="150"/>
      <c r="FA66" s="104" t="str">
        <f>$M66</f>
        <v>2020 Karma Revero GT PHEV (21-inch wheels)</v>
      </c>
      <c r="FB66" s="104"/>
      <c r="FC66" s="150"/>
      <c r="FD66" s="104"/>
      <c r="FE66" s="104"/>
      <c r="FF66" s="108"/>
      <c r="FG66" s="109"/>
      <c r="FH66" s="104"/>
      <c r="FI66" s="108"/>
      <c r="FJ66" s="109"/>
      <c r="FK66" s="104"/>
      <c r="FL66" s="108"/>
      <c r="FM66" s="104" t="str">
        <f>$M66</f>
        <v>2020 Karma Revero GT PHEV (21-inch wheels)</v>
      </c>
      <c r="FN66" s="104"/>
      <c r="FO66" s="108"/>
      <c r="FP66" s="118"/>
      <c r="FQ66" s="119"/>
      <c r="FR66" s="119"/>
      <c r="FS66" s="151"/>
      <c r="FT66" s="104"/>
      <c r="FU66" s="104"/>
      <c r="FV66" s="104"/>
      <c r="FW66" s="104"/>
      <c r="FX66" s="104"/>
      <c r="FY66" s="104"/>
      <c r="FZ66" s="104"/>
      <c r="GA66" s="104"/>
      <c r="GB66" s="104"/>
      <c r="GC66" s="104"/>
      <c r="GD66" s="104"/>
      <c r="GE66" s="104"/>
      <c r="GF66" s="104"/>
      <c r="GG66" s="104"/>
      <c r="GH66" s="104"/>
    </row>
    <row r="67" spans="1:190" s="24" customFormat="1" x14ac:dyDescent="0.25">
      <c r="A67" s="24">
        <v>2020</v>
      </c>
      <c r="B67" s="24" t="s">
        <v>694</v>
      </c>
      <c r="C67" s="24" t="s">
        <v>695</v>
      </c>
      <c r="D67" s="24" t="s">
        <v>1618</v>
      </c>
      <c r="E67" s="24" t="s">
        <v>696</v>
      </c>
      <c r="F67" s="24">
        <v>1</v>
      </c>
      <c r="G67" s="26">
        <v>1.5</v>
      </c>
      <c r="H67" s="24">
        <v>3</v>
      </c>
      <c r="I67" s="121" t="s">
        <v>140</v>
      </c>
      <c r="J67" s="136">
        <v>27</v>
      </c>
      <c r="K67" s="24">
        <v>25</v>
      </c>
      <c r="L67" s="24">
        <v>26</v>
      </c>
      <c r="M67" s="24">
        <v>32.6</v>
      </c>
      <c r="N67" s="24">
        <v>36.799999999999997</v>
      </c>
      <c r="O67" s="24">
        <v>34.4</v>
      </c>
      <c r="P67" s="24">
        <v>26.7</v>
      </c>
      <c r="Q67" s="24">
        <v>24.9</v>
      </c>
      <c r="R67" s="24">
        <v>25.8</v>
      </c>
      <c r="T67" s="24" t="s">
        <v>60</v>
      </c>
      <c r="U67" s="24" t="s">
        <v>71</v>
      </c>
      <c r="V67" s="24" t="s">
        <v>86</v>
      </c>
      <c r="W67" s="24" t="s">
        <v>136</v>
      </c>
      <c r="Y67" s="24">
        <v>1</v>
      </c>
      <c r="Z67" s="24" t="s">
        <v>64</v>
      </c>
      <c r="AA67" s="24" t="s">
        <v>64</v>
      </c>
      <c r="AB67" s="24" t="s">
        <v>65</v>
      </c>
      <c r="AC67" s="24" t="s">
        <v>66</v>
      </c>
      <c r="AD67" s="24">
        <v>15</v>
      </c>
      <c r="AF67" s="24">
        <v>266</v>
      </c>
      <c r="AG67" s="24" t="s">
        <v>155</v>
      </c>
      <c r="AH67" s="24" t="s">
        <v>156</v>
      </c>
      <c r="AI67" s="24" t="s">
        <v>68</v>
      </c>
      <c r="AJ67" s="121" t="s">
        <v>69</v>
      </c>
      <c r="AK67" s="136" t="s">
        <v>64</v>
      </c>
      <c r="AL67" s="24" t="s">
        <v>70</v>
      </c>
      <c r="AO67" s="24">
        <v>87</v>
      </c>
      <c r="AP67" s="24">
        <v>5</v>
      </c>
      <c r="AR67" s="121"/>
      <c r="AS67" s="136">
        <v>1150</v>
      </c>
      <c r="AT67" s="24">
        <v>1150</v>
      </c>
      <c r="AU67" s="136">
        <v>47</v>
      </c>
      <c r="AV67" s="24">
        <v>49</v>
      </c>
      <c r="AW67" s="24">
        <v>48</v>
      </c>
      <c r="AX67" s="24">
        <v>33.200000000000003</v>
      </c>
      <c r="AY67" s="24">
        <v>34.1</v>
      </c>
      <c r="AZ67" s="24">
        <v>33.604999999999997</v>
      </c>
      <c r="BA67" s="24">
        <v>47.457799999999999</v>
      </c>
      <c r="BB67" s="24">
        <v>48.751600000000003</v>
      </c>
      <c r="BC67" s="24">
        <v>48.04</v>
      </c>
      <c r="BD67" s="24">
        <v>61</v>
      </c>
      <c r="BE67" s="24" t="s">
        <v>108</v>
      </c>
      <c r="BF67" s="24" t="s">
        <v>109</v>
      </c>
      <c r="BG67" s="24" t="s">
        <v>122</v>
      </c>
      <c r="BH67" s="24" t="s">
        <v>123</v>
      </c>
      <c r="BI67" s="24">
        <v>1150</v>
      </c>
      <c r="BM67" s="121">
        <v>1150</v>
      </c>
      <c r="BN67" s="124" t="s">
        <v>2126</v>
      </c>
      <c r="BO67" s="24">
        <v>2</v>
      </c>
      <c r="BP67" s="24">
        <v>2</v>
      </c>
      <c r="BQ67" s="24">
        <v>3</v>
      </c>
      <c r="BR67" s="24" t="s">
        <v>72</v>
      </c>
      <c r="BS67" s="24" t="s">
        <v>2123</v>
      </c>
      <c r="BT67" s="24" t="s">
        <v>111</v>
      </c>
      <c r="BU67" s="27">
        <v>43742</v>
      </c>
      <c r="BV67" s="121">
        <v>26719</v>
      </c>
      <c r="BW67" s="139"/>
      <c r="BX67" s="136" t="s">
        <v>64</v>
      </c>
      <c r="BY67" s="24" t="s">
        <v>64</v>
      </c>
      <c r="CB67" s="24" t="s">
        <v>64</v>
      </c>
      <c r="CC67" s="24" t="s">
        <v>64</v>
      </c>
      <c r="CE67" s="24" t="s">
        <v>64</v>
      </c>
      <c r="CG67" s="24" t="s">
        <v>63</v>
      </c>
      <c r="CH67" s="24" t="s">
        <v>1620</v>
      </c>
      <c r="CI67" s="24" t="s">
        <v>63</v>
      </c>
      <c r="CJ67" s="24" t="s">
        <v>1620</v>
      </c>
      <c r="CK67" s="24" t="s">
        <v>112</v>
      </c>
      <c r="CM67" s="24">
        <v>1</v>
      </c>
      <c r="CN67" s="24" t="s">
        <v>113</v>
      </c>
      <c r="CP67" s="24">
        <v>358</v>
      </c>
      <c r="CQ67" s="24">
        <v>78</v>
      </c>
      <c r="CR67" s="24">
        <v>106</v>
      </c>
      <c r="CS67" s="24" t="s">
        <v>2129</v>
      </c>
      <c r="CV67" s="24" t="s">
        <v>115</v>
      </c>
      <c r="CX67" s="24" t="s">
        <v>137</v>
      </c>
      <c r="CY67" s="24" t="s">
        <v>64</v>
      </c>
      <c r="DD67" s="24">
        <v>2</v>
      </c>
      <c r="DE67" s="24" t="s">
        <v>117</v>
      </c>
      <c r="DG67" s="24" t="s">
        <v>2258</v>
      </c>
      <c r="DJ67" s="24" t="s">
        <v>76</v>
      </c>
      <c r="DK67" s="24" t="s">
        <v>2124</v>
      </c>
      <c r="DL67" s="24" t="s">
        <v>64</v>
      </c>
      <c r="DM67" s="24" t="s">
        <v>63</v>
      </c>
      <c r="DN67" s="24" t="s">
        <v>64</v>
      </c>
      <c r="DO67" s="24" t="s">
        <v>697</v>
      </c>
      <c r="DP67" s="24" t="s">
        <v>63</v>
      </c>
      <c r="DQ67" s="24" t="s">
        <v>78</v>
      </c>
      <c r="DS67" s="24" t="s">
        <v>118</v>
      </c>
      <c r="DT67" s="24" t="s">
        <v>119</v>
      </c>
      <c r="DU67" s="24" t="s">
        <v>144</v>
      </c>
      <c r="DV67" s="24" t="s">
        <v>145</v>
      </c>
      <c r="DY67" s="24">
        <v>26</v>
      </c>
      <c r="DZ67" s="121"/>
      <c r="EA67" s="140"/>
      <c r="EB67" s="136">
        <v>10</v>
      </c>
      <c r="EC67" s="24">
        <v>10</v>
      </c>
      <c r="ED67" s="121"/>
      <c r="EE67" s="136" t="s">
        <v>1619</v>
      </c>
      <c r="EF67" s="24">
        <v>7</v>
      </c>
      <c r="EH67" s="121"/>
      <c r="EI67" s="136"/>
      <c r="EM67" s="136"/>
      <c r="EP67" s="121"/>
      <c r="EQ67" s="136"/>
      <c r="ET67" s="121"/>
      <c r="EU67" s="136">
        <v>1750</v>
      </c>
      <c r="EV67" s="121"/>
      <c r="EW67" s="136">
        <v>0</v>
      </c>
      <c r="EX67" s="24">
        <v>0</v>
      </c>
      <c r="EY67" s="121">
        <v>0</v>
      </c>
      <c r="EZ67" s="135">
        <v>70</v>
      </c>
      <c r="FA67" s="24">
        <v>6.25</v>
      </c>
      <c r="FB67" s="121"/>
      <c r="FC67" s="135">
        <v>330</v>
      </c>
      <c r="FD67" s="136">
        <v>53</v>
      </c>
      <c r="FE67" s="24">
        <v>50</v>
      </c>
      <c r="FF67" s="121">
        <v>52</v>
      </c>
      <c r="FG67" s="136">
        <v>67.3</v>
      </c>
      <c r="FH67" s="24">
        <v>73.900000000000006</v>
      </c>
      <c r="FI67" s="127">
        <f>EZ67</f>
        <v>70</v>
      </c>
      <c r="FJ67" s="141">
        <v>62</v>
      </c>
      <c r="FK67" s="24">
        <v>60.28</v>
      </c>
      <c r="FL67" s="121">
        <f>BD67</f>
        <v>61</v>
      </c>
      <c r="FM67" s="24">
        <v>0.8</v>
      </c>
      <c r="FN67" s="24">
        <v>0.79300000000000004</v>
      </c>
      <c r="FO67" s="121">
        <v>0.79700000000000004</v>
      </c>
      <c r="FP67" s="145">
        <v>0</v>
      </c>
      <c r="FQ67" s="146">
        <v>0</v>
      </c>
      <c r="FR67" s="147">
        <v>0</v>
      </c>
      <c r="FS67" s="148">
        <v>10.3</v>
      </c>
    </row>
    <row r="68" spans="1:190" s="24" customFormat="1" x14ac:dyDescent="0.25">
      <c r="A68" s="24" t="s">
        <v>80</v>
      </c>
      <c r="B68" s="24" t="s">
        <v>2259</v>
      </c>
      <c r="G68" s="26"/>
      <c r="I68" s="121"/>
      <c r="J68" s="136">
        <v>27</v>
      </c>
      <c r="K68" s="24">
        <v>25</v>
      </c>
      <c r="L68" s="24">
        <v>26</v>
      </c>
      <c r="M68" s="24">
        <v>32.6</v>
      </c>
      <c r="N68" s="24">
        <v>36.799999999999997</v>
      </c>
      <c r="O68" s="24">
        <v>34.4</v>
      </c>
      <c r="P68" s="24">
        <v>26.7</v>
      </c>
      <c r="Q68" s="24">
        <v>24.9</v>
      </c>
      <c r="R68" s="24">
        <v>25.8</v>
      </c>
      <c r="T68" s="24" t="s">
        <v>60</v>
      </c>
      <c r="U68" s="24" t="s">
        <v>71</v>
      </c>
      <c r="V68" s="24" t="s">
        <v>86</v>
      </c>
      <c r="W68" s="24" t="s">
        <v>136</v>
      </c>
      <c r="Y68" s="24">
        <v>1</v>
      </c>
      <c r="Z68" s="24" t="s">
        <v>64</v>
      </c>
      <c r="AA68" s="24" t="s">
        <v>64</v>
      </c>
      <c r="AB68" s="24" t="s">
        <v>65</v>
      </c>
      <c r="AC68" s="24" t="s">
        <v>66</v>
      </c>
      <c r="AD68" s="24">
        <v>15</v>
      </c>
      <c r="AF68" s="24">
        <v>266</v>
      </c>
      <c r="AG68" s="24" t="s">
        <v>155</v>
      </c>
      <c r="AH68" s="24" t="s">
        <v>156</v>
      </c>
      <c r="AI68" s="24" t="s">
        <v>68</v>
      </c>
      <c r="AJ68" s="121" t="s">
        <v>69</v>
      </c>
      <c r="AK68" s="136" t="s">
        <v>64</v>
      </c>
      <c r="AL68" s="24" t="s">
        <v>70</v>
      </c>
      <c r="AO68" s="24">
        <v>87</v>
      </c>
      <c r="AP68" s="24">
        <v>5</v>
      </c>
      <c r="AR68" s="121"/>
      <c r="AS68" s="136">
        <v>1150</v>
      </c>
      <c r="AT68" s="24">
        <v>1150</v>
      </c>
      <c r="AU68" s="136">
        <v>71</v>
      </c>
      <c r="AV68" s="24">
        <v>69</v>
      </c>
      <c r="AW68" s="24">
        <v>70</v>
      </c>
      <c r="AX68" s="24">
        <v>101.5</v>
      </c>
      <c r="AY68" s="24">
        <v>98.7</v>
      </c>
      <c r="AZ68" s="24">
        <v>100.2206</v>
      </c>
      <c r="BA68" s="24">
        <v>71.050899999999999</v>
      </c>
      <c r="BB68" s="24">
        <v>69.117199999999997</v>
      </c>
      <c r="BC68" s="24">
        <v>70.167500000000004</v>
      </c>
      <c r="BD68" s="24">
        <v>61</v>
      </c>
      <c r="BE68" s="24" t="s">
        <v>108</v>
      </c>
      <c r="BF68" s="24" t="s">
        <v>109</v>
      </c>
      <c r="BG68" s="24" t="s">
        <v>68</v>
      </c>
      <c r="BH68" s="24" t="s">
        <v>69</v>
      </c>
      <c r="BI68" s="24">
        <v>1150</v>
      </c>
      <c r="BM68" s="121">
        <v>1150</v>
      </c>
      <c r="BN68" s="124" t="s">
        <v>2126</v>
      </c>
      <c r="BO68" s="24">
        <v>2</v>
      </c>
      <c r="BP68" s="24">
        <v>2</v>
      </c>
      <c r="BQ68" s="24">
        <v>3</v>
      </c>
      <c r="BR68" s="24" t="s">
        <v>72</v>
      </c>
      <c r="BS68" s="24" t="s">
        <v>2123</v>
      </c>
      <c r="BT68" s="24" t="s">
        <v>111</v>
      </c>
      <c r="BU68" s="27">
        <v>43742</v>
      </c>
      <c r="BV68" s="121">
        <v>26719</v>
      </c>
      <c r="BW68" s="139"/>
      <c r="BX68" s="136" t="s">
        <v>64</v>
      </c>
      <c r="BY68" s="24" t="s">
        <v>64</v>
      </c>
      <c r="CB68" s="24" t="s">
        <v>64</v>
      </c>
      <c r="CC68" s="24" t="s">
        <v>64</v>
      </c>
      <c r="CE68" s="24" t="s">
        <v>64</v>
      </c>
      <c r="CG68" s="24" t="s">
        <v>63</v>
      </c>
      <c r="CH68" s="24" t="s">
        <v>1620</v>
      </c>
      <c r="CI68" s="24" t="s">
        <v>63</v>
      </c>
      <c r="CJ68" s="24" t="s">
        <v>1620</v>
      </c>
      <c r="CK68" s="24" t="s">
        <v>112</v>
      </c>
      <c r="CM68" s="24">
        <v>1</v>
      </c>
      <c r="CN68" s="24" t="s">
        <v>113</v>
      </c>
      <c r="CP68" s="24">
        <v>358</v>
      </c>
      <c r="CQ68" s="24">
        <v>78</v>
      </c>
      <c r="CR68" s="24">
        <v>106</v>
      </c>
      <c r="CS68" s="24" t="s">
        <v>2129</v>
      </c>
      <c r="CV68" s="24" t="s">
        <v>115</v>
      </c>
      <c r="CX68" s="24" t="s">
        <v>137</v>
      </c>
      <c r="CY68" s="24" t="s">
        <v>64</v>
      </c>
      <c r="DD68" s="24">
        <v>2</v>
      </c>
      <c r="DE68" s="24" t="s">
        <v>117</v>
      </c>
      <c r="DG68" s="24" t="s">
        <v>2260</v>
      </c>
      <c r="DJ68" s="24" t="s">
        <v>76</v>
      </c>
      <c r="DK68" s="24" t="s">
        <v>2124</v>
      </c>
      <c r="DL68" s="24" t="s">
        <v>64</v>
      </c>
      <c r="DM68" s="24" t="s">
        <v>63</v>
      </c>
      <c r="DN68" s="24" t="s">
        <v>64</v>
      </c>
      <c r="DO68" s="24" t="s">
        <v>697</v>
      </c>
      <c r="DP68" s="24" t="s">
        <v>63</v>
      </c>
      <c r="DQ68" s="24" t="s">
        <v>78</v>
      </c>
      <c r="DS68" s="24" t="s">
        <v>118</v>
      </c>
      <c r="DT68" s="24" t="s">
        <v>119</v>
      </c>
      <c r="DU68" s="24" t="s">
        <v>144</v>
      </c>
      <c r="DV68" s="24" t="s">
        <v>145</v>
      </c>
      <c r="DY68" s="24">
        <v>26</v>
      </c>
      <c r="DZ68" s="121"/>
      <c r="EA68" s="140"/>
      <c r="EB68" s="136">
        <v>10</v>
      </c>
      <c r="EC68" s="24">
        <v>10</v>
      </c>
      <c r="ED68" s="121">
        <v>10</v>
      </c>
      <c r="EE68" s="136" t="s">
        <v>1619</v>
      </c>
      <c r="EF68" s="24">
        <v>7</v>
      </c>
      <c r="EH68" s="121"/>
      <c r="EI68" s="136"/>
      <c r="EM68" s="136"/>
      <c r="EP68" s="121"/>
      <c r="EQ68" s="136"/>
      <c r="ET68" s="121"/>
      <c r="EU68" s="136">
        <v>1750</v>
      </c>
      <c r="EV68" s="121"/>
      <c r="EW68" s="136">
        <v>332</v>
      </c>
      <c r="EX68" s="24">
        <v>356</v>
      </c>
      <c r="EY68" s="121">
        <v>343</v>
      </c>
      <c r="EZ68" s="135">
        <v>70</v>
      </c>
      <c r="FA68" s="24">
        <v>6.25</v>
      </c>
      <c r="FB68" s="121"/>
      <c r="FC68" s="135">
        <v>330</v>
      </c>
      <c r="FD68" s="136">
        <v>53</v>
      </c>
      <c r="FE68" s="24">
        <v>50</v>
      </c>
      <c r="FF68" s="121">
        <v>52</v>
      </c>
      <c r="FG68" s="136">
        <v>67.3</v>
      </c>
      <c r="FH68" s="24">
        <v>73.900000000000006</v>
      </c>
      <c r="FI68" s="127">
        <f>EZ68</f>
        <v>70</v>
      </c>
      <c r="FJ68" s="124" t="s">
        <v>2261</v>
      </c>
      <c r="FL68" s="121"/>
      <c r="FM68" s="24">
        <v>0.8</v>
      </c>
      <c r="FN68" s="24">
        <v>0.79300000000000004</v>
      </c>
      <c r="FO68" s="121">
        <v>0.79700000000000004</v>
      </c>
      <c r="FP68" s="136"/>
      <c r="FS68" s="148">
        <v>10.3</v>
      </c>
    </row>
    <row r="69" spans="1:190" s="21" customFormat="1" x14ac:dyDescent="0.25">
      <c r="C69" s="107"/>
      <c r="D69" s="107"/>
      <c r="E69" s="107"/>
      <c r="F69" s="107"/>
      <c r="G69" s="107"/>
      <c r="H69" s="107"/>
      <c r="I69" s="108"/>
      <c r="J69" s="109"/>
      <c r="K69" s="107"/>
      <c r="L69" s="107"/>
      <c r="M69" s="104" t="s">
        <v>2262</v>
      </c>
      <c r="N69" s="107"/>
      <c r="O69" s="107"/>
      <c r="P69" s="107"/>
      <c r="Q69" s="107"/>
      <c r="R69" s="107"/>
      <c r="S69" s="107"/>
      <c r="T69" s="107"/>
      <c r="U69" s="107"/>
      <c r="V69" s="107"/>
      <c r="W69" s="107"/>
      <c r="X69" s="107"/>
      <c r="Y69" s="107"/>
      <c r="Z69" s="107"/>
      <c r="AA69" s="107"/>
      <c r="AB69" s="107"/>
      <c r="AC69" s="107"/>
      <c r="AD69" s="104" t="str">
        <f>$M69</f>
        <v>2020 Kia Niro Plug-in Hybrid</v>
      </c>
      <c r="AE69" s="107"/>
      <c r="AF69" s="107"/>
      <c r="AG69" s="107"/>
      <c r="AH69" s="107"/>
      <c r="AI69" s="107"/>
      <c r="AJ69" s="110"/>
      <c r="AK69" s="111"/>
      <c r="AL69" s="107"/>
      <c r="AM69" s="107"/>
      <c r="AN69" s="107"/>
      <c r="AO69" s="107"/>
      <c r="AP69" s="107"/>
      <c r="AQ69" s="107"/>
      <c r="AR69" s="110"/>
      <c r="AS69" s="111"/>
      <c r="AT69" s="104" t="str">
        <f>$M69</f>
        <v>2020 Kia Niro Plug-in Hybrid</v>
      </c>
      <c r="AU69" s="111"/>
      <c r="AV69" s="107"/>
      <c r="AW69" s="107"/>
      <c r="AX69" s="107"/>
      <c r="AY69" s="107"/>
      <c r="AZ69" s="107"/>
      <c r="BA69" s="107"/>
      <c r="BB69" s="107"/>
      <c r="BC69" s="107"/>
      <c r="BD69" s="107"/>
      <c r="BE69" s="107"/>
      <c r="BF69" s="107"/>
      <c r="BG69" s="107"/>
      <c r="BH69" s="107"/>
      <c r="BI69" s="104" t="str">
        <f>$M69</f>
        <v>2020 Kia Niro Plug-in Hybrid</v>
      </c>
      <c r="BJ69" s="107"/>
      <c r="BK69" s="107"/>
      <c r="BL69" s="107"/>
      <c r="BM69" s="110"/>
      <c r="BN69" s="111"/>
      <c r="BO69" s="107"/>
      <c r="BP69" s="107"/>
      <c r="BQ69" s="107"/>
      <c r="BR69" s="107"/>
      <c r="BS69" s="107"/>
      <c r="BT69" s="112"/>
      <c r="BU69" s="107"/>
      <c r="BV69" s="110"/>
      <c r="BW69" s="113"/>
      <c r="BX69" s="111"/>
      <c r="BY69" s="104" t="str">
        <f>$M69</f>
        <v>2020 Kia Niro Plug-in Hybrid</v>
      </c>
      <c r="BZ69" s="107"/>
      <c r="CA69" s="107"/>
      <c r="CB69" s="107"/>
      <c r="CC69" s="107"/>
      <c r="CD69" s="107"/>
      <c r="CE69" s="114"/>
      <c r="CF69" s="107"/>
      <c r="CG69" s="107"/>
      <c r="CH69" s="107"/>
      <c r="CI69" s="107"/>
      <c r="CJ69" s="107"/>
      <c r="CK69" s="107"/>
      <c r="CL69" s="107"/>
      <c r="CM69" s="107"/>
      <c r="CN69" s="107"/>
      <c r="CO69" s="104" t="str">
        <f>$M69</f>
        <v>2020 Kia Niro Plug-in Hybrid</v>
      </c>
      <c r="CP69" s="107"/>
      <c r="CQ69" s="107"/>
      <c r="CR69" s="107"/>
      <c r="CS69" s="107"/>
      <c r="CT69" s="107"/>
      <c r="CU69" s="107"/>
      <c r="CV69" s="107"/>
      <c r="CW69" s="107"/>
      <c r="CX69" s="107"/>
      <c r="CY69" s="107"/>
      <c r="CZ69" s="107"/>
      <c r="DA69" s="107"/>
      <c r="DB69" s="107"/>
      <c r="DC69" s="107"/>
      <c r="DD69" s="107"/>
      <c r="DE69" s="107"/>
      <c r="DF69" s="104" t="str">
        <f>$M69</f>
        <v>2020 Kia Niro Plug-in Hybrid</v>
      </c>
      <c r="DG69" s="107"/>
      <c r="DH69" s="107"/>
      <c r="DI69" s="107"/>
      <c r="DJ69" s="107"/>
      <c r="DK69" s="107"/>
      <c r="DL69" s="107"/>
      <c r="DM69" s="107"/>
      <c r="DN69" s="107"/>
      <c r="DO69" s="107"/>
      <c r="DP69" s="107"/>
      <c r="DQ69" s="107"/>
      <c r="DR69" s="104"/>
      <c r="DS69" s="104"/>
      <c r="DT69" s="104"/>
      <c r="DU69" s="104"/>
      <c r="DV69" s="104"/>
      <c r="DW69" s="104" t="str">
        <f>$M69</f>
        <v>2020 Kia Niro Plug-in Hybrid</v>
      </c>
      <c r="DX69" s="104"/>
      <c r="DY69" s="104"/>
      <c r="DZ69" s="108"/>
      <c r="EA69" s="115"/>
      <c r="EB69" s="109"/>
      <c r="EC69" s="104"/>
      <c r="ED69" s="108"/>
      <c r="EE69" s="109"/>
      <c r="EF69" s="104"/>
      <c r="EG69" s="104"/>
      <c r="EH69" s="108"/>
      <c r="EI69" s="109"/>
      <c r="EK69" t="s">
        <v>80</v>
      </c>
      <c r="EL69" s="104" t="str">
        <f>$M69</f>
        <v>2020 Kia Niro Plug-in Hybrid</v>
      </c>
      <c r="EM69" s="109"/>
      <c r="EP69" s="106"/>
      <c r="EQ69" s="105"/>
      <c r="ET69" s="106"/>
      <c r="EU69" s="105"/>
      <c r="EV69" s="106"/>
      <c r="EW69" s="105"/>
      <c r="EY69" s="106"/>
      <c r="EZ69" s="116"/>
      <c r="FA69" s="104" t="str">
        <f>$M69</f>
        <v>2020 Kia Niro Plug-in Hybrid</v>
      </c>
      <c r="FB69" s="106"/>
      <c r="FC69" s="116"/>
      <c r="FD69" s="109"/>
      <c r="FE69" s="104"/>
      <c r="FF69" s="108"/>
      <c r="FG69" s="109"/>
      <c r="FH69" s="104"/>
      <c r="FI69" s="108"/>
      <c r="FJ69" s="109"/>
      <c r="FK69" s="104"/>
      <c r="FL69" s="108"/>
      <c r="FM69" s="104" t="str">
        <f>$M69</f>
        <v>2020 Kia Niro Plug-in Hybrid</v>
      </c>
      <c r="FN69" s="104"/>
      <c r="FO69" s="108"/>
      <c r="FP69" s="118"/>
      <c r="FQ69" s="119"/>
      <c r="FR69" s="119"/>
      <c r="FS69" s="117"/>
      <c r="FT69" s="104"/>
      <c r="FU69" s="104"/>
      <c r="FV69" s="104"/>
      <c r="FW69" s="104"/>
      <c r="FX69" s="104"/>
      <c r="FY69" s="104"/>
      <c r="FZ69" s="104"/>
      <c r="GA69" s="104"/>
      <c r="GB69" s="104"/>
      <c r="GC69" s="104"/>
      <c r="GD69" s="104"/>
      <c r="GE69" s="104"/>
      <c r="GF69" s="104"/>
      <c r="GG69" s="104"/>
      <c r="GH69" s="104"/>
    </row>
    <row r="70" spans="1:190" s="24" customFormat="1" x14ac:dyDescent="0.25">
      <c r="A70" s="24">
        <v>2020</v>
      </c>
      <c r="B70" s="24" t="s">
        <v>698</v>
      </c>
      <c r="C70" s="24" t="s">
        <v>699</v>
      </c>
      <c r="D70" s="24" t="s">
        <v>708</v>
      </c>
      <c r="E70" s="24" t="s">
        <v>701</v>
      </c>
      <c r="F70" s="24">
        <v>38</v>
      </c>
      <c r="G70" s="26">
        <v>1.6</v>
      </c>
      <c r="H70" s="24">
        <v>4</v>
      </c>
      <c r="I70" s="121" t="s">
        <v>231</v>
      </c>
      <c r="J70" s="136">
        <v>48</v>
      </c>
      <c r="K70" s="24">
        <v>44</v>
      </c>
      <c r="L70" s="24">
        <v>46</v>
      </c>
      <c r="M70" s="24">
        <v>63.9</v>
      </c>
      <c r="N70" s="24">
        <v>61.8</v>
      </c>
      <c r="O70" s="24">
        <v>62.937600000000003</v>
      </c>
      <c r="P70" s="24">
        <v>48.148899999999998</v>
      </c>
      <c r="Q70" s="24">
        <v>44.453499999999998</v>
      </c>
      <c r="R70" s="24">
        <v>46.412700000000001</v>
      </c>
      <c r="T70" s="24" t="s">
        <v>142</v>
      </c>
      <c r="U70" s="24" t="s">
        <v>143</v>
      </c>
      <c r="V70" s="24" t="s">
        <v>225</v>
      </c>
      <c r="W70" s="24" t="s">
        <v>226</v>
      </c>
      <c r="Y70" s="24">
        <v>6</v>
      </c>
      <c r="Z70" s="24" t="s">
        <v>64</v>
      </c>
      <c r="AA70" s="24" t="s">
        <v>64</v>
      </c>
      <c r="AB70" s="24" t="s">
        <v>150</v>
      </c>
      <c r="AC70" s="24" t="s">
        <v>178</v>
      </c>
      <c r="AD70" s="24">
        <v>15</v>
      </c>
      <c r="AF70" s="24">
        <v>530</v>
      </c>
      <c r="AG70" s="24" t="s">
        <v>243</v>
      </c>
      <c r="AH70" s="24" t="s">
        <v>244</v>
      </c>
      <c r="AI70" s="24" t="s">
        <v>68</v>
      </c>
      <c r="AJ70" s="121" t="s">
        <v>69</v>
      </c>
      <c r="AK70" s="136" t="s">
        <v>64</v>
      </c>
      <c r="AL70" s="24" t="s">
        <v>70</v>
      </c>
      <c r="AO70" s="24">
        <v>101</v>
      </c>
      <c r="AP70" s="24">
        <v>19</v>
      </c>
      <c r="AR70" s="121"/>
      <c r="AS70" s="136">
        <v>750</v>
      </c>
      <c r="AT70" s="24">
        <v>750</v>
      </c>
      <c r="AU70" s="136">
        <v>30</v>
      </c>
      <c r="AV70" s="24">
        <v>34</v>
      </c>
      <c r="AW70" s="24">
        <v>32</v>
      </c>
      <c r="AX70" s="24">
        <v>21.5</v>
      </c>
      <c r="AY70" s="24">
        <v>23.8</v>
      </c>
      <c r="AZ70" s="24">
        <v>22.535</v>
      </c>
      <c r="BA70" s="24">
        <v>29.9602</v>
      </c>
      <c r="BB70" s="24">
        <v>33.910400000000003</v>
      </c>
      <c r="BC70" s="24">
        <v>31.7378</v>
      </c>
      <c r="BD70" s="24">
        <v>26</v>
      </c>
      <c r="BE70" s="24" t="s">
        <v>108</v>
      </c>
      <c r="BF70" s="24" t="s">
        <v>109</v>
      </c>
      <c r="BG70" s="24" t="s">
        <v>122</v>
      </c>
      <c r="BH70" s="24" t="s">
        <v>123</v>
      </c>
      <c r="BI70" s="24">
        <v>750</v>
      </c>
      <c r="BM70" s="121">
        <v>750</v>
      </c>
      <c r="BN70" s="124" t="s">
        <v>2126</v>
      </c>
      <c r="BO70" s="24">
        <v>2</v>
      </c>
      <c r="BP70" s="24">
        <v>2</v>
      </c>
      <c r="BQ70" s="24">
        <v>7</v>
      </c>
      <c r="BR70" s="24" t="s">
        <v>93</v>
      </c>
      <c r="BS70" s="24" t="s">
        <v>2123</v>
      </c>
      <c r="BT70" s="24" t="s">
        <v>111</v>
      </c>
      <c r="BU70" s="27">
        <v>43784</v>
      </c>
      <c r="BV70" s="121">
        <v>26672</v>
      </c>
      <c r="BW70" s="139"/>
      <c r="BX70" s="136" t="s">
        <v>64</v>
      </c>
      <c r="BY70" s="24" t="s">
        <v>64</v>
      </c>
      <c r="CB70" s="24" t="s">
        <v>64</v>
      </c>
      <c r="CC70" s="24" t="s">
        <v>64</v>
      </c>
      <c r="CE70" s="24" t="s">
        <v>64</v>
      </c>
      <c r="CG70" s="24" t="s">
        <v>63</v>
      </c>
      <c r="CH70" s="24" t="s">
        <v>591</v>
      </c>
      <c r="CI70" s="24" t="s">
        <v>64</v>
      </c>
      <c r="CK70" s="24" t="s">
        <v>112</v>
      </c>
      <c r="CM70" s="24">
        <v>1</v>
      </c>
      <c r="CN70" s="24" t="s">
        <v>113</v>
      </c>
      <c r="CP70" s="24">
        <v>360</v>
      </c>
      <c r="CQ70" s="24">
        <v>24.7</v>
      </c>
      <c r="CR70" s="24">
        <v>76</v>
      </c>
      <c r="CS70" s="24" t="s">
        <v>114</v>
      </c>
      <c r="CV70" s="24" t="s">
        <v>115</v>
      </c>
      <c r="CX70" s="24" t="s">
        <v>151</v>
      </c>
      <c r="CY70" s="24" t="s">
        <v>64</v>
      </c>
      <c r="DD70" s="24">
        <v>1</v>
      </c>
      <c r="DE70" s="24" t="s">
        <v>476</v>
      </c>
      <c r="DF70" s="24" t="s">
        <v>613</v>
      </c>
      <c r="DG70" s="24">
        <v>45</v>
      </c>
      <c r="DJ70" s="24" t="s">
        <v>76</v>
      </c>
      <c r="DK70" s="24" t="s">
        <v>2124</v>
      </c>
      <c r="DL70" s="24" t="s">
        <v>64</v>
      </c>
      <c r="DM70" s="24" t="s">
        <v>63</v>
      </c>
      <c r="DN70" s="24" t="s">
        <v>64</v>
      </c>
      <c r="DO70" s="24" t="s">
        <v>77</v>
      </c>
      <c r="DP70" s="24" t="s">
        <v>63</v>
      </c>
      <c r="DQ70" s="24" t="s">
        <v>78</v>
      </c>
      <c r="DS70" s="24" t="s">
        <v>118</v>
      </c>
      <c r="DT70" s="24" t="s">
        <v>119</v>
      </c>
      <c r="DU70" s="24" t="s">
        <v>144</v>
      </c>
      <c r="DV70" s="24" t="s">
        <v>145</v>
      </c>
      <c r="DY70" s="24">
        <v>63.2</v>
      </c>
      <c r="DZ70" s="121"/>
      <c r="EA70" s="140"/>
      <c r="EB70" s="136">
        <v>10</v>
      </c>
      <c r="EC70" s="24">
        <v>10</v>
      </c>
      <c r="ED70" s="121"/>
      <c r="EE70" s="136" t="s">
        <v>1627</v>
      </c>
      <c r="EF70" s="24">
        <v>7</v>
      </c>
      <c r="EH70" s="121"/>
      <c r="EI70" s="136"/>
      <c r="EM70" s="136"/>
      <c r="EP70" s="121"/>
      <c r="EQ70" s="136"/>
      <c r="ET70" s="121"/>
      <c r="EU70" s="136">
        <v>3750</v>
      </c>
      <c r="EV70" s="121"/>
      <c r="EW70" s="136">
        <v>0</v>
      </c>
      <c r="EX70" s="24">
        <v>0</v>
      </c>
      <c r="EY70" s="121">
        <v>0</v>
      </c>
      <c r="EZ70" s="135">
        <v>90</v>
      </c>
      <c r="FA70" s="24">
        <v>2.25</v>
      </c>
      <c r="FB70" s="121"/>
      <c r="FC70" s="135">
        <v>560</v>
      </c>
      <c r="FD70" s="136">
        <v>69</v>
      </c>
      <c r="FE70" s="24">
        <v>62</v>
      </c>
      <c r="FF70" s="121">
        <v>66</v>
      </c>
      <c r="FG70" s="136">
        <v>82.4</v>
      </c>
      <c r="FH70" s="24">
        <v>98.3</v>
      </c>
      <c r="FI70" s="127">
        <f>EZ70</f>
        <v>90</v>
      </c>
      <c r="FJ70" s="136">
        <v>27.65</v>
      </c>
      <c r="FK70" s="24">
        <v>24.02</v>
      </c>
      <c r="FL70" s="121">
        <f>BD70</f>
        <v>26</v>
      </c>
      <c r="FM70" s="24">
        <v>0.55900000000000005</v>
      </c>
      <c r="FN70" s="24">
        <v>0.51400000000000001</v>
      </c>
      <c r="FO70" s="121">
        <v>0.54</v>
      </c>
      <c r="FP70" s="185">
        <v>0</v>
      </c>
      <c r="FQ70" s="186">
        <v>0</v>
      </c>
      <c r="FR70" s="187">
        <v>0</v>
      </c>
      <c r="FS70" s="138">
        <v>11.4</v>
      </c>
    </row>
    <row r="71" spans="1:190" s="24" customFormat="1" x14ac:dyDescent="0.25">
      <c r="B71" s="24" t="s">
        <v>2255</v>
      </c>
      <c r="C71" s="122"/>
      <c r="E71" s="122"/>
      <c r="F71" s="34"/>
      <c r="G71" s="26"/>
      <c r="H71" s="34"/>
      <c r="I71" s="123"/>
      <c r="J71" s="136">
        <v>48</v>
      </c>
      <c r="K71" s="24">
        <v>44</v>
      </c>
      <c r="L71" s="24">
        <v>46</v>
      </c>
      <c r="M71" s="24">
        <v>63.9</v>
      </c>
      <c r="N71" s="24">
        <v>61.8</v>
      </c>
      <c r="O71" s="24">
        <v>62.937600000000003</v>
      </c>
      <c r="P71" s="24">
        <v>48.148899999999998</v>
      </c>
      <c r="Q71" s="24">
        <v>44.453499999999998</v>
      </c>
      <c r="R71" s="24">
        <v>46.412700000000001</v>
      </c>
      <c r="T71" s="24" t="s">
        <v>142</v>
      </c>
      <c r="U71" s="24" t="s">
        <v>143</v>
      </c>
      <c r="V71" s="24" t="s">
        <v>225</v>
      </c>
      <c r="W71" s="24" t="s">
        <v>226</v>
      </c>
      <c r="Y71" s="24">
        <v>6</v>
      </c>
      <c r="Z71" s="24" t="s">
        <v>64</v>
      </c>
      <c r="AA71" s="24" t="s">
        <v>64</v>
      </c>
      <c r="AB71" s="24" t="s">
        <v>150</v>
      </c>
      <c r="AC71" s="24" t="s">
        <v>178</v>
      </c>
      <c r="AD71" s="24">
        <v>15</v>
      </c>
      <c r="AF71" s="24">
        <v>530</v>
      </c>
      <c r="AG71" s="24" t="s">
        <v>243</v>
      </c>
      <c r="AH71" s="24" t="s">
        <v>244</v>
      </c>
      <c r="AI71" s="24" t="s">
        <v>68</v>
      </c>
      <c r="AJ71" s="121" t="s">
        <v>69</v>
      </c>
      <c r="AK71" s="136" t="s">
        <v>64</v>
      </c>
      <c r="AL71" s="24" t="s">
        <v>70</v>
      </c>
      <c r="AO71" s="24">
        <v>101</v>
      </c>
      <c r="AP71" s="24">
        <v>19</v>
      </c>
      <c r="AR71" s="121"/>
      <c r="AS71" s="136">
        <v>750</v>
      </c>
      <c r="AT71" s="24">
        <v>750</v>
      </c>
      <c r="AU71" s="136">
        <v>110</v>
      </c>
      <c r="AV71" s="24">
        <v>99</v>
      </c>
      <c r="AW71" s="24">
        <v>105</v>
      </c>
      <c r="AX71" s="24">
        <v>157</v>
      </c>
      <c r="AY71" s="24">
        <v>141.9</v>
      </c>
      <c r="AZ71" s="24">
        <v>149.82550000000001</v>
      </c>
      <c r="BA71" s="24">
        <v>109.9126</v>
      </c>
      <c r="BB71" s="24">
        <v>99.329400000000007</v>
      </c>
      <c r="BC71" s="24">
        <v>104.88379999999999</v>
      </c>
      <c r="BD71" s="24">
        <v>26</v>
      </c>
      <c r="BE71" s="24" t="s">
        <v>108</v>
      </c>
      <c r="BF71" s="24" t="s">
        <v>109</v>
      </c>
      <c r="BG71" s="24" t="s">
        <v>68</v>
      </c>
      <c r="BH71" s="24" t="s">
        <v>69</v>
      </c>
      <c r="BI71" s="24">
        <v>750</v>
      </c>
      <c r="BM71" s="121">
        <v>750</v>
      </c>
      <c r="BN71" s="124" t="s">
        <v>2126</v>
      </c>
      <c r="BO71" s="24">
        <v>2</v>
      </c>
      <c r="BP71" s="24">
        <v>2</v>
      </c>
      <c r="BQ71" s="24">
        <v>7</v>
      </c>
      <c r="BR71" s="24" t="s">
        <v>93</v>
      </c>
      <c r="BS71" s="24" t="s">
        <v>2123</v>
      </c>
      <c r="BT71" s="24" t="s">
        <v>111</v>
      </c>
      <c r="BU71" s="27">
        <v>43784</v>
      </c>
      <c r="BV71" s="121">
        <v>26672</v>
      </c>
      <c r="BW71" s="139"/>
      <c r="BX71" s="136" t="s">
        <v>64</v>
      </c>
      <c r="BY71" s="24" t="s">
        <v>64</v>
      </c>
      <c r="CB71" s="24" t="s">
        <v>64</v>
      </c>
      <c r="CC71" s="24" t="s">
        <v>64</v>
      </c>
      <c r="CE71" s="24" t="s">
        <v>64</v>
      </c>
      <c r="CG71" s="24" t="s">
        <v>63</v>
      </c>
      <c r="CH71" s="24" t="s">
        <v>591</v>
      </c>
      <c r="CI71" s="24" t="s">
        <v>64</v>
      </c>
      <c r="CK71" s="24" t="s">
        <v>112</v>
      </c>
      <c r="CM71" s="24">
        <v>1</v>
      </c>
      <c r="CN71" s="24" t="s">
        <v>113</v>
      </c>
      <c r="CP71" s="24">
        <v>360</v>
      </c>
      <c r="CQ71" s="24">
        <v>24.7</v>
      </c>
      <c r="CR71" s="24">
        <v>76</v>
      </c>
      <c r="CS71" s="24" t="s">
        <v>114</v>
      </c>
      <c r="CV71" s="24" t="s">
        <v>115</v>
      </c>
      <c r="CX71" s="24" t="s">
        <v>151</v>
      </c>
      <c r="CY71" s="24" t="s">
        <v>64</v>
      </c>
      <c r="DD71" s="24">
        <v>1</v>
      </c>
      <c r="DE71" s="24" t="s">
        <v>476</v>
      </c>
      <c r="DF71" s="24" t="s">
        <v>613</v>
      </c>
      <c r="DG71" s="24">
        <v>45</v>
      </c>
      <c r="DJ71" s="24" t="s">
        <v>76</v>
      </c>
      <c r="DK71" s="24" t="s">
        <v>2124</v>
      </c>
      <c r="DL71" s="24" t="s">
        <v>64</v>
      </c>
      <c r="DM71" s="24" t="s">
        <v>63</v>
      </c>
      <c r="DN71" s="24" t="s">
        <v>64</v>
      </c>
      <c r="DO71" s="24" t="s">
        <v>77</v>
      </c>
      <c r="DP71" s="24" t="s">
        <v>63</v>
      </c>
      <c r="DQ71" s="24" t="s">
        <v>78</v>
      </c>
      <c r="DS71" s="24" t="s">
        <v>118</v>
      </c>
      <c r="DT71" s="24" t="s">
        <v>119</v>
      </c>
      <c r="DU71" s="24" t="s">
        <v>144</v>
      </c>
      <c r="DV71" s="24" t="s">
        <v>145</v>
      </c>
      <c r="DY71" s="24">
        <v>63.2</v>
      </c>
      <c r="DZ71" s="121"/>
      <c r="EA71" s="140"/>
      <c r="EB71" s="136">
        <v>10</v>
      </c>
      <c r="EC71" s="24">
        <v>10</v>
      </c>
      <c r="ED71" s="121">
        <v>10</v>
      </c>
      <c r="EE71" s="136" t="s">
        <v>1627</v>
      </c>
      <c r="EF71" s="24">
        <v>7</v>
      </c>
      <c r="EH71" s="121"/>
      <c r="EI71" s="136"/>
      <c r="EM71" s="136"/>
      <c r="EP71" s="121"/>
      <c r="EQ71" s="136"/>
      <c r="ET71" s="121"/>
      <c r="EU71" s="136">
        <v>3750</v>
      </c>
      <c r="EV71" s="121"/>
      <c r="EW71" s="136">
        <v>184</v>
      </c>
      <c r="EX71" s="24">
        <v>200</v>
      </c>
      <c r="EY71" s="121">
        <v>191</v>
      </c>
      <c r="EZ71" s="135">
        <v>90</v>
      </c>
      <c r="FA71" s="24">
        <v>2.25</v>
      </c>
      <c r="FB71" s="121"/>
      <c r="FC71" s="135">
        <v>560</v>
      </c>
      <c r="FD71" s="136">
        <v>69</v>
      </c>
      <c r="FE71" s="24">
        <v>62</v>
      </c>
      <c r="FF71" s="121">
        <v>66</v>
      </c>
      <c r="FG71" s="136">
        <v>82.4</v>
      </c>
      <c r="FH71" s="24">
        <v>98.3</v>
      </c>
      <c r="FI71" s="127">
        <f>EZ71</f>
        <v>90</v>
      </c>
      <c r="FJ71" s="321" t="s">
        <v>2247</v>
      </c>
      <c r="FK71" s="322"/>
      <c r="FL71" s="323"/>
      <c r="FM71" s="24">
        <v>0.55900000000000005</v>
      </c>
      <c r="FN71" s="24">
        <v>0.51400000000000001</v>
      </c>
      <c r="FO71" s="121">
        <v>0.54</v>
      </c>
      <c r="FP71" s="136"/>
      <c r="FR71" s="121"/>
      <c r="FS71" s="138">
        <v>11.4</v>
      </c>
    </row>
    <row r="72" spans="1:190" s="21" customFormat="1" x14ac:dyDescent="0.25">
      <c r="C72" s="107"/>
      <c r="D72" s="107"/>
      <c r="E72" s="107"/>
      <c r="F72" s="107"/>
      <c r="G72" s="107"/>
      <c r="H72" s="107"/>
      <c r="I72" s="108"/>
      <c r="J72" s="109"/>
      <c r="K72" s="107"/>
      <c r="L72" s="107"/>
      <c r="M72" s="104" t="s">
        <v>2263</v>
      </c>
      <c r="N72" s="107"/>
      <c r="O72" s="107"/>
      <c r="P72" s="107"/>
      <c r="Q72" s="107"/>
      <c r="R72" s="107"/>
      <c r="S72" s="107"/>
      <c r="T72" s="107"/>
      <c r="U72" s="107"/>
      <c r="V72" s="107"/>
      <c r="W72" s="107"/>
      <c r="X72" s="107"/>
      <c r="Y72" s="107"/>
      <c r="Z72" s="107"/>
      <c r="AA72" s="107"/>
      <c r="AB72" s="107"/>
      <c r="AC72" s="107"/>
      <c r="AD72" s="104" t="str">
        <f>$M72</f>
        <v>2020 Kia Optima Plug-in Hybrid</v>
      </c>
      <c r="AE72" s="107"/>
      <c r="AF72" s="107"/>
      <c r="AG72" s="107"/>
      <c r="AH72" s="107"/>
      <c r="AI72" s="107"/>
      <c r="AJ72" s="110"/>
      <c r="AK72" s="111"/>
      <c r="AL72" s="107"/>
      <c r="AM72" s="107"/>
      <c r="AN72" s="107"/>
      <c r="AO72" s="107"/>
      <c r="AP72" s="107"/>
      <c r="AQ72" s="107"/>
      <c r="AR72" s="110"/>
      <c r="AS72" s="111"/>
      <c r="AT72" s="104" t="str">
        <f>$M72</f>
        <v>2020 Kia Optima Plug-in Hybrid</v>
      </c>
      <c r="AU72" s="111"/>
      <c r="AV72" s="107"/>
      <c r="AW72" s="107"/>
      <c r="AX72" s="107"/>
      <c r="AY72" s="107"/>
      <c r="AZ72" s="107"/>
      <c r="BA72" s="107"/>
      <c r="BB72" s="107"/>
      <c r="BC72" s="107"/>
      <c r="BD72" s="107"/>
      <c r="BE72" s="107"/>
      <c r="BF72" s="107"/>
      <c r="BG72" s="107"/>
      <c r="BH72" s="107"/>
      <c r="BI72" s="104" t="str">
        <f>$M72</f>
        <v>2020 Kia Optima Plug-in Hybrid</v>
      </c>
      <c r="BJ72" s="107"/>
      <c r="BK72" s="107"/>
      <c r="BL72" s="107"/>
      <c r="BM72" s="110"/>
      <c r="BN72" s="111"/>
      <c r="BO72" s="107"/>
      <c r="BP72" s="107"/>
      <c r="BQ72" s="107"/>
      <c r="BR72" s="107"/>
      <c r="BS72" s="107"/>
      <c r="BT72" s="112"/>
      <c r="BU72" s="107"/>
      <c r="BV72" s="110"/>
      <c r="BW72" s="113"/>
      <c r="BX72" s="111"/>
      <c r="BY72" s="104" t="str">
        <f>$M72</f>
        <v>2020 Kia Optima Plug-in Hybrid</v>
      </c>
      <c r="BZ72" s="107"/>
      <c r="CA72" s="107"/>
      <c r="CB72" s="107"/>
      <c r="CC72" s="107"/>
      <c r="CD72" s="107"/>
      <c r="CE72" s="114"/>
      <c r="CF72" s="107"/>
      <c r="CG72" s="107"/>
      <c r="CH72" s="107"/>
      <c r="CI72" s="107"/>
      <c r="CJ72" s="107"/>
      <c r="CK72" s="107"/>
      <c r="CL72" s="107"/>
      <c r="CM72" s="107"/>
      <c r="CN72" s="107"/>
      <c r="CO72" s="104" t="str">
        <f>$M72</f>
        <v>2020 Kia Optima Plug-in Hybrid</v>
      </c>
      <c r="CP72" s="107"/>
      <c r="CQ72" s="107"/>
      <c r="CR72" s="107"/>
      <c r="CS72" s="107"/>
      <c r="CT72" s="107"/>
      <c r="CU72" s="107"/>
      <c r="CV72" s="107"/>
      <c r="CW72" s="107"/>
      <c r="CX72" s="107"/>
      <c r="CY72" s="107"/>
      <c r="CZ72" s="107"/>
      <c r="DA72" s="107"/>
      <c r="DB72" s="107"/>
      <c r="DC72" s="107"/>
      <c r="DD72" s="107"/>
      <c r="DE72" s="107"/>
      <c r="DF72" s="104" t="str">
        <f>$M72</f>
        <v>2020 Kia Optima Plug-in Hybrid</v>
      </c>
      <c r="DG72" s="107"/>
      <c r="DH72" s="107"/>
      <c r="DI72" s="107"/>
      <c r="DJ72" s="107"/>
      <c r="DK72" s="107"/>
      <c r="DL72" s="107"/>
      <c r="DM72" s="107"/>
      <c r="DN72" s="107"/>
      <c r="DO72" s="107"/>
      <c r="DP72" s="107"/>
      <c r="DQ72" s="107"/>
      <c r="DR72" s="104"/>
      <c r="DS72" s="104"/>
      <c r="DT72" s="104"/>
      <c r="DU72" s="104"/>
      <c r="DV72" s="104"/>
      <c r="DW72" s="104" t="str">
        <f>$M72</f>
        <v>2020 Kia Optima Plug-in Hybrid</v>
      </c>
      <c r="DX72" s="104"/>
      <c r="DY72" s="104"/>
      <c r="DZ72" s="108"/>
      <c r="EA72" s="115"/>
      <c r="EB72" s="109"/>
      <c r="EC72" s="104"/>
      <c r="ED72" s="108"/>
      <c r="EE72" s="109"/>
      <c r="EF72" s="104"/>
      <c r="EG72" s="104"/>
      <c r="EH72" s="108"/>
      <c r="EI72" s="109"/>
      <c r="EK72" t="s">
        <v>80</v>
      </c>
      <c r="EL72" s="104" t="str">
        <f>$M72</f>
        <v>2020 Kia Optima Plug-in Hybrid</v>
      </c>
      <c r="EM72" s="109"/>
      <c r="EP72" s="106"/>
      <c r="EQ72" s="105"/>
      <c r="ET72" s="106"/>
      <c r="EU72" s="105"/>
      <c r="EV72" s="106"/>
      <c r="EW72" s="105"/>
      <c r="EY72" s="106"/>
      <c r="EZ72" s="116"/>
      <c r="FA72" s="104" t="str">
        <f>$M72</f>
        <v>2020 Kia Optima Plug-in Hybrid</v>
      </c>
      <c r="FB72" s="106"/>
      <c r="FC72" s="116"/>
      <c r="FD72" s="109"/>
      <c r="FE72" s="104"/>
      <c r="FF72" s="108"/>
      <c r="FG72" s="109"/>
      <c r="FH72" s="104"/>
      <c r="FI72" s="108"/>
      <c r="FJ72" s="109"/>
      <c r="FK72" s="104"/>
      <c r="FL72" s="108"/>
      <c r="FM72" s="104" t="str">
        <f>$M72</f>
        <v>2020 Kia Optima Plug-in Hybrid</v>
      </c>
      <c r="FN72" s="104"/>
      <c r="FO72" s="108"/>
      <c r="FP72" s="118"/>
      <c r="FQ72" s="119"/>
      <c r="FR72" s="120"/>
      <c r="FS72" s="117"/>
      <c r="FT72" s="104"/>
      <c r="FU72" s="104"/>
      <c r="FV72" s="104"/>
      <c r="FW72" s="104"/>
      <c r="FX72" s="104"/>
      <c r="FY72" s="104"/>
      <c r="FZ72" s="104"/>
      <c r="GA72" s="104"/>
      <c r="GB72" s="104"/>
      <c r="GC72" s="104"/>
      <c r="GD72" s="104"/>
      <c r="GE72" s="104"/>
      <c r="GF72" s="104"/>
      <c r="GG72" s="104"/>
      <c r="GH72" s="104"/>
    </row>
    <row r="73" spans="1:190" s="24" customFormat="1" x14ac:dyDescent="0.25">
      <c r="A73" s="24">
        <v>2020</v>
      </c>
      <c r="B73" s="24" t="s">
        <v>698</v>
      </c>
      <c r="C73" s="24" t="s">
        <v>699</v>
      </c>
      <c r="D73" s="24" t="s">
        <v>713</v>
      </c>
      <c r="E73" s="24" t="s">
        <v>701</v>
      </c>
      <c r="F73" s="24">
        <v>15</v>
      </c>
      <c r="G73" s="26">
        <v>2</v>
      </c>
      <c r="H73" s="24">
        <v>4</v>
      </c>
      <c r="I73" s="121" t="s">
        <v>231</v>
      </c>
      <c r="J73" s="136">
        <v>39</v>
      </c>
      <c r="K73" s="24">
        <v>44</v>
      </c>
      <c r="L73" s="24">
        <v>41</v>
      </c>
      <c r="M73" s="24">
        <v>54.6</v>
      </c>
      <c r="N73" s="24">
        <v>61.4</v>
      </c>
      <c r="O73" s="24">
        <v>57.463799999999999</v>
      </c>
      <c r="P73" s="24">
        <v>38.930599999999998</v>
      </c>
      <c r="Q73" s="24">
        <v>44.11</v>
      </c>
      <c r="R73" s="24">
        <v>41.102400000000003</v>
      </c>
      <c r="T73" s="24" t="s">
        <v>142</v>
      </c>
      <c r="U73" s="24" t="s">
        <v>143</v>
      </c>
      <c r="V73" s="24" t="s">
        <v>225</v>
      </c>
      <c r="W73" s="24" t="s">
        <v>226</v>
      </c>
      <c r="Y73" s="24">
        <v>6</v>
      </c>
      <c r="Z73" s="24" t="s">
        <v>64</v>
      </c>
      <c r="AA73" s="24" t="s">
        <v>64</v>
      </c>
      <c r="AB73" s="24" t="s">
        <v>150</v>
      </c>
      <c r="AC73" s="24" t="s">
        <v>178</v>
      </c>
      <c r="AD73" s="24">
        <v>15</v>
      </c>
      <c r="AF73" s="24">
        <v>598</v>
      </c>
      <c r="AG73" s="24" t="s">
        <v>243</v>
      </c>
      <c r="AH73" s="24" t="s">
        <v>244</v>
      </c>
      <c r="AI73" s="24" t="s">
        <v>68</v>
      </c>
      <c r="AJ73" s="121" t="s">
        <v>69</v>
      </c>
      <c r="AK73" s="136" t="s">
        <v>64</v>
      </c>
      <c r="AL73" s="24" t="s">
        <v>70</v>
      </c>
      <c r="AO73" s="24">
        <v>105</v>
      </c>
      <c r="AP73" s="24">
        <v>10</v>
      </c>
      <c r="AR73" s="121"/>
      <c r="AS73" s="136">
        <v>800</v>
      </c>
      <c r="AT73" s="24">
        <v>800</v>
      </c>
      <c r="AU73" s="136">
        <v>33</v>
      </c>
      <c r="AV73" s="24">
        <v>34</v>
      </c>
      <c r="AW73" s="24">
        <v>33</v>
      </c>
      <c r="AX73" s="24">
        <v>22.9</v>
      </c>
      <c r="AY73" s="24">
        <v>23.7</v>
      </c>
      <c r="AZ73" s="24">
        <v>23.26</v>
      </c>
      <c r="BA73" s="24">
        <v>32.734099999999998</v>
      </c>
      <c r="BB73" s="24">
        <v>33.948099999999997</v>
      </c>
      <c r="BC73" s="24">
        <v>33.2804</v>
      </c>
      <c r="BD73" s="24">
        <v>28</v>
      </c>
      <c r="BE73" s="24" t="s">
        <v>108</v>
      </c>
      <c r="BF73" s="24" t="s">
        <v>109</v>
      </c>
      <c r="BG73" s="24" t="s">
        <v>122</v>
      </c>
      <c r="BH73" s="24" t="s">
        <v>123</v>
      </c>
      <c r="BI73" s="24">
        <v>800</v>
      </c>
      <c r="BM73" s="121">
        <v>800</v>
      </c>
      <c r="BN73" s="124" t="s">
        <v>2126</v>
      </c>
      <c r="BO73" s="24">
        <v>2</v>
      </c>
      <c r="BP73" s="24">
        <v>2</v>
      </c>
      <c r="BQ73" s="24">
        <v>5</v>
      </c>
      <c r="BR73" s="24" t="s">
        <v>126</v>
      </c>
      <c r="BS73" s="24" t="s">
        <v>2123</v>
      </c>
      <c r="BT73" s="24" t="s">
        <v>111</v>
      </c>
      <c r="BU73" s="27">
        <v>43602</v>
      </c>
      <c r="BV73" s="121">
        <v>25613</v>
      </c>
      <c r="BW73" s="139"/>
      <c r="BX73" s="136" t="s">
        <v>64</v>
      </c>
      <c r="BY73" s="24" t="s">
        <v>64</v>
      </c>
      <c r="CB73" s="24" t="s">
        <v>64</v>
      </c>
      <c r="CC73" s="24" t="s">
        <v>64</v>
      </c>
      <c r="CE73" s="24" t="s">
        <v>64</v>
      </c>
      <c r="CG73" s="24" t="s">
        <v>63</v>
      </c>
      <c r="CH73" s="24" t="s">
        <v>608</v>
      </c>
      <c r="CI73" s="24" t="s">
        <v>64</v>
      </c>
      <c r="CK73" s="24" t="s">
        <v>112</v>
      </c>
      <c r="CM73" s="24">
        <v>1</v>
      </c>
      <c r="CN73" s="24" t="s">
        <v>113</v>
      </c>
      <c r="CP73" s="24">
        <v>360</v>
      </c>
      <c r="CQ73" s="24">
        <v>27.2</v>
      </c>
      <c r="CR73" s="24">
        <v>75</v>
      </c>
      <c r="CS73" s="24" t="s">
        <v>2129</v>
      </c>
      <c r="CV73" s="24" t="s">
        <v>115</v>
      </c>
      <c r="CX73" s="24" t="s">
        <v>151</v>
      </c>
      <c r="CY73" s="24" t="s">
        <v>64</v>
      </c>
      <c r="DD73" s="24">
        <v>1</v>
      </c>
      <c r="DE73" s="24" t="s">
        <v>476</v>
      </c>
      <c r="DF73" s="24" t="s">
        <v>613</v>
      </c>
      <c r="DG73" s="24">
        <v>50</v>
      </c>
      <c r="DJ73" s="24" t="s">
        <v>76</v>
      </c>
      <c r="DK73" s="24" t="s">
        <v>2124</v>
      </c>
      <c r="DL73" s="24" t="s">
        <v>64</v>
      </c>
      <c r="DM73" s="24" t="s">
        <v>63</v>
      </c>
      <c r="DN73" s="24" t="s">
        <v>64</v>
      </c>
      <c r="DO73" s="24" t="s">
        <v>621</v>
      </c>
      <c r="DP73" s="24" t="s">
        <v>63</v>
      </c>
      <c r="DQ73" s="24" t="s">
        <v>78</v>
      </c>
      <c r="DS73" s="24" t="s">
        <v>118</v>
      </c>
      <c r="DT73" s="24" t="s">
        <v>119</v>
      </c>
      <c r="DU73" s="24" t="s">
        <v>144</v>
      </c>
      <c r="DV73" s="24" t="s">
        <v>145</v>
      </c>
      <c r="DY73" s="24">
        <v>57.8</v>
      </c>
      <c r="DZ73" s="121"/>
      <c r="EA73" s="140"/>
      <c r="EB73" s="136">
        <v>10</v>
      </c>
      <c r="EC73" s="24">
        <v>10</v>
      </c>
      <c r="ED73" s="121"/>
      <c r="EE73" s="136" t="s">
        <v>1634</v>
      </c>
      <c r="EF73" s="24">
        <v>7</v>
      </c>
      <c r="EH73" s="121"/>
      <c r="EI73" s="136"/>
      <c r="EM73" s="136"/>
      <c r="EP73" s="121"/>
      <c r="EQ73" s="136"/>
      <c r="ET73" s="121"/>
      <c r="EU73" s="136">
        <v>3500</v>
      </c>
      <c r="EV73" s="121"/>
      <c r="EW73" s="136">
        <v>0</v>
      </c>
      <c r="EX73" s="24">
        <v>0</v>
      </c>
      <c r="EY73" s="121">
        <v>0</v>
      </c>
      <c r="EZ73" s="135">
        <v>97</v>
      </c>
      <c r="FA73" s="24">
        <v>2.7</v>
      </c>
      <c r="FB73" s="121"/>
      <c r="FC73" s="135">
        <v>630</v>
      </c>
      <c r="FD73" s="136">
        <v>59</v>
      </c>
      <c r="FE73" s="24">
        <v>64</v>
      </c>
      <c r="FF73" s="121">
        <v>61</v>
      </c>
      <c r="FG73" s="24">
        <v>101.7</v>
      </c>
      <c r="FH73" s="24">
        <v>90.2</v>
      </c>
      <c r="FI73" s="127">
        <f>EZ73</f>
        <v>97</v>
      </c>
      <c r="FJ73" s="136">
        <v>28.69</v>
      </c>
      <c r="FK73" s="24">
        <v>28.07</v>
      </c>
      <c r="FL73" s="121">
        <f>BD73</f>
        <v>28</v>
      </c>
      <c r="FM73" s="24">
        <v>0.57099999999999995</v>
      </c>
      <c r="FN73" s="24">
        <v>0.56399999999999995</v>
      </c>
      <c r="FO73" s="121">
        <v>0.56799999999999995</v>
      </c>
      <c r="FP73" s="185">
        <v>0</v>
      </c>
      <c r="FQ73" s="186">
        <v>0</v>
      </c>
      <c r="FR73" s="187">
        <v>0</v>
      </c>
      <c r="FS73" s="138">
        <v>14.5</v>
      </c>
    </row>
    <row r="74" spans="1:190" s="24" customFormat="1" x14ac:dyDescent="0.25">
      <c r="B74" s="24" t="s">
        <v>2264</v>
      </c>
      <c r="G74" s="26"/>
      <c r="I74" s="121"/>
      <c r="J74" s="136">
        <v>39</v>
      </c>
      <c r="K74" s="24">
        <v>44</v>
      </c>
      <c r="L74" s="24">
        <v>41</v>
      </c>
      <c r="M74" s="24">
        <v>54.6</v>
      </c>
      <c r="N74" s="24">
        <v>61.4</v>
      </c>
      <c r="O74" s="24">
        <v>57.463799999999999</v>
      </c>
      <c r="P74" s="24">
        <v>38.930599999999998</v>
      </c>
      <c r="Q74" s="24">
        <v>44.11</v>
      </c>
      <c r="R74" s="24">
        <v>41.102400000000003</v>
      </c>
      <c r="T74" s="24" t="s">
        <v>142</v>
      </c>
      <c r="U74" s="24" t="s">
        <v>143</v>
      </c>
      <c r="V74" s="24" t="s">
        <v>225</v>
      </c>
      <c r="W74" s="24" t="s">
        <v>226</v>
      </c>
      <c r="Y74" s="24">
        <v>6</v>
      </c>
      <c r="Z74" s="24" t="s">
        <v>64</v>
      </c>
      <c r="AA74" s="24" t="s">
        <v>64</v>
      </c>
      <c r="AB74" s="24" t="s">
        <v>150</v>
      </c>
      <c r="AC74" s="24" t="s">
        <v>178</v>
      </c>
      <c r="AD74" s="24">
        <v>15</v>
      </c>
      <c r="AF74" s="24">
        <v>598</v>
      </c>
      <c r="AG74" s="24" t="s">
        <v>243</v>
      </c>
      <c r="AH74" s="24" t="s">
        <v>244</v>
      </c>
      <c r="AI74" s="24" t="s">
        <v>68</v>
      </c>
      <c r="AJ74" s="121" t="s">
        <v>69</v>
      </c>
      <c r="AK74" s="136" t="s">
        <v>64</v>
      </c>
      <c r="AL74" s="24" t="s">
        <v>70</v>
      </c>
      <c r="AO74" s="24">
        <v>105</v>
      </c>
      <c r="AP74" s="24">
        <v>10</v>
      </c>
      <c r="AR74" s="121"/>
      <c r="AS74" s="136">
        <v>800</v>
      </c>
      <c r="AT74" s="24">
        <v>800</v>
      </c>
      <c r="AU74" s="136">
        <v>103</v>
      </c>
      <c r="AV74" s="24">
        <v>100</v>
      </c>
      <c r="AW74" s="24">
        <v>101</v>
      </c>
      <c r="AX74" s="24">
        <v>147.1</v>
      </c>
      <c r="AY74" s="24">
        <v>142.19999999999999</v>
      </c>
      <c r="AZ74" s="24">
        <v>144.85380000000001</v>
      </c>
      <c r="BA74" s="24">
        <v>103.03279999999999</v>
      </c>
      <c r="BB74" s="24">
        <v>99.546700000000001</v>
      </c>
      <c r="BC74" s="24">
        <v>101.43429999999999</v>
      </c>
      <c r="BD74" s="24">
        <v>28</v>
      </c>
      <c r="BE74" s="24" t="s">
        <v>108</v>
      </c>
      <c r="BF74" s="24" t="s">
        <v>109</v>
      </c>
      <c r="BG74" s="24" t="s">
        <v>68</v>
      </c>
      <c r="BH74" s="24" t="s">
        <v>69</v>
      </c>
      <c r="BI74" s="24">
        <v>800</v>
      </c>
      <c r="BM74" s="121">
        <v>800</v>
      </c>
      <c r="BN74" s="124" t="s">
        <v>2126</v>
      </c>
      <c r="BO74" s="24">
        <v>2</v>
      </c>
      <c r="BP74" s="24">
        <v>2</v>
      </c>
      <c r="BQ74" s="24">
        <v>5</v>
      </c>
      <c r="BR74" s="24" t="s">
        <v>126</v>
      </c>
      <c r="BS74" s="24" t="s">
        <v>2123</v>
      </c>
      <c r="BT74" s="24" t="s">
        <v>111</v>
      </c>
      <c r="BU74" s="27">
        <v>43602</v>
      </c>
      <c r="BV74" s="121">
        <v>25613</v>
      </c>
      <c r="BW74" s="139"/>
      <c r="BX74" s="136" t="s">
        <v>64</v>
      </c>
      <c r="BY74" s="24" t="s">
        <v>64</v>
      </c>
      <c r="CB74" s="24" t="s">
        <v>64</v>
      </c>
      <c r="CC74" s="24" t="s">
        <v>64</v>
      </c>
      <c r="CE74" s="24" t="s">
        <v>64</v>
      </c>
      <c r="CG74" s="24" t="s">
        <v>63</v>
      </c>
      <c r="CH74" s="24" t="s">
        <v>608</v>
      </c>
      <c r="CI74" s="24" t="s">
        <v>64</v>
      </c>
      <c r="CK74" s="24" t="s">
        <v>112</v>
      </c>
      <c r="CM74" s="24">
        <v>1</v>
      </c>
      <c r="CN74" s="24" t="s">
        <v>113</v>
      </c>
      <c r="CP74" s="24">
        <v>360</v>
      </c>
      <c r="CQ74" s="24">
        <v>27.2</v>
      </c>
      <c r="CR74" s="24">
        <v>75</v>
      </c>
      <c r="CS74" s="24" t="s">
        <v>2129</v>
      </c>
      <c r="CV74" s="24" t="s">
        <v>115</v>
      </c>
      <c r="CX74" s="24" t="s">
        <v>151</v>
      </c>
      <c r="CY74" s="24" t="s">
        <v>64</v>
      </c>
      <c r="DD74" s="24">
        <v>1</v>
      </c>
      <c r="DE74" s="24" t="s">
        <v>476</v>
      </c>
      <c r="DF74" s="24" t="s">
        <v>613</v>
      </c>
      <c r="DG74" s="24">
        <v>50</v>
      </c>
      <c r="DJ74" s="24" t="s">
        <v>76</v>
      </c>
      <c r="DK74" s="24" t="s">
        <v>2124</v>
      </c>
      <c r="DL74" s="24" t="s">
        <v>64</v>
      </c>
      <c r="DM74" s="24" t="s">
        <v>63</v>
      </c>
      <c r="DN74" s="24" t="s">
        <v>64</v>
      </c>
      <c r="DO74" s="24" t="s">
        <v>621</v>
      </c>
      <c r="DP74" s="24" t="s">
        <v>63</v>
      </c>
      <c r="DQ74" s="24" t="s">
        <v>78</v>
      </c>
      <c r="DS74" s="24" t="s">
        <v>118</v>
      </c>
      <c r="DT74" s="24" t="s">
        <v>119</v>
      </c>
      <c r="DU74" s="24" t="s">
        <v>144</v>
      </c>
      <c r="DV74" s="24" t="s">
        <v>145</v>
      </c>
      <c r="DY74" s="24">
        <v>57.8</v>
      </c>
      <c r="DZ74" s="121"/>
      <c r="EA74" s="140"/>
      <c r="EB74" s="136">
        <v>10</v>
      </c>
      <c r="EC74" s="24">
        <v>10</v>
      </c>
      <c r="ED74" s="121"/>
      <c r="EE74" s="136" t="s">
        <v>1634</v>
      </c>
      <c r="EF74" s="24">
        <v>7</v>
      </c>
      <c r="EH74" s="121"/>
      <c r="EI74" s="136"/>
      <c r="EM74" s="136"/>
      <c r="EP74" s="121"/>
      <c r="EQ74" s="136"/>
      <c r="ET74" s="121"/>
      <c r="EU74" s="136">
        <v>3500</v>
      </c>
      <c r="EV74" s="121"/>
      <c r="EW74" s="136">
        <v>231</v>
      </c>
      <c r="EX74" s="24">
        <v>205</v>
      </c>
      <c r="EY74" s="121">
        <v>219</v>
      </c>
      <c r="EZ74" s="135">
        <v>97</v>
      </c>
      <c r="FA74" s="24">
        <v>2.7</v>
      </c>
      <c r="FB74" s="121"/>
      <c r="FC74" s="135">
        <v>630</v>
      </c>
      <c r="FD74" s="136">
        <v>59</v>
      </c>
      <c r="FE74" s="24">
        <v>64</v>
      </c>
      <c r="FF74" s="121">
        <v>61</v>
      </c>
      <c r="FG74" s="24">
        <v>101.7</v>
      </c>
      <c r="FH74" s="24">
        <v>90.2</v>
      </c>
      <c r="FI74" s="127">
        <f>EZ74</f>
        <v>97</v>
      </c>
      <c r="FJ74" s="124" t="s">
        <v>2265</v>
      </c>
      <c r="FL74" s="121"/>
      <c r="FM74" s="24">
        <v>0.57099999999999995</v>
      </c>
      <c r="FN74" s="24">
        <v>0.56399999999999995</v>
      </c>
      <c r="FO74" s="121">
        <v>0.56799999999999995</v>
      </c>
      <c r="FP74" s="136"/>
      <c r="FR74" s="121"/>
      <c r="FS74" s="138">
        <v>14.5</v>
      </c>
    </row>
    <row r="75" spans="1:190" s="21" customFormat="1" x14ac:dyDescent="0.25">
      <c r="C75" s="107"/>
      <c r="D75" s="107"/>
      <c r="E75" s="107"/>
      <c r="F75" s="107"/>
      <c r="G75" s="107"/>
      <c r="H75" s="107"/>
      <c r="I75" s="108"/>
      <c r="J75" s="109"/>
      <c r="K75" s="107"/>
      <c r="L75" s="107"/>
      <c r="M75" s="104" t="s">
        <v>2266</v>
      </c>
      <c r="N75" s="107"/>
      <c r="O75" s="107"/>
      <c r="P75" s="107"/>
      <c r="Q75" s="107"/>
      <c r="R75" s="107"/>
      <c r="S75" s="107"/>
      <c r="T75" s="107"/>
      <c r="U75" s="107"/>
      <c r="V75" s="107"/>
      <c r="W75" s="107"/>
      <c r="X75" s="107"/>
      <c r="Y75" s="107"/>
      <c r="Z75" s="107"/>
      <c r="AA75" s="107"/>
      <c r="AB75" s="107"/>
      <c r="AC75" s="107"/>
      <c r="AD75" s="104" t="str">
        <f>$M75</f>
        <v>2020 Land Rover Range Rover (PHEV)</v>
      </c>
      <c r="AE75" s="107"/>
      <c r="AF75" s="107"/>
      <c r="AG75" s="107"/>
      <c r="AH75" s="107"/>
      <c r="AI75" s="107"/>
      <c r="AJ75" s="110"/>
      <c r="AK75" s="111"/>
      <c r="AL75" s="107"/>
      <c r="AM75" s="107"/>
      <c r="AN75" s="107"/>
      <c r="AO75" s="107"/>
      <c r="AP75" s="107"/>
      <c r="AQ75" s="107"/>
      <c r="AR75" s="110"/>
      <c r="AS75" s="111"/>
      <c r="AT75" s="104" t="str">
        <f>$M75</f>
        <v>2020 Land Rover Range Rover (PHEV)</v>
      </c>
      <c r="AU75" s="111"/>
      <c r="AV75" s="107"/>
      <c r="AW75" s="107"/>
      <c r="AX75" s="107"/>
      <c r="AY75" s="107"/>
      <c r="AZ75" s="107"/>
      <c r="BA75" s="107"/>
      <c r="BB75" s="107"/>
      <c r="BC75" s="107"/>
      <c r="BD75" s="107"/>
      <c r="BE75" s="107"/>
      <c r="BF75" s="107"/>
      <c r="BG75" s="107"/>
      <c r="BH75" s="107"/>
      <c r="BI75" s="104" t="str">
        <f>$M75</f>
        <v>2020 Land Rover Range Rover (PHEV)</v>
      </c>
      <c r="BJ75" s="107"/>
      <c r="BK75" s="107"/>
      <c r="BL75" s="107"/>
      <c r="BM75" s="110"/>
      <c r="BN75" s="111"/>
      <c r="BO75" s="107"/>
      <c r="BP75" s="107"/>
      <c r="BQ75" s="107"/>
      <c r="BR75" s="107"/>
      <c r="BS75" s="107"/>
      <c r="BT75" s="112"/>
      <c r="BU75" s="107"/>
      <c r="BV75" s="110"/>
      <c r="BW75" s="113"/>
      <c r="BX75" s="111"/>
      <c r="BY75" s="104" t="str">
        <f>$M75</f>
        <v>2020 Land Rover Range Rover (PHEV)</v>
      </c>
      <c r="BZ75" s="107"/>
      <c r="CA75" s="107"/>
      <c r="CB75" s="107"/>
      <c r="CC75" s="107"/>
      <c r="CD75" s="107"/>
      <c r="CE75" s="114"/>
      <c r="CF75" s="107"/>
      <c r="CG75" s="107"/>
      <c r="CH75" s="107"/>
      <c r="CI75" s="107"/>
      <c r="CJ75" s="107"/>
      <c r="CK75" s="107"/>
      <c r="CL75" s="107"/>
      <c r="CM75" s="107"/>
      <c r="CN75" s="107"/>
      <c r="CO75" s="104" t="str">
        <f>$M75</f>
        <v>2020 Land Rover Range Rover (PHEV)</v>
      </c>
      <c r="CP75" s="107"/>
      <c r="CQ75" s="107"/>
      <c r="CR75" s="107"/>
      <c r="CS75" s="107"/>
      <c r="CT75" s="107"/>
      <c r="CU75" s="107"/>
      <c r="CV75" s="107"/>
      <c r="CW75" s="107"/>
      <c r="CX75" s="107"/>
      <c r="CY75" s="107"/>
      <c r="CZ75" s="107"/>
      <c r="DA75" s="107"/>
      <c r="DB75" s="107"/>
      <c r="DC75" s="107"/>
      <c r="DD75" s="107"/>
      <c r="DE75" s="107"/>
      <c r="DF75" s="104" t="str">
        <f>$M75</f>
        <v>2020 Land Rover Range Rover (PHEV)</v>
      </c>
      <c r="DG75" s="107"/>
      <c r="DH75" s="107"/>
      <c r="DI75" s="107"/>
      <c r="DJ75" s="107"/>
      <c r="DK75" s="107"/>
      <c r="DL75" s="107"/>
      <c r="DM75" s="107"/>
      <c r="DN75" s="107"/>
      <c r="DO75" s="107"/>
      <c r="DP75" s="107"/>
      <c r="DQ75" s="107"/>
      <c r="DR75" s="104"/>
      <c r="DS75" s="104"/>
      <c r="DT75" s="104"/>
      <c r="DU75" s="104"/>
      <c r="DV75" s="104"/>
      <c r="DW75" s="104" t="str">
        <f>$M75</f>
        <v>2020 Land Rover Range Rover (PHEV)</v>
      </c>
      <c r="DX75" s="104"/>
      <c r="DY75" s="104"/>
      <c r="DZ75" s="108"/>
      <c r="EA75" s="115"/>
      <c r="EB75" s="109"/>
      <c r="EC75" s="104"/>
      <c r="ED75" s="108"/>
      <c r="EE75" s="109"/>
      <c r="EF75" s="104"/>
      <c r="EG75" s="104"/>
      <c r="EH75" s="108"/>
      <c r="EI75" s="109"/>
      <c r="EK75" t="s">
        <v>80</v>
      </c>
      <c r="EL75" s="104" t="str">
        <f>$M75</f>
        <v>2020 Land Rover Range Rover (PHEV)</v>
      </c>
      <c r="EM75" s="109"/>
      <c r="EP75" s="106"/>
      <c r="EQ75" s="105"/>
      <c r="ET75" s="106"/>
      <c r="EU75" s="105"/>
      <c r="EV75" s="106"/>
      <c r="EW75" s="105"/>
      <c r="EY75" s="106"/>
      <c r="EZ75" s="116"/>
      <c r="FA75" s="104" t="str">
        <f>$M75</f>
        <v>2020 Land Rover Range Rover (PHEV)</v>
      </c>
      <c r="FB75" s="106"/>
      <c r="FC75" s="116"/>
      <c r="FD75" s="109"/>
      <c r="FE75" s="104"/>
      <c r="FF75" s="108"/>
      <c r="FG75" s="109"/>
      <c r="FH75" s="104"/>
      <c r="FI75" s="108"/>
      <c r="FJ75" s="109"/>
      <c r="FK75" s="104"/>
      <c r="FL75" s="108"/>
      <c r="FM75" s="104" t="str">
        <f>$M75</f>
        <v>2020 Land Rover Range Rover (PHEV)</v>
      </c>
      <c r="FN75" s="104"/>
      <c r="FO75" s="108"/>
      <c r="FP75" s="118"/>
      <c r="FQ75" s="119"/>
      <c r="FR75" s="120"/>
      <c r="FS75" s="117"/>
      <c r="FT75" s="104"/>
      <c r="FU75" s="104"/>
      <c r="FV75" s="104"/>
      <c r="FW75" s="104"/>
      <c r="FX75" s="104"/>
      <c r="FY75" s="104"/>
      <c r="FZ75" s="104"/>
      <c r="GA75" s="104"/>
      <c r="GB75" s="104"/>
      <c r="GC75" s="104"/>
      <c r="GD75" s="104"/>
      <c r="GE75" s="104"/>
      <c r="GF75" s="104"/>
      <c r="GG75" s="104"/>
      <c r="GH75" s="104"/>
    </row>
    <row r="76" spans="1:190" s="24" customFormat="1" x14ac:dyDescent="0.25">
      <c r="A76" s="24">
        <v>2020</v>
      </c>
      <c r="B76" s="24" t="s">
        <v>630</v>
      </c>
      <c r="C76" s="24" t="s">
        <v>668</v>
      </c>
      <c r="D76" s="24" t="s">
        <v>678</v>
      </c>
      <c r="E76" s="24" t="s">
        <v>632</v>
      </c>
      <c r="F76" s="24">
        <v>30</v>
      </c>
      <c r="G76" s="26">
        <v>2</v>
      </c>
      <c r="H76" s="24">
        <v>4</v>
      </c>
      <c r="I76" s="121" t="s">
        <v>79</v>
      </c>
      <c r="J76" s="136">
        <v>18</v>
      </c>
      <c r="K76" s="24">
        <v>21</v>
      </c>
      <c r="L76" s="24">
        <v>19</v>
      </c>
      <c r="M76" s="24">
        <v>22.5</v>
      </c>
      <c r="N76" s="24">
        <v>29.2</v>
      </c>
      <c r="O76" s="24">
        <v>25.090699999999998</v>
      </c>
      <c r="P76" s="24">
        <v>17.969100000000001</v>
      </c>
      <c r="Q76" s="24">
        <v>21.042400000000001</v>
      </c>
      <c r="R76" s="24">
        <v>19.2332</v>
      </c>
      <c r="T76" s="24" t="s">
        <v>60</v>
      </c>
      <c r="U76" s="24" t="s">
        <v>71</v>
      </c>
      <c r="V76" s="24" t="s">
        <v>61</v>
      </c>
      <c r="W76" s="24" t="s">
        <v>62</v>
      </c>
      <c r="Y76" s="24">
        <v>8</v>
      </c>
      <c r="Z76" s="24" t="s">
        <v>63</v>
      </c>
      <c r="AA76" s="24" t="s">
        <v>64</v>
      </c>
      <c r="AB76" s="24">
        <v>4</v>
      </c>
      <c r="AC76" s="24" t="s">
        <v>294</v>
      </c>
      <c r="AD76" s="24">
        <v>15</v>
      </c>
      <c r="AF76" s="24">
        <v>461</v>
      </c>
      <c r="AG76" s="24" t="s">
        <v>59</v>
      </c>
      <c r="AH76" s="24" t="s">
        <v>67</v>
      </c>
      <c r="AI76" s="24" t="s">
        <v>68</v>
      </c>
      <c r="AJ76" s="121" t="s">
        <v>69</v>
      </c>
      <c r="AK76" s="136" t="s">
        <v>184</v>
      </c>
      <c r="AL76" s="24" t="s">
        <v>185</v>
      </c>
      <c r="AR76" s="121"/>
      <c r="AS76" s="136">
        <v>2100</v>
      </c>
      <c r="AT76" s="24">
        <v>2100</v>
      </c>
      <c r="AU76" s="136">
        <v>80</v>
      </c>
      <c r="AV76" s="24">
        <v>79</v>
      </c>
      <c r="AW76" s="24">
        <v>80</v>
      </c>
      <c r="AX76" s="24">
        <v>58.5</v>
      </c>
      <c r="AY76" s="24">
        <v>56.1</v>
      </c>
      <c r="AZ76" s="24">
        <v>57.42</v>
      </c>
      <c r="BA76" s="24">
        <v>80.400999999999996</v>
      </c>
      <c r="BB76" s="24">
        <v>79.028000000000006</v>
      </c>
      <c r="BC76" s="24">
        <v>79.783199999999994</v>
      </c>
      <c r="BD76" s="24">
        <v>19</v>
      </c>
      <c r="BE76" s="24" t="s">
        <v>108</v>
      </c>
      <c r="BF76" s="24" t="s">
        <v>109</v>
      </c>
      <c r="BG76" s="24" t="s">
        <v>122</v>
      </c>
      <c r="BH76" s="24" t="s">
        <v>123</v>
      </c>
      <c r="BI76" s="24">
        <v>2100</v>
      </c>
      <c r="BM76" s="121">
        <v>2100</v>
      </c>
      <c r="BN76" s="124" t="s">
        <v>2126</v>
      </c>
      <c r="BO76" s="24">
        <v>2</v>
      </c>
      <c r="BP76" s="24">
        <v>2</v>
      </c>
      <c r="BQ76" s="24">
        <v>33</v>
      </c>
      <c r="BR76" s="24" t="s">
        <v>192</v>
      </c>
      <c r="BT76" s="24" t="s">
        <v>111</v>
      </c>
      <c r="BU76" s="27">
        <v>43792</v>
      </c>
      <c r="BV76" s="121">
        <v>26871</v>
      </c>
      <c r="BW76" s="139"/>
      <c r="BX76" s="136" t="s">
        <v>63</v>
      </c>
      <c r="BY76" s="24" t="s">
        <v>64</v>
      </c>
      <c r="CB76" s="24" t="s">
        <v>64</v>
      </c>
      <c r="CC76" s="24" t="s">
        <v>64</v>
      </c>
      <c r="CD76" s="24" t="s">
        <v>675</v>
      </c>
      <c r="CE76" s="24" t="s">
        <v>64</v>
      </c>
      <c r="CG76" s="24" t="s">
        <v>63</v>
      </c>
      <c r="CH76" s="24" t="s">
        <v>633</v>
      </c>
      <c r="CI76" s="24" t="s">
        <v>63</v>
      </c>
      <c r="CJ76" s="24" t="s">
        <v>676</v>
      </c>
      <c r="CK76" s="24" t="s">
        <v>112</v>
      </c>
      <c r="CM76" s="24">
        <v>1</v>
      </c>
      <c r="CN76" s="24" t="s">
        <v>113</v>
      </c>
      <c r="CP76" s="24">
        <v>389</v>
      </c>
      <c r="CQ76" s="24">
        <v>31.8</v>
      </c>
      <c r="CR76" s="24">
        <v>83.6</v>
      </c>
      <c r="CS76" s="24" t="s">
        <v>114</v>
      </c>
      <c r="CV76" s="24" t="s">
        <v>115</v>
      </c>
      <c r="CX76" s="24" t="s">
        <v>116</v>
      </c>
      <c r="CY76" s="24" t="s">
        <v>64</v>
      </c>
      <c r="DC76" s="24" t="s">
        <v>677</v>
      </c>
      <c r="DD76" s="24">
        <v>1</v>
      </c>
      <c r="DE76" s="24" t="s">
        <v>117</v>
      </c>
      <c r="DG76" s="24">
        <v>105</v>
      </c>
      <c r="DJ76" s="122" t="s">
        <v>76</v>
      </c>
      <c r="DK76" s="122" t="s">
        <v>2124</v>
      </c>
      <c r="DL76" s="24" t="s">
        <v>64</v>
      </c>
      <c r="DM76" s="24" t="s">
        <v>63</v>
      </c>
      <c r="DN76" s="24" t="s">
        <v>64</v>
      </c>
      <c r="DO76" s="24" t="s">
        <v>77</v>
      </c>
      <c r="DP76" s="24" t="s">
        <v>63</v>
      </c>
      <c r="DQ76" s="24" t="s">
        <v>78</v>
      </c>
      <c r="DR76" s="24" t="s">
        <v>678</v>
      </c>
      <c r="DS76" s="24" t="s">
        <v>118</v>
      </c>
      <c r="DT76" s="24" t="s">
        <v>119</v>
      </c>
      <c r="DU76" s="24" t="s">
        <v>679</v>
      </c>
      <c r="DV76" s="24" t="s">
        <v>680</v>
      </c>
      <c r="DY76" s="24">
        <v>25.3</v>
      </c>
      <c r="DZ76" s="121"/>
      <c r="EA76" s="140"/>
      <c r="EB76" s="136">
        <v>5</v>
      </c>
      <c r="EC76" s="24">
        <v>8</v>
      </c>
      <c r="ED76" s="121"/>
      <c r="EE76" s="136" t="s">
        <v>1612</v>
      </c>
      <c r="EF76" s="24">
        <v>7</v>
      </c>
      <c r="EH76" s="121"/>
      <c r="EI76" s="136"/>
      <c r="EM76" s="136"/>
      <c r="EP76" s="121"/>
      <c r="EQ76" s="136"/>
      <c r="ET76" s="121"/>
      <c r="EU76" s="136"/>
      <c r="EV76" s="121">
        <v>3000</v>
      </c>
      <c r="EW76" s="136">
        <v>0</v>
      </c>
      <c r="EX76" s="24">
        <v>0</v>
      </c>
      <c r="EY76" s="121">
        <v>0</v>
      </c>
      <c r="EZ76" s="135">
        <v>260</v>
      </c>
      <c r="FA76" s="24">
        <v>3</v>
      </c>
      <c r="FB76" s="121"/>
      <c r="FC76" s="135">
        <v>480</v>
      </c>
      <c r="FD76" s="136">
        <v>24</v>
      </c>
      <c r="FE76" s="24">
        <v>27</v>
      </c>
      <c r="FF76" s="121">
        <v>25</v>
      </c>
      <c r="FG76" s="136">
        <v>277.39999999999998</v>
      </c>
      <c r="FH76" s="24">
        <v>238.1</v>
      </c>
      <c r="FI76" s="127">
        <f>EZ76</f>
        <v>260</v>
      </c>
      <c r="FJ76" s="136">
        <v>19.16</v>
      </c>
      <c r="FK76" s="24">
        <v>19.05</v>
      </c>
      <c r="FL76" s="121">
        <f>BD76</f>
        <v>19</v>
      </c>
      <c r="FM76" s="24">
        <v>0.44400000000000001</v>
      </c>
      <c r="FN76" s="24">
        <v>0.442</v>
      </c>
      <c r="FO76" s="121">
        <v>0.443</v>
      </c>
      <c r="FP76" s="185">
        <v>0</v>
      </c>
      <c r="FQ76" s="186">
        <v>0</v>
      </c>
      <c r="FR76" s="187">
        <v>0</v>
      </c>
      <c r="FS76" s="138">
        <v>23.8</v>
      </c>
    </row>
    <row r="77" spans="1:190" s="24" customFormat="1" x14ac:dyDescent="0.25">
      <c r="B77" s="24" t="s">
        <v>2267</v>
      </c>
      <c r="G77" s="26"/>
      <c r="I77" s="121"/>
      <c r="J77" s="136">
        <v>18</v>
      </c>
      <c r="K77" s="24">
        <v>21</v>
      </c>
      <c r="L77" s="24">
        <v>19</v>
      </c>
      <c r="M77" s="24">
        <v>22.5</v>
      </c>
      <c r="N77" s="24">
        <v>29.2</v>
      </c>
      <c r="O77" s="24">
        <v>25.090699999999998</v>
      </c>
      <c r="P77" s="24">
        <v>17.969100000000001</v>
      </c>
      <c r="Q77" s="24">
        <v>21.042400000000001</v>
      </c>
      <c r="R77" s="24">
        <v>19.2332</v>
      </c>
      <c r="T77" s="24" t="s">
        <v>60</v>
      </c>
      <c r="U77" s="24" t="s">
        <v>71</v>
      </c>
      <c r="V77" s="24" t="s">
        <v>61</v>
      </c>
      <c r="W77" s="24" t="s">
        <v>62</v>
      </c>
      <c r="Y77" s="24">
        <v>8</v>
      </c>
      <c r="Z77" s="24" t="s">
        <v>63</v>
      </c>
      <c r="AA77" s="24" t="s">
        <v>64</v>
      </c>
      <c r="AB77" s="24">
        <v>4</v>
      </c>
      <c r="AC77" s="24" t="s">
        <v>294</v>
      </c>
      <c r="AD77" s="24">
        <v>15</v>
      </c>
      <c r="AF77" s="24">
        <v>461</v>
      </c>
      <c r="AG77" s="24" t="s">
        <v>59</v>
      </c>
      <c r="AH77" s="24" t="s">
        <v>67</v>
      </c>
      <c r="AI77" s="24" t="s">
        <v>68</v>
      </c>
      <c r="AJ77" s="121" t="s">
        <v>69</v>
      </c>
      <c r="AK77" s="136" t="s">
        <v>184</v>
      </c>
      <c r="AL77" s="24" t="s">
        <v>185</v>
      </c>
      <c r="AR77" s="121"/>
      <c r="AS77" s="136">
        <v>2100</v>
      </c>
      <c r="AT77" s="24">
        <v>2100</v>
      </c>
      <c r="AU77" s="136">
        <v>42</v>
      </c>
      <c r="AV77" s="24">
        <v>42</v>
      </c>
      <c r="AW77" s="24">
        <v>42</v>
      </c>
      <c r="AX77" s="24">
        <v>57.6</v>
      </c>
      <c r="AY77" s="24">
        <v>60.1</v>
      </c>
      <c r="AZ77" s="24">
        <v>58.698799999999999</v>
      </c>
      <c r="BA77" s="24">
        <v>41.783700000000003</v>
      </c>
      <c r="BB77" s="24">
        <v>42.063400000000001</v>
      </c>
      <c r="BC77" s="24">
        <v>41.909100000000002</v>
      </c>
      <c r="BD77" s="24">
        <v>19</v>
      </c>
      <c r="BE77" s="24" t="s">
        <v>108</v>
      </c>
      <c r="BF77" s="24" t="s">
        <v>109</v>
      </c>
      <c r="BG77" s="24" t="s">
        <v>68</v>
      </c>
      <c r="BH77" s="24" t="s">
        <v>69</v>
      </c>
      <c r="BI77" s="24">
        <v>2100</v>
      </c>
      <c r="BM77" s="121">
        <v>2100</v>
      </c>
      <c r="BN77" s="124" t="s">
        <v>2126</v>
      </c>
      <c r="BO77" s="24">
        <v>2</v>
      </c>
      <c r="BP77" s="24">
        <v>2</v>
      </c>
      <c r="BQ77" s="24">
        <v>33</v>
      </c>
      <c r="BR77" s="24" t="s">
        <v>192</v>
      </c>
      <c r="BT77" s="24" t="s">
        <v>111</v>
      </c>
      <c r="BU77" s="27">
        <v>43792</v>
      </c>
      <c r="BV77" s="121">
        <v>26871</v>
      </c>
      <c r="BW77" s="139"/>
      <c r="BX77" s="136" t="s">
        <v>63</v>
      </c>
      <c r="BY77" s="24" t="s">
        <v>64</v>
      </c>
      <c r="CB77" s="24" t="s">
        <v>64</v>
      </c>
      <c r="CC77" s="24" t="s">
        <v>64</v>
      </c>
      <c r="CD77" s="24" t="s">
        <v>675</v>
      </c>
      <c r="CE77" s="24" t="s">
        <v>64</v>
      </c>
      <c r="CG77" s="24" t="s">
        <v>63</v>
      </c>
      <c r="CH77" s="24" t="s">
        <v>633</v>
      </c>
      <c r="CI77" s="24" t="s">
        <v>63</v>
      </c>
      <c r="CJ77" s="24" t="s">
        <v>676</v>
      </c>
      <c r="CK77" s="24" t="s">
        <v>112</v>
      </c>
      <c r="CM77" s="24">
        <v>1</v>
      </c>
      <c r="CN77" s="24" t="s">
        <v>113</v>
      </c>
      <c r="CP77" s="24">
        <v>389</v>
      </c>
      <c r="CQ77" s="24">
        <v>31.8</v>
      </c>
      <c r="CR77" s="24">
        <v>83.6</v>
      </c>
      <c r="CS77" s="24" t="s">
        <v>114</v>
      </c>
      <c r="CV77" s="24" t="s">
        <v>115</v>
      </c>
      <c r="CX77" s="24" t="s">
        <v>116</v>
      </c>
      <c r="CY77" s="24" t="s">
        <v>64</v>
      </c>
      <c r="DC77" s="24" t="s">
        <v>677</v>
      </c>
      <c r="DD77" s="24">
        <v>1</v>
      </c>
      <c r="DE77" s="24" t="s">
        <v>117</v>
      </c>
      <c r="DG77" s="24">
        <v>105</v>
      </c>
      <c r="DJ77" s="122" t="s">
        <v>76</v>
      </c>
      <c r="DK77" s="122" t="s">
        <v>2124</v>
      </c>
      <c r="DL77" s="24" t="s">
        <v>64</v>
      </c>
      <c r="DM77" s="24" t="s">
        <v>63</v>
      </c>
      <c r="DN77" s="24" t="s">
        <v>64</v>
      </c>
      <c r="DO77" s="24" t="s">
        <v>77</v>
      </c>
      <c r="DP77" s="24" t="s">
        <v>63</v>
      </c>
      <c r="DQ77" s="24" t="s">
        <v>78</v>
      </c>
      <c r="DR77" s="24" t="s">
        <v>678</v>
      </c>
      <c r="DS77" s="24" t="s">
        <v>118</v>
      </c>
      <c r="DT77" s="24" t="s">
        <v>119</v>
      </c>
      <c r="DU77" s="24" t="s">
        <v>679</v>
      </c>
      <c r="DV77" s="24" t="s">
        <v>680</v>
      </c>
      <c r="DY77" s="24">
        <v>25.3</v>
      </c>
      <c r="DZ77" s="121"/>
      <c r="EA77" s="140"/>
      <c r="EB77" s="136">
        <v>5</v>
      </c>
      <c r="EC77" s="24">
        <v>8</v>
      </c>
      <c r="ED77" s="121">
        <v>10</v>
      </c>
      <c r="EE77" s="136" t="s">
        <v>1612</v>
      </c>
      <c r="EF77" s="24">
        <v>7</v>
      </c>
      <c r="EH77" s="121"/>
      <c r="EI77" s="136"/>
      <c r="EM77" s="136"/>
      <c r="EP77" s="121"/>
      <c r="EQ77" s="136"/>
      <c r="ET77" s="121"/>
      <c r="EU77" s="136"/>
      <c r="EV77" s="121">
        <v>3000</v>
      </c>
      <c r="EW77" s="136">
        <v>494</v>
      </c>
      <c r="EX77" s="24">
        <v>421</v>
      </c>
      <c r="EY77" s="121">
        <v>461</v>
      </c>
      <c r="EZ77" s="135">
        <v>260</v>
      </c>
      <c r="FA77" s="24">
        <v>3</v>
      </c>
      <c r="FB77" s="121"/>
      <c r="FC77" s="135">
        <v>480</v>
      </c>
      <c r="FD77" s="136">
        <v>24</v>
      </c>
      <c r="FE77" s="24">
        <v>27</v>
      </c>
      <c r="FF77" s="121">
        <v>25</v>
      </c>
      <c r="FG77" s="136">
        <v>277.39999999999998</v>
      </c>
      <c r="FH77" s="24">
        <v>238.1</v>
      </c>
      <c r="FI77" s="127">
        <f>EZ77</f>
        <v>260</v>
      </c>
      <c r="FJ77" s="124" t="s">
        <v>2268</v>
      </c>
      <c r="FL77" s="121"/>
      <c r="FM77" s="24">
        <v>0.44400000000000001</v>
      </c>
      <c r="FN77" s="24">
        <v>0.442</v>
      </c>
      <c r="FO77" s="121">
        <v>0.443</v>
      </c>
      <c r="FP77" s="136"/>
      <c r="FR77" s="121"/>
      <c r="FS77" s="138">
        <v>23.8</v>
      </c>
    </row>
    <row r="78" spans="1:190" s="21" customFormat="1" x14ac:dyDescent="0.25">
      <c r="C78" s="107"/>
      <c r="D78" s="107"/>
      <c r="E78" s="107"/>
      <c r="F78" s="107"/>
      <c r="G78" s="107"/>
      <c r="H78" s="107"/>
      <c r="I78" s="108"/>
      <c r="J78" s="109"/>
      <c r="K78" s="107"/>
      <c r="L78" s="107"/>
      <c r="M78" s="104" t="s">
        <v>2269</v>
      </c>
      <c r="N78" s="107"/>
      <c r="O78" s="107"/>
      <c r="P78" s="107"/>
      <c r="Q78" s="107"/>
      <c r="R78" s="107"/>
      <c r="S78" s="107"/>
      <c r="T78" s="107"/>
      <c r="U78" s="107"/>
      <c r="V78" s="107"/>
      <c r="W78" s="107"/>
      <c r="X78" s="107"/>
      <c r="Y78" s="107"/>
      <c r="Z78" s="107"/>
      <c r="AA78" s="107"/>
      <c r="AB78" s="107"/>
      <c r="AC78" s="107"/>
      <c r="AD78" s="104" t="str">
        <f>$M78</f>
        <v>2020 Land Rover Range Rover Sport (PHEV)</v>
      </c>
      <c r="AE78" s="107"/>
      <c r="AF78" s="107"/>
      <c r="AG78" s="107"/>
      <c r="AH78" s="107"/>
      <c r="AI78" s="107"/>
      <c r="AJ78" s="110"/>
      <c r="AK78" s="111"/>
      <c r="AL78" s="107"/>
      <c r="AM78" s="107"/>
      <c r="AN78" s="107"/>
      <c r="AO78" s="107"/>
      <c r="AP78" s="107"/>
      <c r="AQ78" s="107"/>
      <c r="AR78" s="110"/>
      <c r="AS78" s="111"/>
      <c r="AT78" s="104" t="str">
        <f>$M78</f>
        <v>2020 Land Rover Range Rover Sport (PHEV)</v>
      </c>
      <c r="AU78" s="111"/>
      <c r="AV78" s="107"/>
      <c r="AW78" s="107"/>
      <c r="AX78" s="107"/>
      <c r="AY78" s="107"/>
      <c r="AZ78" s="107"/>
      <c r="BA78" s="107"/>
      <c r="BB78" s="107"/>
      <c r="BC78" s="107"/>
      <c r="BD78" s="107"/>
      <c r="BE78" s="107"/>
      <c r="BF78" s="107"/>
      <c r="BG78" s="107"/>
      <c r="BH78" s="107"/>
      <c r="BI78" s="104" t="str">
        <f>$M78</f>
        <v>2020 Land Rover Range Rover Sport (PHEV)</v>
      </c>
      <c r="BJ78" s="107"/>
      <c r="BK78" s="107"/>
      <c r="BL78" s="107"/>
      <c r="BM78" s="110"/>
      <c r="BN78" s="111"/>
      <c r="BO78" s="107"/>
      <c r="BP78" s="107"/>
      <c r="BQ78" s="107"/>
      <c r="BR78" s="107"/>
      <c r="BS78" s="107"/>
      <c r="BT78" s="112"/>
      <c r="BU78" s="107"/>
      <c r="BV78" s="110"/>
      <c r="BW78" s="113"/>
      <c r="BX78" s="111"/>
      <c r="BY78" s="104" t="str">
        <f>$M78</f>
        <v>2020 Land Rover Range Rover Sport (PHEV)</v>
      </c>
      <c r="BZ78" s="107"/>
      <c r="CA78" s="107"/>
      <c r="CB78" s="107"/>
      <c r="CC78" s="107"/>
      <c r="CD78" s="107"/>
      <c r="CE78" s="114"/>
      <c r="CF78" s="107"/>
      <c r="CG78" s="107"/>
      <c r="CH78" s="107"/>
      <c r="CI78" s="107"/>
      <c r="CJ78" s="107"/>
      <c r="CK78" s="107"/>
      <c r="CL78" s="107"/>
      <c r="CM78" s="107"/>
      <c r="CN78" s="107"/>
      <c r="CO78" s="104" t="str">
        <f>$M78</f>
        <v>2020 Land Rover Range Rover Sport (PHEV)</v>
      </c>
      <c r="CP78" s="107"/>
      <c r="CQ78" s="107"/>
      <c r="CR78" s="107"/>
      <c r="CS78" s="107"/>
      <c r="CT78" s="107"/>
      <c r="CU78" s="107"/>
      <c r="CV78" s="107"/>
      <c r="CW78" s="107"/>
      <c r="CX78" s="107"/>
      <c r="CY78" s="107"/>
      <c r="CZ78" s="107"/>
      <c r="DA78" s="107"/>
      <c r="DB78" s="107"/>
      <c r="DC78" s="107"/>
      <c r="DD78" s="107"/>
      <c r="DE78" s="107"/>
      <c r="DF78" s="104" t="str">
        <f>$M78</f>
        <v>2020 Land Rover Range Rover Sport (PHEV)</v>
      </c>
      <c r="DG78" s="107"/>
      <c r="DH78" s="107"/>
      <c r="DI78" s="107"/>
      <c r="DJ78" s="107"/>
      <c r="DK78" s="107"/>
      <c r="DL78" s="107"/>
      <c r="DM78" s="107"/>
      <c r="DN78" s="107"/>
      <c r="DO78" s="107"/>
      <c r="DP78" s="107"/>
      <c r="DQ78" s="107"/>
      <c r="DR78" s="104"/>
      <c r="DS78" s="104"/>
      <c r="DT78" s="104"/>
      <c r="DU78" s="104"/>
      <c r="DV78" s="104"/>
      <c r="DW78" s="104" t="str">
        <f>$M78</f>
        <v>2020 Land Rover Range Rover Sport (PHEV)</v>
      </c>
      <c r="DX78" s="104"/>
      <c r="DY78" s="104"/>
      <c r="DZ78" s="108"/>
      <c r="EA78" s="115"/>
      <c r="EB78" s="109"/>
      <c r="EC78" s="104"/>
      <c r="ED78" s="108"/>
      <c r="EE78" s="109"/>
      <c r="EF78" s="104"/>
      <c r="EG78" s="104"/>
      <c r="EH78" s="108"/>
      <c r="EI78" s="109"/>
      <c r="EK78" t="s">
        <v>80</v>
      </c>
      <c r="EL78" s="104" t="str">
        <f>$M78</f>
        <v>2020 Land Rover Range Rover Sport (PHEV)</v>
      </c>
      <c r="EM78" s="109"/>
      <c r="EP78" s="106"/>
      <c r="EQ78" s="105"/>
      <c r="ET78" s="106"/>
      <c r="EU78" s="105"/>
      <c r="EV78" s="106"/>
      <c r="EW78" s="105"/>
      <c r="EY78" s="106"/>
      <c r="EZ78" s="116"/>
      <c r="FA78" s="104" t="str">
        <f>$M78</f>
        <v>2020 Land Rover Range Rover Sport (PHEV)</v>
      </c>
      <c r="FB78" s="106"/>
      <c r="FC78" s="116"/>
      <c r="FD78" s="109"/>
      <c r="FE78" s="104"/>
      <c r="FF78" s="108"/>
      <c r="FG78" s="109"/>
      <c r="FH78" s="104"/>
      <c r="FI78" s="108"/>
      <c r="FJ78" s="109"/>
      <c r="FK78" s="104"/>
      <c r="FL78" s="108"/>
      <c r="FM78" s="104" t="str">
        <f>$M78</f>
        <v>2020 Land Rover Range Rover Sport (PHEV)</v>
      </c>
      <c r="FN78" s="104"/>
      <c r="FO78" s="108"/>
      <c r="FP78" s="118"/>
      <c r="FQ78" s="119"/>
      <c r="FR78" s="120"/>
      <c r="FS78" s="117"/>
      <c r="FT78" s="104"/>
      <c r="FU78" s="104"/>
      <c r="FV78" s="104"/>
      <c r="FW78" s="104"/>
      <c r="FX78" s="104"/>
      <c r="FY78" s="104"/>
      <c r="FZ78" s="104"/>
      <c r="GA78" s="104"/>
      <c r="GB78" s="104"/>
      <c r="GC78" s="104"/>
      <c r="GD78" s="104"/>
      <c r="GE78" s="104"/>
      <c r="GF78" s="104"/>
      <c r="GG78" s="104"/>
      <c r="GH78" s="104"/>
    </row>
    <row r="79" spans="1:190" s="24" customFormat="1" x14ac:dyDescent="0.25">
      <c r="A79" s="24">
        <v>2020</v>
      </c>
      <c r="B79" s="24" t="s">
        <v>630</v>
      </c>
      <c r="C79" s="24" t="s">
        <v>668</v>
      </c>
      <c r="D79" s="24" t="s">
        <v>1613</v>
      </c>
      <c r="E79" s="24" t="s">
        <v>632</v>
      </c>
      <c r="F79" s="24">
        <v>45</v>
      </c>
      <c r="G79" s="26">
        <v>2</v>
      </c>
      <c r="H79" s="24">
        <v>4</v>
      </c>
      <c r="I79" s="121" t="s">
        <v>79</v>
      </c>
      <c r="J79" s="136">
        <v>18</v>
      </c>
      <c r="K79" s="24">
        <v>21</v>
      </c>
      <c r="L79" s="24">
        <v>19</v>
      </c>
      <c r="M79" s="24">
        <v>22.5</v>
      </c>
      <c r="N79" s="24">
        <v>29.2</v>
      </c>
      <c r="O79" s="24">
        <v>25.090699999999998</v>
      </c>
      <c r="P79" s="24">
        <v>17.969100000000001</v>
      </c>
      <c r="Q79" s="24">
        <v>21.042400000000001</v>
      </c>
      <c r="R79" s="24">
        <v>19.2332</v>
      </c>
      <c r="T79" s="24" t="s">
        <v>60</v>
      </c>
      <c r="U79" s="24" t="s">
        <v>71</v>
      </c>
      <c r="V79" s="24" t="s">
        <v>61</v>
      </c>
      <c r="W79" s="24" t="s">
        <v>62</v>
      </c>
      <c r="Y79" s="24">
        <v>8</v>
      </c>
      <c r="Z79" s="24" t="s">
        <v>63</v>
      </c>
      <c r="AA79" s="24" t="s">
        <v>64</v>
      </c>
      <c r="AB79" s="24">
        <v>4</v>
      </c>
      <c r="AC79" s="24" t="s">
        <v>294</v>
      </c>
      <c r="AD79" s="24">
        <v>15</v>
      </c>
      <c r="AF79" s="24">
        <v>461</v>
      </c>
      <c r="AG79" s="24" t="s">
        <v>59</v>
      </c>
      <c r="AH79" s="24" t="s">
        <v>67</v>
      </c>
      <c r="AI79" s="24" t="s">
        <v>68</v>
      </c>
      <c r="AJ79" s="121" t="s">
        <v>69</v>
      </c>
      <c r="AK79" s="136" t="s">
        <v>184</v>
      </c>
      <c r="AL79" s="24" t="s">
        <v>185</v>
      </c>
      <c r="AR79" s="121"/>
      <c r="AS79" s="136">
        <v>2100</v>
      </c>
      <c r="AT79" s="24">
        <v>2100</v>
      </c>
      <c r="AU79" s="136">
        <v>80</v>
      </c>
      <c r="AV79" s="24">
        <v>79</v>
      </c>
      <c r="AW79" s="24">
        <v>80</v>
      </c>
      <c r="AX79" s="24">
        <v>58.5</v>
      </c>
      <c r="AY79" s="24">
        <v>56.1</v>
      </c>
      <c r="AZ79" s="24">
        <v>57.42</v>
      </c>
      <c r="BA79" s="24">
        <v>80.400999999999996</v>
      </c>
      <c r="BB79" s="24">
        <v>79.028000000000006</v>
      </c>
      <c r="BC79" s="24">
        <v>79.783199999999994</v>
      </c>
      <c r="BD79" s="24">
        <v>19</v>
      </c>
      <c r="BE79" s="24" t="s">
        <v>108</v>
      </c>
      <c r="BF79" s="24" t="s">
        <v>109</v>
      </c>
      <c r="BG79" s="24" t="s">
        <v>122</v>
      </c>
      <c r="BH79" s="24" t="s">
        <v>123</v>
      </c>
      <c r="BI79" s="24">
        <v>2100</v>
      </c>
      <c r="BM79" s="121">
        <v>2100</v>
      </c>
      <c r="BN79" s="124" t="s">
        <v>2126</v>
      </c>
      <c r="BO79" s="24">
        <v>2</v>
      </c>
      <c r="BP79" s="24">
        <v>2</v>
      </c>
      <c r="BQ79" s="24">
        <v>33</v>
      </c>
      <c r="BR79" s="24" t="s">
        <v>192</v>
      </c>
      <c r="BT79" s="24" t="s">
        <v>111</v>
      </c>
      <c r="BU79" s="27">
        <v>43792</v>
      </c>
      <c r="BV79" s="121">
        <v>26873</v>
      </c>
      <c r="BW79" s="139"/>
      <c r="BX79" s="136" t="s">
        <v>63</v>
      </c>
      <c r="BY79" s="24" t="s">
        <v>64</v>
      </c>
      <c r="CB79" s="24" t="s">
        <v>64</v>
      </c>
      <c r="CC79" s="24" t="s">
        <v>64</v>
      </c>
      <c r="CD79" s="24" t="s">
        <v>675</v>
      </c>
      <c r="CE79" s="24" t="s">
        <v>64</v>
      </c>
      <c r="CG79" s="24" t="s">
        <v>63</v>
      </c>
      <c r="CH79" s="24" t="s">
        <v>633</v>
      </c>
      <c r="CI79" s="24" t="s">
        <v>63</v>
      </c>
      <c r="CJ79" s="24" t="s">
        <v>676</v>
      </c>
      <c r="CK79" s="24" t="s">
        <v>112</v>
      </c>
      <c r="CM79" s="24">
        <v>1</v>
      </c>
      <c r="CN79" s="24" t="s">
        <v>113</v>
      </c>
      <c r="CP79" s="24">
        <v>389</v>
      </c>
      <c r="CQ79" s="24">
        <v>31.8</v>
      </c>
      <c r="CR79" s="24">
        <v>83.6</v>
      </c>
      <c r="CS79" s="24" t="s">
        <v>114</v>
      </c>
      <c r="CV79" s="24" t="s">
        <v>115</v>
      </c>
      <c r="CX79" s="24" t="s">
        <v>116</v>
      </c>
      <c r="CY79" s="24" t="s">
        <v>64</v>
      </c>
      <c r="DC79" s="24" t="s">
        <v>677</v>
      </c>
      <c r="DD79" s="24">
        <v>1</v>
      </c>
      <c r="DE79" s="24" t="s">
        <v>117</v>
      </c>
      <c r="DG79" s="24">
        <v>105</v>
      </c>
      <c r="DJ79" s="122" t="s">
        <v>76</v>
      </c>
      <c r="DK79" s="122" t="s">
        <v>2124</v>
      </c>
      <c r="DL79" s="24" t="s">
        <v>64</v>
      </c>
      <c r="DM79" s="24" t="s">
        <v>63</v>
      </c>
      <c r="DN79" s="24" t="s">
        <v>64</v>
      </c>
      <c r="DO79" s="24" t="s">
        <v>77</v>
      </c>
      <c r="DP79" s="24" t="s">
        <v>63</v>
      </c>
      <c r="DQ79" s="24" t="s">
        <v>78</v>
      </c>
      <c r="DR79" s="24" t="s">
        <v>1613</v>
      </c>
      <c r="DS79" s="24" t="s">
        <v>118</v>
      </c>
      <c r="DT79" s="24" t="s">
        <v>119</v>
      </c>
      <c r="DU79" s="24" t="s">
        <v>679</v>
      </c>
      <c r="DV79" s="24" t="s">
        <v>680</v>
      </c>
      <c r="DY79" s="24">
        <v>25.3</v>
      </c>
      <c r="DZ79" s="121"/>
      <c r="EA79" s="140"/>
      <c r="EB79" s="136">
        <v>5</v>
      </c>
      <c r="EC79" s="24">
        <v>8</v>
      </c>
      <c r="ED79" s="121"/>
      <c r="EE79" s="136" t="s">
        <v>1612</v>
      </c>
      <c r="EF79" s="24">
        <v>7</v>
      </c>
      <c r="EH79" s="121"/>
      <c r="EI79" s="136"/>
      <c r="EM79" s="136"/>
      <c r="EP79" s="121"/>
      <c r="EQ79" s="136"/>
      <c r="ET79" s="121"/>
      <c r="EU79" s="136"/>
      <c r="EV79" s="121">
        <v>3000</v>
      </c>
      <c r="EW79" s="136">
        <v>0</v>
      </c>
      <c r="EX79" s="24">
        <v>0</v>
      </c>
      <c r="EY79" s="121">
        <v>0</v>
      </c>
      <c r="EZ79" s="135">
        <v>260</v>
      </c>
      <c r="FA79" s="24">
        <v>3</v>
      </c>
      <c r="FB79" s="121"/>
      <c r="FC79" s="135">
        <v>480</v>
      </c>
      <c r="FD79" s="136">
        <v>24</v>
      </c>
      <c r="FE79" s="24">
        <v>27</v>
      </c>
      <c r="FF79" s="121">
        <v>25</v>
      </c>
      <c r="FG79" s="136">
        <v>277.39999999999998</v>
      </c>
      <c r="FH79" s="24">
        <v>238.1</v>
      </c>
      <c r="FI79" s="127">
        <f>EZ79</f>
        <v>260</v>
      </c>
      <c r="FJ79" s="136">
        <v>19.16</v>
      </c>
      <c r="FK79" s="24">
        <v>19.05</v>
      </c>
      <c r="FL79" s="121">
        <f>BD79</f>
        <v>19</v>
      </c>
      <c r="FM79" s="24">
        <v>0.44400000000000001</v>
      </c>
      <c r="FN79" s="24">
        <v>0.442</v>
      </c>
      <c r="FO79" s="121">
        <v>0.443</v>
      </c>
      <c r="FP79" s="185">
        <v>0</v>
      </c>
      <c r="FQ79" s="186">
        <v>0</v>
      </c>
      <c r="FR79" s="187">
        <v>0</v>
      </c>
      <c r="FS79" s="138">
        <v>23.8</v>
      </c>
    </row>
    <row r="80" spans="1:190" s="24" customFormat="1" x14ac:dyDescent="0.25">
      <c r="B80" s="24" t="s">
        <v>2267</v>
      </c>
      <c r="G80" s="26"/>
      <c r="I80" s="121"/>
      <c r="J80" s="136">
        <v>18</v>
      </c>
      <c r="K80" s="24">
        <v>21</v>
      </c>
      <c r="L80" s="24">
        <v>19</v>
      </c>
      <c r="M80" s="24">
        <v>22.5</v>
      </c>
      <c r="N80" s="24">
        <v>29.2</v>
      </c>
      <c r="O80" s="24">
        <v>25.090699999999998</v>
      </c>
      <c r="P80" s="24">
        <v>17.969100000000001</v>
      </c>
      <c r="Q80" s="24">
        <v>21.042400000000001</v>
      </c>
      <c r="R80" s="24">
        <v>19.2332</v>
      </c>
      <c r="T80" s="24" t="s">
        <v>60</v>
      </c>
      <c r="U80" s="24" t="s">
        <v>71</v>
      </c>
      <c r="V80" s="24" t="s">
        <v>61</v>
      </c>
      <c r="W80" s="24" t="s">
        <v>62</v>
      </c>
      <c r="Y80" s="24">
        <v>8</v>
      </c>
      <c r="Z80" s="24" t="s">
        <v>63</v>
      </c>
      <c r="AA80" s="24" t="s">
        <v>64</v>
      </c>
      <c r="AB80" s="24">
        <v>4</v>
      </c>
      <c r="AC80" s="24" t="s">
        <v>294</v>
      </c>
      <c r="AD80" s="24">
        <v>15</v>
      </c>
      <c r="AF80" s="24">
        <v>461</v>
      </c>
      <c r="AG80" s="24" t="s">
        <v>59</v>
      </c>
      <c r="AH80" s="24" t="s">
        <v>67</v>
      </c>
      <c r="AI80" s="24" t="s">
        <v>68</v>
      </c>
      <c r="AJ80" s="121" t="s">
        <v>69</v>
      </c>
      <c r="AK80" s="136" t="s">
        <v>184</v>
      </c>
      <c r="AL80" s="24" t="s">
        <v>185</v>
      </c>
      <c r="AR80" s="121"/>
      <c r="AS80" s="136">
        <v>2100</v>
      </c>
      <c r="AT80" s="24">
        <v>2100</v>
      </c>
      <c r="AU80" s="136">
        <v>42</v>
      </c>
      <c r="AV80" s="24">
        <v>42</v>
      </c>
      <c r="AW80" s="24">
        <v>42</v>
      </c>
      <c r="AX80" s="24">
        <v>57.6</v>
      </c>
      <c r="AY80" s="24">
        <v>60.1</v>
      </c>
      <c r="AZ80" s="24">
        <v>58.698799999999999</v>
      </c>
      <c r="BA80" s="24">
        <v>41.783700000000003</v>
      </c>
      <c r="BB80" s="24">
        <v>42.063400000000001</v>
      </c>
      <c r="BC80" s="24">
        <v>41.909100000000002</v>
      </c>
      <c r="BD80" s="24">
        <v>19</v>
      </c>
      <c r="BE80" s="24" t="s">
        <v>108</v>
      </c>
      <c r="BF80" s="24" t="s">
        <v>109</v>
      </c>
      <c r="BG80" s="24" t="s">
        <v>68</v>
      </c>
      <c r="BH80" s="24" t="s">
        <v>69</v>
      </c>
      <c r="BI80" s="24">
        <v>2100</v>
      </c>
      <c r="BM80" s="121">
        <v>2100</v>
      </c>
      <c r="BN80" s="124" t="s">
        <v>2126</v>
      </c>
      <c r="BO80" s="24">
        <v>2</v>
      </c>
      <c r="BP80" s="24">
        <v>2</v>
      </c>
      <c r="BQ80" s="24">
        <v>33</v>
      </c>
      <c r="BR80" s="24" t="s">
        <v>192</v>
      </c>
      <c r="BT80" s="24" t="s">
        <v>111</v>
      </c>
      <c r="BU80" s="27">
        <v>43792</v>
      </c>
      <c r="BV80" s="121">
        <v>26873</v>
      </c>
      <c r="BW80" s="139"/>
      <c r="BX80" s="136" t="s">
        <v>63</v>
      </c>
      <c r="BY80" s="24" t="s">
        <v>64</v>
      </c>
      <c r="CB80" s="24" t="s">
        <v>64</v>
      </c>
      <c r="CC80" s="24" t="s">
        <v>64</v>
      </c>
      <c r="CD80" s="24" t="s">
        <v>675</v>
      </c>
      <c r="CE80" s="24" t="s">
        <v>64</v>
      </c>
      <c r="CG80" s="24" t="s">
        <v>63</v>
      </c>
      <c r="CH80" s="24" t="s">
        <v>633</v>
      </c>
      <c r="CI80" s="24" t="s">
        <v>63</v>
      </c>
      <c r="CJ80" s="24" t="s">
        <v>676</v>
      </c>
      <c r="CK80" s="24" t="s">
        <v>112</v>
      </c>
      <c r="CM80" s="24">
        <v>1</v>
      </c>
      <c r="CN80" s="24" t="s">
        <v>113</v>
      </c>
      <c r="CP80" s="24">
        <v>389</v>
      </c>
      <c r="CQ80" s="24">
        <v>31.8</v>
      </c>
      <c r="CR80" s="24">
        <v>83.6</v>
      </c>
      <c r="CS80" s="24" t="s">
        <v>114</v>
      </c>
      <c r="CV80" s="24" t="s">
        <v>115</v>
      </c>
      <c r="CX80" s="24" t="s">
        <v>116</v>
      </c>
      <c r="CY80" s="24" t="s">
        <v>64</v>
      </c>
      <c r="DC80" s="24" t="s">
        <v>677</v>
      </c>
      <c r="DD80" s="24">
        <v>1</v>
      </c>
      <c r="DE80" s="24" t="s">
        <v>117</v>
      </c>
      <c r="DG80" s="24">
        <v>105</v>
      </c>
      <c r="DJ80" s="122" t="s">
        <v>76</v>
      </c>
      <c r="DK80" s="122" t="s">
        <v>2124</v>
      </c>
      <c r="DL80" s="24" t="s">
        <v>64</v>
      </c>
      <c r="DM80" s="24" t="s">
        <v>63</v>
      </c>
      <c r="DN80" s="24" t="s">
        <v>64</v>
      </c>
      <c r="DO80" s="24" t="s">
        <v>77</v>
      </c>
      <c r="DP80" s="24" t="s">
        <v>63</v>
      </c>
      <c r="DQ80" s="24" t="s">
        <v>78</v>
      </c>
      <c r="DR80" s="24" t="s">
        <v>1613</v>
      </c>
      <c r="DS80" s="24" t="s">
        <v>118</v>
      </c>
      <c r="DT80" s="24" t="s">
        <v>119</v>
      </c>
      <c r="DU80" s="24" t="s">
        <v>679</v>
      </c>
      <c r="DV80" s="24" t="s">
        <v>680</v>
      </c>
      <c r="DY80" s="24">
        <v>25.3</v>
      </c>
      <c r="DZ80" s="121"/>
      <c r="EA80" s="140"/>
      <c r="EB80" s="136">
        <v>5</v>
      </c>
      <c r="EC80" s="24">
        <v>8</v>
      </c>
      <c r="ED80" s="121">
        <v>10</v>
      </c>
      <c r="EE80" s="136" t="s">
        <v>1612</v>
      </c>
      <c r="EF80" s="24">
        <v>7</v>
      </c>
      <c r="EH80" s="121"/>
      <c r="EI80" s="136"/>
      <c r="EM80" s="136"/>
      <c r="EP80" s="121"/>
      <c r="EQ80" s="136"/>
      <c r="ET80" s="121"/>
      <c r="EU80" s="136"/>
      <c r="EV80" s="121">
        <v>3000</v>
      </c>
      <c r="EW80" s="136">
        <v>494</v>
      </c>
      <c r="EX80" s="24">
        <v>421</v>
      </c>
      <c r="EY80" s="121">
        <v>461</v>
      </c>
      <c r="EZ80" s="135">
        <v>260</v>
      </c>
      <c r="FA80" s="24">
        <v>3</v>
      </c>
      <c r="FB80" s="121"/>
      <c r="FC80" s="135">
        <v>480</v>
      </c>
      <c r="FD80" s="136">
        <v>24</v>
      </c>
      <c r="FE80" s="24">
        <v>27</v>
      </c>
      <c r="FF80" s="121">
        <v>25</v>
      </c>
      <c r="FG80" s="136">
        <v>277.39999999999998</v>
      </c>
      <c r="FH80" s="24">
        <v>238.1</v>
      </c>
      <c r="FI80" s="127">
        <f>EZ80</f>
        <v>260</v>
      </c>
      <c r="FJ80" s="124" t="s">
        <v>2268</v>
      </c>
      <c r="FL80" s="121"/>
      <c r="FM80" s="24">
        <v>0.44400000000000001</v>
      </c>
      <c r="FN80" s="24">
        <v>0.442</v>
      </c>
      <c r="FO80" s="121">
        <v>0.443</v>
      </c>
      <c r="FP80" s="136"/>
      <c r="FR80" s="121"/>
      <c r="FS80" s="138">
        <v>23.8</v>
      </c>
    </row>
    <row r="81" spans="1:190" s="21" customFormat="1" x14ac:dyDescent="0.25">
      <c r="C81" s="107"/>
      <c r="D81" s="107"/>
      <c r="E81" s="107"/>
      <c r="F81" s="107"/>
      <c r="G81" s="107"/>
      <c r="H81" s="107"/>
      <c r="I81" s="108"/>
      <c r="J81" s="109"/>
      <c r="K81" s="107"/>
      <c r="L81" s="107"/>
      <c r="M81" s="104" t="s">
        <v>2270</v>
      </c>
      <c r="N81" s="107"/>
      <c r="O81" s="107"/>
      <c r="P81" s="107"/>
      <c r="Q81" s="107"/>
      <c r="R81" s="107"/>
      <c r="S81" s="107"/>
      <c r="T81" s="107"/>
      <c r="U81" s="107"/>
      <c r="V81" s="107"/>
      <c r="W81" s="107"/>
      <c r="X81" s="107"/>
      <c r="Y81" s="107"/>
      <c r="Z81" s="107"/>
      <c r="AA81" s="107"/>
      <c r="AB81" s="107"/>
      <c r="AC81" s="107"/>
      <c r="AD81" s="104" t="str">
        <f>$M81</f>
        <v>2020 Lincoln Aviator AWD (PHEV)</v>
      </c>
      <c r="AE81" s="107"/>
      <c r="AF81" s="107"/>
      <c r="AG81" s="107"/>
      <c r="AH81" s="107"/>
      <c r="AI81" s="107"/>
      <c r="AJ81" s="110"/>
      <c r="AK81" s="111"/>
      <c r="AL81" s="107"/>
      <c r="AM81" s="107"/>
      <c r="AN81" s="107"/>
      <c r="AO81" s="107"/>
      <c r="AP81" s="107"/>
      <c r="AQ81" s="107"/>
      <c r="AR81" s="110"/>
      <c r="AS81" s="111"/>
      <c r="AT81" s="104" t="str">
        <f>$M81</f>
        <v>2020 Lincoln Aviator AWD (PHEV)</v>
      </c>
      <c r="AU81" s="111"/>
      <c r="AV81" s="107"/>
      <c r="AW81" s="107"/>
      <c r="AX81" s="107"/>
      <c r="AY81" s="107"/>
      <c r="AZ81" s="107"/>
      <c r="BA81" s="107"/>
      <c r="BB81" s="107"/>
      <c r="BC81" s="107"/>
      <c r="BD81" s="107"/>
      <c r="BE81" s="107"/>
      <c r="BF81" s="107"/>
      <c r="BG81" s="107"/>
      <c r="BH81" s="107"/>
      <c r="BI81" s="104" t="str">
        <f>$M81</f>
        <v>2020 Lincoln Aviator AWD (PHEV)</v>
      </c>
      <c r="BJ81" s="107"/>
      <c r="BK81" s="107"/>
      <c r="BL81" s="107"/>
      <c r="BM81" s="110"/>
      <c r="BN81" s="111"/>
      <c r="BO81" s="107"/>
      <c r="BP81" s="107"/>
      <c r="BQ81" s="107"/>
      <c r="BR81" s="107"/>
      <c r="BS81" s="107"/>
      <c r="BT81" s="112"/>
      <c r="BU81" s="107"/>
      <c r="BV81" s="110"/>
      <c r="BW81" s="113"/>
      <c r="BX81" s="111"/>
      <c r="BY81" s="104" t="str">
        <f>$M81</f>
        <v>2020 Lincoln Aviator AWD (PHEV)</v>
      </c>
      <c r="BZ81" s="107"/>
      <c r="CA81" s="107"/>
      <c r="CB81" s="107"/>
      <c r="CC81" s="107"/>
      <c r="CD81" s="107"/>
      <c r="CE81" s="114"/>
      <c r="CF81" s="107"/>
      <c r="CG81" s="107"/>
      <c r="CH81" s="107"/>
      <c r="CI81" s="107"/>
      <c r="CJ81" s="107"/>
      <c r="CK81" s="107"/>
      <c r="CL81" s="107"/>
      <c r="CM81" s="107"/>
      <c r="CN81" s="107"/>
      <c r="CO81" s="104" t="str">
        <f>$M81</f>
        <v>2020 Lincoln Aviator AWD (PHEV)</v>
      </c>
      <c r="CP81" s="107"/>
      <c r="CQ81" s="107"/>
      <c r="CR81" s="107"/>
      <c r="CS81" s="107"/>
      <c r="CT81" s="107"/>
      <c r="CU81" s="107"/>
      <c r="CV81" s="107"/>
      <c r="CW81" s="107"/>
      <c r="CX81" s="107"/>
      <c r="CY81" s="107"/>
      <c r="CZ81" s="107"/>
      <c r="DA81" s="107"/>
      <c r="DB81" s="107"/>
      <c r="DC81" s="107"/>
      <c r="DD81" s="107"/>
      <c r="DE81" s="107"/>
      <c r="DF81" s="104" t="str">
        <f>$M81</f>
        <v>2020 Lincoln Aviator AWD (PHEV)</v>
      </c>
      <c r="DG81" s="107"/>
      <c r="DH81" s="107"/>
      <c r="DI81" s="107"/>
      <c r="DJ81" s="107"/>
      <c r="DK81" s="107"/>
      <c r="DL81" s="107"/>
      <c r="DM81" s="107"/>
      <c r="DN81" s="107"/>
      <c r="DO81" s="107"/>
      <c r="DP81" s="107"/>
      <c r="DQ81" s="107"/>
      <c r="DR81" s="104"/>
      <c r="DS81" s="104"/>
      <c r="DT81" s="104"/>
      <c r="DU81" s="104"/>
      <c r="DV81" s="104"/>
      <c r="DW81" s="104" t="str">
        <f>$M81</f>
        <v>2020 Lincoln Aviator AWD (PHEV)</v>
      </c>
      <c r="DX81" s="104"/>
      <c r="DY81" s="104"/>
      <c r="DZ81" s="108"/>
      <c r="EA81" s="115"/>
      <c r="EB81" s="109"/>
      <c r="EC81" s="104"/>
      <c r="ED81" s="108"/>
      <c r="EE81" s="109"/>
      <c r="EF81" s="104"/>
      <c r="EG81" s="104"/>
      <c r="EH81" s="108"/>
      <c r="EI81" s="109"/>
      <c r="EK81" t="s">
        <v>80</v>
      </c>
      <c r="EL81" s="104" t="str">
        <f>$M81</f>
        <v>2020 Lincoln Aviator AWD (PHEV)</v>
      </c>
      <c r="EM81" s="109"/>
      <c r="EP81" s="106"/>
      <c r="EQ81" s="105"/>
      <c r="ET81" s="106"/>
      <c r="EU81" s="105"/>
      <c r="EV81" s="106"/>
      <c r="EW81" s="105"/>
      <c r="EY81" s="106"/>
      <c r="EZ81" s="116"/>
      <c r="FA81" s="104" t="str">
        <f>$M81</f>
        <v>2020 Lincoln Aviator AWD (PHEV)</v>
      </c>
      <c r="FB81" s="106"/>
      <c r="FC81" s="116"/>
      <c r="FD81" s="109"/>
      <c r="FE81" s="104"/>
      <c r="FF81" s="108"/>
      <c r="FG81" s="109"/>
      <c r="FH81" s="104"/>
      <c r="FI81" s="108"/>
      <c r="FJ81" s="109"/>
      <c r="FK81" s="104"/>
      <c r="FL81" s="108"/>
      <c r="FM81" s="104" t="str">
        <f>$M81</f>
        <v>2020 Lincoln Aviator AWD (PHEV)</v>
      </c>
      <c r="FN81" s="104"/>
      <c r="FO81" s="108"/>
      <c r="FP81" s="118"/>
      <c r="FQ81" s="119"/>
      <c r="FR81" s="120"/>
      <c r="FS81" s="117"/>
      <c r="FT81" s="104"/>
      <c r="FU81" s="104"/>
      <c r="FV81" s="104"/>
      <c r="FW81" s="104"/>
      <c r="FX81" s="104"/>
      <c r="FY81" s="104"/>
      <c r="FZ81" s="104"/>
      <c r="GA81" s="104"/>
      <c r="GB81" s="104"/>
      <c r="GC81" s="104"/>
      <c r="GD81" s="104"/>
      <c r="GE81" s="104"/>
      <c r="GF81" s="104"/>
      <c r="GG81" s="104"/>
      <c r="GH81" s="104"/>
    </row>
    <row r="82" spans="1:190" s="24" customFormat="1" x14ac:dyDescent="0.25">
      <c r="A82" s="34">
        <v>2020</v>
      </c>
      <c r="B82" s="122" t="s">
        <v>2134</v>
      </c>
      <c r="C82" s="122" t="s">
        <v>419</v>
      </c>
      <c r="D82" s="122" t="s">
        <v>1419</v>
      </c>
      <c r="E82" s="122" t="s">
        <v>324</v>
      </c>
      <c r="F82" s="34">
        <v>298</v>
      </c>
      <c r="G82" s="26">
        <v>3</v>
      </c>
      <c r="H82" s="34">
        <v>6</v>
      </c>
      <c r="I82" s="123" t="s">
        <v>348</v>
      </c>
      <c r="J82" s="124">
        <v>22</v>
      </c>
      <c r="K82" s="34">
        <v>25</v>
      </c>
      <c r="L82" s="34">
        <v>23</v>
      </c>
      <c r="M82" s="125">
        <v>27.4</v>
      </c>
      <c r="N82" s="125">
        <v>34.6</v>
      </c>
      <c r="O82" s="125">
        <v>30.2</v>
      </c>
      <c r="P82" s="125">
        <v>21.5</v>
      </c>
      <c r="Q82" s="125">
        <v>24.6</v>
      </c>
      <c r="R82" s="125">
        <v>22.8</v>
      </c>
      <c r="S82" s="125"/>
      <c r="T82" s="122" t="s">
        <v>60</v>
      </c>
      <c r="U82" s="122" t="s">
        <v>71</v>
      </c>
      <c r="V82" s="122" t="s">
        <v>61</v>
      </c>
      <c r="W82" s="122" t="s">
        <v>62</v>
      </c>
      <c r="X82" s="122" t="s">
        <v>2211</v>
      </c>
      <c r="Y82" s="34">
        <v>10</v>
      </c>
      <c r="Z82" s="122" t="s">
        <v>63</v>
      </c>
      <c r="AA82" s="122" t="s">
        <v>64</v>
      </c>
      <c r="AB82" s="122" t="s">
        <v>350</v>
      </c>
      <c r="AC82" s="122" t="s">
        <v>351</v>
      </c>
      <c r="AD82" s="34">
        <v>15</v>
      </c>
      <c r="AE82" s="34"/>
      <c r="AF82" s="122" t="s">
        <v>2271</v>
      </c>
      <c r="AG82" s="122" t="s">
        <v>243</v>
      </c>
      <c r="AH82" s="122" t="s">
        <v>244</v>
      </c>
      <c r="AI82" s="122" t="s">
        <v>68</v>
      </c>
      <c r="AJ82" s="123" t="s">
        <v>69</v>
      </c>
      <c r="AK82" s="126" t="s">
        <v>184</v>
      </c>
      <c r="AL82" s="122" t="s">
        <v>185</v>
      </c>
      <c r="AM82" s="34"/>
      <c r="AN82" s="34"/>
      <c r="AO82" s="34"/>
      <c r="AP82" s="34"/>
      <c r="AQ82" s="34"/>
      <c r="AR82" s="127"/>
      <c r="AS82" s="124">
        <v>1500</v>
      </c>
      <c r="AT82" s="34">
        <v>1500</v>
      </c>
      <c r="AU82" s="136">
        <v>62</v>
      </c>
      <c r="AV82" s="24">
        <v>58</v>
      </c>
      <c r="AW82" s="24">
        <v>60</v>
      </c>
      <c r="AX82" s="24">
        <v>43.9</v>
      </c>
      <c r="AY82" s="24">
        <v>40.9</v>
      </c>
      <c r="AZ82" s="24">
        <v>42.55</v>
      </c>
      <c r="BA82" s="24">
        <v>62.182699999999997</v>
      </c>
      <c r="BB82" s="24">
        <v>58.284799999999997</v>
      </c>
      <c r="BC82" s="24">
        <v>60.428600000000003</v>
      </c>
      <c r="BD82" s="24">
        <v>21</v>
      </c>
      <c r="BE82" s="122" t="s">
        <v>108</v>
      </c>
      <c r="BF82" s="122" t="s">
        <v>109</v>
      </c>
      <c r="BG82" s="122" t="s">
        <v>122</v>
      </c>
      <c r="BH82" s="122" t="s">
        <v>123</v>
      </c>
      <c r="BI82" s="24">
        <v>1500</v>
      </c>
      <c r="BJ82" s="122"/>
      <c r="BK82" s="122"/>
      <c r="BL82" s="122"/>
      <c r="BM82" s="121">
        <v>1500</v>
      </c>
      <c r="BN82" s="124" t="s">
        <v>2126</v>
      </c>
      <c r="BO82" s="34">
        <v>2</v>
      </c>
      <c r="BP82" s="34">
        <v>2</v>
      </c>
      <c r="BQ82" s="24">
        <v>33</v>
      </c>
      <c r="BR82" s="122" t="s">
        <v>192</v>
      </c>
      <c r="BS82" s="122"/>
      <c r="BT82" s="122" t="s">
        <v>111</v>
      </c>
      <c r="BU82" s="27">
        <v>43756</v>
      </c>
      <c r="BV82" s="127">
        <v>26886</v>
      </c>
      <c r="BW82" s="130"/>
      <c r="BX82" s="126" t="s">
        <v>64</v>
      </c>
      <c r="BY82" s="122" t="s">
        <v>64</v>
      </c>
      <c r="BZ82" s="122" t="s">
        <v>2211</v>
      </c>
      <c r="CA82" s="122" t="s">
        <v>2211</v>
      </c>
      <c r="CB82" s="122" t="s">
        <v>64</v>
      </c>
      <c r="CC82" s="122" t="s">
        <v>64</v>
      </c>
      <c r="CD82" s="122" t="s">
        <v>1421</v>
      </c>
      <c r="CE82" s="122" t="s">
        <v>64</v>
      </c>
      <c r="CF82" s="122" t="s">
        <v>2211</v>
      </c>
      <c r="CG82" s="122" t="s">
        <v>63</v>
      </c>
      <c r="CH82" s="122" t="s">
        <v>338</v>
      </c>
      <c r="CI82" s="122" t="s">
        <v>64</v>
      </c>
      <c r="CJ82" s="122" t="s">
        <v>2211</v>
      </c>
      <c r="CK82" s="122" t="s">
        <v>112</v>
      </c>
      <c r="CL82" s="122" t="s">
        <v>2211</v>
      </c>
      <c r="CM82" s="34">
        <v>1</v>
      </c>
      <c r="CN82" s="122" t="s">
        <v>113</v>
      </c>
      <c r="CO82" s="122" t="s">
        <v>2211</v>
      </c>
      <c r="CP82" s="34">
        <v>347</v>
      </c>
      <c r="CQ82" s="131">
        <v>36</v>
      </c>
      <c r="CR82" s="132">
        <v>98.6</v>
      </c>
      <c r="CS82" s="122" t="s">
        <v>2129</v>
      </c>
      <c r="CT82" s="122" t="s">
        <v>2211</v>
      </c>
      <c r="CU82" s="34"/>
      <c r="CV82" s="122" t="s">
        <v>115</v>
      </c>
      <c r="CW82" s="122" t="s">
        <v>2211</v>
      </c>
      <c r="CX82" s="122" t="s">
        <v>137</v>
      </c>
      <c r="CY82" s="122" t="s">
        <v>64</v>
      </c>
      <c r="CZ82" s="122" t="s">
        <v>2211</v>
      </c>
      <c r="DA82" s="131"/>
      <c r="DB82" s="131"/>
      <c r="DC82" s="122" t="s">
        <v>2211</v>
      </c>
      <c r="DD82" s="34">
        <v>1</v>
      </c>
      <c r="DE82" s="122" t="s">
        <v>117</v>
      </c>
      <c r="DF82" s="122" t="s">
        <v>2211</v>
      </c>
      <c r="DG82" s="34">
        <v>74</v>
      </c>
      <c r="DH82" s="122" t="s">
        <v>2211</v>
      </c>
      <c r="DI82" s="122" t="s">
        <v>2211</v>
      </c>
      <c r="DJ82" s="122" t="s">
        <v>76</v>
      </c>
      <c r="DK82" s="122" t="s">
        <v>2124</v>
      </c>
      <c r="DL82" s="122" t="s">
        <v>64</v>
      </c>
      <c r="DM82" s="122" t="s">
        <v>63</v>
      </c>
      <c r="DN82" s="122" t="s">
        <v>64</v>
      </c>
      <c r="DO82" s="122" t="s">
        <v>347</v>
      </c>
      <c r="DP82" s="122" t="s">
        <v>63</v>
      </c>
      <c r="DQ82" s="122" t="s">
        <v>78</v>
      </c>
      <c r="DR82" s="122" t="s">
        <v>2211</v>
      </c>
      <c r="DS82" s="122" t="s">
        <v>118</v>
      </c>
      <c r="DT82" s="122" t="s">
        <v>119</v>
      </c>
      <c r="DU82" s="122" t="s">
        <v>120</v>
      </c>
      <c r="DV82" s="122" t="s">
        <v>121</v>
      </c>
      <c r="DW82" s="34"/>
      <c r="DX82" s="34"/>
      <c r="DY82" s="132">
        <v>47.1</v>
      </c>
      <c r="DZ82" s="123" t="s">
        <v>2211</v>
      </c>
      <c r="EA82" s="133"/>
      <c r="EB82" s="124">
        <v>7</v>
      </c>
      <c r="EC82" s="34">
        <v>9</v>
      </c>
      <c r="ED82" s="121"/>
      <c r="EE82" s="126" t="s">
        <v>1420</v>
      </c>
      <c r="EF82" s="34">
        <v>7</v>
      </c>
      <c r="EG82" s="34"/>
      <c r="EH82" s="123" t="s">
        <v>2211</v>
      </c>
      <c r="EI82" s="126" t="s">
        <v>2211</v>
      </c>
      <c r="EJ82" s="34"/>
      <c r="EK82" s="34"/>
      <c r="EL82" s="122" t="s">
        <v>2211</v>
      </c>
      <c r="EM82" s="126" t="s">
        <v>2211</v>
      </c>
      <c r="EN82" s="34"/>
      <c r="EO82" s="34"/>
      <c r="EP82" s="123" t="s">
        <v>2211</v>
      </c>
      <c r="EQ82" s="126" t="s">
        <v>2211</v>
      </c>
      <c r="ER82" s="34"/>
      <c r="ES82" s="34"/>
      <c r="ET82" s="123" t="s">
        <v>2211</v>
      </c>
      <c r="EU82" s="124">
        <v>0</v>
      </c>
      <c r="EV82" s="127"/>
      <c r="EW82" s="124">
        <v>0</v>
      </c>
      <c r="EX82" s="34">
        <v>0</v>
      </c>
      <c r="EY82" s="127">
        <v>0</v>
      </c>
      <c r="EZ82" s="134">
        <v>209</v>
      </c>
      <c r="FA82" s="26">
        <v>3.5</v>
      </c>
      <c r="FB82" s="127"/>
      <c r="FC82" s="143">
        <v>460</v>
      </c>
      <c r="FD82" s="124">
        <v>29</v>
      </c>
      <c r="FE82" s="34">
        <v>34</v>
      </c>
      <c r="FF82" s="127">
        <v>31</v>
      </c>
      <c r="FG82" s="154">
        <v>226</v>
      </c>
      <c r="FH82" s="26">
        <v>188.8</v>
      </c>
      <c r="FI82" s="127">
        <f>EZ82</f>
        <v>209</v>
      </c>
      <c r="FJ82" s="136">
        <v>20.34</v>
      </c>
      <c r="FK82" s="24">
        <v>21.46</v>
      </c>
      <c r="FL82" s="121">
        <f>BD82</f>
        <v>21</v>
      </c>
      <c r="FM82" s="155">
        <v>0.46200000000000002</v>
      </c>
      <c r="FN82" s="155">
        <v>0.47899999999999998</v>
      </c>
      <c r="FO82" s="137">
        <v>0.47</v>
      </c>
      <c r="FP82" s="185">
        <v>0</v>
      </c>
      <c r="FQ82" s="186">
        <v>0</v>
      </c>
      <c r="FR82" s="187">
        <v>0</v>
      </c>
      <c r="FS82" s="138">
        <v>19.3</v>
      </c>
    </row>
    <row r="83" spans="1:190" s="24" customFormat="1" x14ac:dyDescent="0.25">
      <c r="B83" s="24" t="s">
        <v>2246</v>
      </c>
      <c r="G83" s="26"/>
      <c r="I83" s="121"/>
      <c r="J83" s="124">
        <v>22</v>
      </c>
      <c r="K83" s="34">
        <v>25</v>
      </c>
      <c r="L83" s="34">
        <v>23</v>
      </c>
      <c r="M83" s="125">
        <v>27.4</v>
      </c>
      <c r="N83" s="125">
        <v>34.6</v>
      </c>
      <c r="O83" s="125">
        <v>30.2</v>
      </c>
      <c r="P83" s="125">
        <v>21.5</v>
      </c>
      <c r="Q83" s="125">
        <v>24.6</v>
      </c>
      <c r="R83" s="125">
        <v>22.8</v>
      </c>
      <c r="S83" s="125"/>
      <c r="T83" s="122" t="s">
        <v>60</v>
      </c>
      <c r="U83" s="122" t="s">
        <v>71</v>
      </c>
      <c r="V83" s="122" t="s">
        <v>61</v>
      </c>
      <c r="W83" s="122" t="s">
        <v>62</v>
      </c>
      <c r="X83" s="122" t="s">
        <v>2211</v>
      </c>
      <c r="Y83" s="34">
        <v>10</v>
      </c>
      <c r="Z83" s="122" t="s">
        <v>63</v>
      </c>
      <c r="AA83" s="122" t="s">
        <v>64</v>
      </c>
      <c r="AB83" s="122" t="s">
        <v>350</v>
      </c>
      <c r="AC83" s="122" t="s">
        <v>351</v>
      </c>
      <c r="AD83" s="34">
        <v>15</v>
      </c>
      <c r="AE83" s="34"/>
      <c r="AF83" s="122" t="s">
        <v>2271</v>
      </c>
      <c r="AG83" s="122" t="s">
        <v>243</v>
      </c>
      <c r="AH83" s="122" t="s">
        <v>244</v>
      </c>
      <c r="AI83" s="122" t="s">
        <v>68</v>
      </c>
      <c r="AJ83" s="123" t="s">
        <v>69</v>
      </c>
      <c r="AK83" s="126" t="s">
        <v>184</v>
      </c>
      <c r="AL83" s="122" t="s">
        <v>185</v>
      </c>
      <c r="AM83" s="34"/>
      <c r="AN83" s="34"/>
      <c r="AO83" s="34"/>
      <c r="AP83" s="34"/>
      <c r="AQ83" s="34"/>
      <c r="AR83" s="127"/>
      <c r="AS83" s="124">
        <v>1500</v>
      </c>
      <c r="AT83" s="34">
        <v>1500</v>
      </c>
      <c r="AU83" s="124">
        <v>54</v>
      </c>
      <c r="AV83" s="34">
        <v>58</v>
      </c>
      <c r="AW83" s="34">
        <v>56</v>
      </c>
      <c r="AX83" s="125">
        <v>76.599999999999994</v>
      </c>
      <c r="AY83" s="125">
        <v>82.4</v>
      </c>
      <c r="AZ83" s="125">
        <v>79.105699999999999</v>
      </c>
      <c r="BA83" s="125">
        <v>53.9968</v>
      </c>
      <c r="BB83" s="125">
        <v>57.674900000000001</v>
      </c>
      <c r="BC83" s="125">
        <v>55.592199999999998</v>
      </c>
      <c r="BD83" s="24">
        <v>21</v>
      </c>
      <c r="BE83" s="122" t="s">
        <v>108</v>
      </c>
      <c r="BF83" s="122" t="s">
        <v>109</v>
      </c>
      <c r="BG83" s="122" t="s">
        <v>68</v>
      </c>
      <c r="BH83" s="122" t="s">
        <v>69</v>
      </c>
      <c r="BI83" s="24">
        <v>1500</v>
      </c>
      <c r="BJ83" s="122"/>
      <c r="BK83" s="122"/>
      <c r="BL83" s="122"/>
      <c r="BM83" s="121">
        <v>1500</v>
      </c>
      <c r="BN83" s="124" t="s">
        <v>2126</v>
      </c>
      <c r="BO83" s="34">
        <v>2</v>
      </c>
      <c r="BP83" s="34">
        <v>2</v>
      </c>
      <c r="BQ83" s="24">
        <v>33</v>
      </c>
      <c r="BR83" s="122" t="s">
        <v>192</v>
      </c>
      <c r="BS83" s="122"/>
      <c r="BT83" s="122" t="s">
        <v>111</v>
      </c>
      <c r="BU83" s="27">
        <v>43756</v>
      </c>
      <c r="BV83" s="127">
        <v>26886</v>
      </c>
      <c r="BW83" s="130"/>
      <c r="BX83" s="126" t="s">
        <v>64</v>
      </c>
      <c r="BY83" s="122" t="s">
        <v>64</v>
      </c>
      <c r="BZ83" s="122" t="s">
        <v>2211</v>
      </c>
      <c r="CA83" s="122" t="s">
        <v>2211</v>
      </c>
      <c r="CB83" s="122" t="s">
        <v>64</v>
      </c>
      <c r="CC83" s="122" t="s">
        <v>64</v>
      </c>
      <c r="CD83" s="122" t="s">
        <v>1421</v>
      </c>
      <c r="CE83" s="122" t="s">
        <v>64</v>
      </c>
      <c r="CF83" s="122" t="s">
        <v>2211</v>
      </c>
      <c r="CG83" s="122" t="s">
        <v>63</v>
      </c>
      <c r="CH83" s="122" t="s">
        <v>338</v>
      </c>
      <c r="CI83" s="122" t="s">
        <v>64</v>
      </c>
      <c r="CJ83" s="122" t="s">
        <v>2211</v>
      </c>
      <c r="CK83" s="122" t="s">
        <v>112</v>
      </c>
      <c r="CL83" s="122" t="s">
        <v>2211</v>
      </c>
      <c r="CM83" s="34">
        <v>1</v>
      </c>
      <c r="CN83" s="122" t="s">
        <v>113</v>
      </c>
      <c r="CO83" s="122" t="s">
        <v>2211</v>
      </c>
      <c r="CP83" s="34">
        <v>347</v>
      </c>
      <c r="CQ83" s="131">
        <v>36</v>
      </c>
      <c r="CR83" s="132">
        <v>98.6</v>
      </c>
      <c r="CS83" s="122" t="s">
        <v>2129</v>
      </c>
      <c r="CT83" s="122" t="s">
        <v>2211</v>
      </c>
      <c r="CU83" s="34"/>
      <c r="CV83" s="122" t="s">
        <v>115</v>
      </c>
      <c r="CW83" s="122" t="s">
        <v>2211</v>
      </c>
      <c r="CX83" s="122" t="s">
        <v>137</v>
      </c>
      <c r="CY83" s="122" t="s">
        <v>64</v>
      </c>
      <c r="CZ83" s="122" t="s">
        <v>2211</v>
      </c>
      <c r="DA83" s="131"/>
      <c r="DB83" s="131"/>
      <c r="DC83" s="122" t="s">
        <v>2211</v>
      </c>
      <c r="DD83" s="34">
        <v>1</v>
      </c>
      <c r="DE83" s="122" t="s">
        <v>117</v>
      </c>
      <c r="DF83" s="122" t="s">
        <v>2211</v>
      </c>
      <c r="DG83" s="34">
        <v>74</v>
      </c>
      <c r="DH83" s="122" t="s">
        <v>2211</v>
      </c>
      <c r="DI83" s="122" t="s">
        <v>2211</v>
      </c>
      <c r="DJ83" s="122" t="s">
        <v>76</v>
      </c>
      <c r="DK83" s="122" t="s">
        <v>2124</v>
      </c>
      <c r="DL83" s="122" t="s">
        <v>64</v>
      </c>
      <c r="DM83" s="122" t="s">
        <v>63</v>
      </c>
      <c r="DN83" s="122" t="s">
        <v>64</v>
      </c>
      <c r="DO83" s="122" t="s">
        <v>347</v>
      </c>
      <c r="DP83" s="122" t="s">
        <v>63</v>
      </c>
      <c r="DQ83" s="122" t="s">
        <v>78</v>
      </c>
      <c r="DR83" s="122" t="s">
        <v>2211</v>
      </c>
      <c r="DS83" s="122" t="s">
        <v>118</v>
      </c>
      <c r="DT83" s="122" t="s">
        <v>119</v>
      </c>
      <c r="DU83" s="122" t="s">
        <v>120</v>
      </c>
      <c r="DV83" s="122" t="s">
        <v>121</v>
      </c>
      <c r="DW83" s="34"/>
      <c r="DX83" s="34"/>
      <c r="DY83" s="132">
        <v>47.1</v>
      </c>
      <c r="DZ83" s="123" t="s">
        <v>2211</v>
      </c>
      <c r="EA83" s="133"/>
      <c r="EB83" s="124">
        <v>7</v>
      </c>
      <c r="EC83" s="34">
        <v>9</v>
      </c>
      <c r="ED83" s="121"/>
      <c r="EE83" s="126" t="s">
        <v>1420</v>
      </c>
      <c r="EF83" s="34">
        <v>7</v>
      </c>
      <c r="EG83" s="34"/>
      <c r="EH83" s="123" t="s">
        <v>2211</v>
      </c>
      <c r="EI83" s="126" t="s">
        <v>2211</v>
      </c>
      <c r="EJ83" s="34"/>
      <c r="EK83" s="34"/>
      <c r="EL83" s="122" t="s">
        <v>2211</v>
      </c>
      <c r="EM83" s="126" t="s">
        <v>2211</v>
      </c>
      <c r="EN83" s="34"/>
      <c r="EO83" s="34"/>
      <c r="EP83" s="123" t="s">
        <v>2211</v>
      </c>
      <c r="EQ83" s="126" t="s">
        <v>2211</v>
      </c>
      <c r="ER83" s="34"/>
      <c r="ES83" s="34"/>
      <c r="ET83" s="123" t="s">
        <v>2211</v>
      </c>
      <c r="EU83" s="124">
        <v>0</v>
      </c>
      <c r="EV83" s="127"/>
      <c r="EW83" s="124">
        <v>413</v>
      </c>
      <c r="EX83" s="34">
        <v>361</v>
      </c>
      <c r="EY83" s="127">
        <v>390</v>
      </c>
      <c r="EZ83" s="134">
        <v>209</v>
      </c>
      <c r="FA83" s="26">
        <v>3.5</v>
      </c>
      <c r="FB83" s="127"/>
      <c r="FC83" s="143">
        <v>460</v>
      </c>
      <c r="FD83" s="124">
        <v>29</v>
      </c>
      <c r="FE83" s="34">
        <v>34</v>
      </c>
      <c r="FF83" s="127">
        <v>31</v>
      </c>
      <c r="FG83" s="154">
        <v>226</v>
      </c>
      <c r="FH83" s="26">
        <v>188.8</v>
      </c>
      <c r="FI83" s="127">
        <f>EZ83</f>
        <v>209</v>
      </c>
      <c r="FJ83" s="124" t="s">
        <v>2272</v>
      </c>
      <c r="FL83" s="121"/>
      <c r="FM83" s="155">
        <v>0.46200000000000002</v>
      </c>
      <c r="FN83" s="155">
        <v>0.47899999999999998</v>
      </c>
      <c r="FO83" s="137">
        <v>0.47</v>
      </c>
      <c r="FP83" s="136"/>
      <c r="FR83" s="121"/>
      <c r="FS83" s="138">
        <v>19.3</v>
      </c>
    </row>
    <row r="84" spans="1:190" s="21" customFormat="1" x14ac:dyDescent="0.25">
      <c r="C84" s="107"/>
      <c r="D84" s="107"/>
      <c r="E84" s="107"/>
      <c r="F84" s="107"/>
      <c r="G84" s="107"/>
      <c r="H84" s="107"/>
      <c r="I84" s="108"/>
      <c r="J84" s="109"/>
      <c r="K84" s="107"/>
      <c r="L84" s="107"/>
      <c r="M84" s="104" t="s">
        <v>2273</v>
      </c>
      <c r="N84" s="107"/>
      <c r="O84" s="107"/>
      <c r="P84" s="107"/>
      <c r="Q84" s="107"/>
      <c r="R84" s="107"/>
      <c r="S84" s="107"/>
      <c r="T84" s="107"/>
      <c r="U84" s="107"/>
      <c r="V84" s="107"/>
      <c r="W84" s="107"/>
      <c r="X84" s="107"/>
      <c r="Y84" s="107"/>
      <c r="Z84" s="107"/>
      <c r="AA84" s="107"/>
      <c r="AB84" s="107"/>
      <c r="AC84" s="107"/>
      <c r="AD84" s="104" t="str">
        <f>$M84</f>
        <v xml:space="preserve">2020 Mercedes GLC 350e 4Matic (PHEV) </v>
      </c>
      <c r="AE84" s="107"/>
      <c r="AF84" s="107"/>
      <c r="AG84" s="107"/>
      <c r="AH84" s="107"/>
      <c r="AI84" s="107"/>
      <c r="AJ84" s="110"/>
      <c r="AK84" s="111"/>
      <c r="AL84" s="107"/>
      <c r="AM84" s="107"/>
      <c r="AN84" s="107"/>
      <c r="AO84" s="107"/>
      <c r="AP84" s="107"/>
      <c r="AQ84" s="107"/>
      <c r="AR84" s="110"/>
      <c r="AS84" s="111"/>
      <c r="AT84" s="104" t="str">
        <f>$M84</f>
        <v xml:space="preserve">2020 Mercedes GLC 350e 4Matic (PHEV) </v>
      </c>
      <c r="AU84" s="111"/>
      <c r="AV84" s="107"/>
      <c r="AW84" s="107"/>
      <c r="AX84" s="107"/>
      <c r="AY84" s="107"/>
      <c r="AZ84" s="107"/>
      <c r="BA84" s="107"/>
      <c r="BB84" s="107"/>
      <c r="BC84" s="107"/>
      <c r="BD84" s="107"/>
      <c r="BE84" s="107"/>
      <c r="BF84" s="107"/>
      <c r="BG84" s="107"/>
      <c r="BH84" s="107"/>
      <c r="BI84" s="104" t="str">
        <f>$M84</f>
        <v xml:space="preserve">2020 Mercedes GLC 350e 4Matic (PHEV) </v>
      </c>
      <c r="BJ84" s="107"/>
      <c r="BK84" s="107"/>
      <c r="BL84" s="107"/>
      <c r="BM84" s="110"/>
      <c r="BN84" s="111"/>
      <c r="BO84" s="107"/>
      <c r="BP84" s="107"/>
      <c r="BQ84" s="107"/>
      <c r="BR84" s="107"/>
      <c r="BS84" s="107"/>
      <c r="BT84" s="112"/>
      <c r="BU84" s="107"/>
      <c r="BV84" s="110"/>
      <c r="BW84" s="113"/>
      <c r="BX84" s="111"/>
      <c r="BY84" s="104" t="str">
        <f>$M84</f>
        <v xml:space="preserve">2020 Mercedes GLC 350e 4Matic (PHEV) </v>
      </c>
      <c r="BZ84" s="107"/>
      <c r="CA84" s="107"/>
      <c r="CB84" s="107"/>
      <c r="CC84" s="107"/>
      <c r="CD84" s="107"/>
      <c r="CE84" s="114"/>
      <c r="CF84" s="107"/>
      <c r="CG84" s="107"/>
      <c r="CH84" s="107"/>
      <c r="CI84" s="107"/>
      <c r="CJ84" s="107"/>
      <c r="CK84" s="107"/>
      <c r="CL84" s="107"/>
      <c r="CM84" s="107"/>
      <c r="CN84" s="107"/>
      <c r="CO84" s="104" t="str">
        <f>$M84</f>
        <v xml:space="preserve">2020 Mercedes GLC 350e 4Matic (PHEV) </v>
      </c>
      <c r="CP84" s="107"/>
      <c r="CQ84" s="107"/>
      <c r="CR84" s="107"/>
      <c r="CS84" s="107"/>
      <c r="CT84" s="107"/>
      <c r="CU84" s="107"/>
      <c r="CV84" s="107"/>
      <c r="CW84" s="107"/>
      <c r="CX84" s="107"/>
      <c r="CY84" s="107"/>
      <c r="CZ84" s="107"/>
      <c r="DA84" s="107"/>
      <c r="DB84" s="107"/>
      <c r="DC84" s="107"/>
      <c r="DD84" s="107"/>
      <c r="DE84" s="107"/>
      <c r="DF84" s="104" t="str">
        <f>$M84</f>
        <v xml:space="preserve">2020 Mercedes GLC 350e 4Matic (PHEV) </v>
      </c>
      <c r="DG84" s="107"/>
      <c r="DH84" s="107"/>
      <c r="DI84" s="107"/>
      <c r="DJ84" s="107"/>
      <c r="DK84" s="107"/>
      <c r="DL84" s="107"/>
      <c r="DM84" s="107"/>
      <c r="DN84" s="107"/>
      <c r="DO84" s="107"/>
      <c r="DP84" s="107"/>
      <c r="DQ84" s="107"/>
      <c r="DR84" s="104"/>
      <c r="DS84" s="104"/>
      <c r="DT84" s="104"/>
      <c r="DU84" s="104"/>
      <c r="DV84" s="104"/>
      <c r="DW84" s="104" t="str">
        <f>$M84</f>
        <v xml:space="preserve">2020 Mercedes GLC 350e 4Matic (PHEV) </v>
      </c>
      <c r="DX84" s="104"/>
      <c r="DY84" s="104"/>
      <c r="DZ84" s="108"/>
      <c r="EA84" s="115"/>
      <c r="EB84" s="109"/>
      <c r="EC84" s="104"/>
      <c r="ED84" s="108"/>
      <c r="EE84" s="109"/>
      <c r="EF84" s="104"/>
      <c r="EG84" s="104"/>
      <c r="EH84" s="108"/>
      <c r="EI84" s="109"/>
      <c r="EK84" t="s">
        <v>80</v>
      </c>
      <c r="EL84" s="104" t="str">
        <f>$M84</f>
        <v xml:space="preserve">2020 Mercedes GLC 350e 4Matic (PHEV) </v>
      </c>
      <c r="EM84" s="109"/>
      <c r="EP84" s="106"/>
      <c r="EQ84" s="105"/>
      <c r="ET84" s="106"/>
      <c r="EU84" s="105"/>
      <c r="EV84" s="106"/>
      <c r="EW84" s="105"/>
      <c r="EY84" s="106"/>
      <c r="EZ84" s="116"/>
      <c r="FA84" s="104" t="str">
        <f>$M84</f>
        <v xml:space="preserve">2020 Mercedes GLC 350e 4Matic (PHEV) </v>
      </c>
      <c r="FB84" s="106"/>
      <c r="FC84" s="116"/>
      <c r="FD84" s="109"/>
      <c r="FE84" s="104"/>
      <c r="FF84" s="108"/>
      <c r="FG84" s="109"/>
      <c r="FH84" s="104"/>
      <c r="FI84" s="108"/>
      <c r="FJ84" s="109"/>
      <c r="FK84" s="104"/>
      <c r="FL84" s="108"/>
      <c r="FM84" s="104" t="str">
        <f>$M84</f>
        <v xml:space="preserve">2020 Mercedes GLC 350e 4Matic (PHEV) </v>
      </c>
      <c r="FN84" s="104"/>
      <c r="FO84" s="108"/>
      <c r="FP84" s="118"/>
      <c r="FQ84" s="119"/>
      <c r="FR84" s="120"/>
      <c r="FS84" s="156"/>
      <c r="FT84" s="104"/>
      <c r="FU84" s="104"/>
      <c r="FV84" s="104"/>
      <c r="FW84" s="104"/>
      <c r="FX84" s="104"/>
      <c r="FY84" s="104"/>
      <c r="FZ84" s="104"/>
      <c r="GA84" s="104"/>
      <c r="GB84" s="104"/>
      <c r="GC84" s="104"/>
      <c r="GD84" s="104"/>
      <c r="GE84" s="104"/>
      <c r="GF84" s="104"/>
      <c r="GG84" s="104"/>
      <c r="GH84" s="104"/>
    </row>
    <row r="85" spans="1:190" s="24" customFormat="1" x14ac:dyDescent="0.25">
      <c r="A85" s="24">
        <v>2020</v>
      </c>
      <c r="B85" s="24" t="s">
        <v>757</v>
      </c>
      <c r="C85" s="24" t="s">
        <v>757</v>
      </c>
      <c r="D85" s="24" t="s">
        <v>1747</v>
      </c>
      <c r="E85" s="24" t="s">
        <v>759</v>
      </c>
      <c r="F85" s="24">
        <v>252</v>
      </c>
      <c r="G85" s="26">
        <v>2</v>
      </c>
      <c r="H85" s="24">
        <v>4</v>
      </c>
      <c r="I85" s="121" t="s">
        <v>256</v>
      </c>
      <c r="J85" s="136">
        <v>23</v>
      </c>
      <c r="K85" s="24">
        <v>28</v>
      </c>
      <c r="L85" s="24">
        <v>25</v>
      </c>
      <c r="M85" s="24">
        <v>31.9</v>
      </c>
      <c r="N85" s="24">
        <v>39.799999999999997</v>
      </c>
      <c r="O85" s="24">
        <v>35.028799999999997</v>
      </c>
      <c r="P85" s="24">
        <v>23.064699999999998</v>
      </c>
      <c r="Q85" s="24">
        <v>27.960100000000001</v>
      </c>
      <c r="R85" s="24">
        <v>25.037400000000002</v>
      </c>
      <c r="T85" s="24" t="s">
        <v>60</v>
      </c>
      <c r="U85" s="24" t="s">
        <v>71</v>
      </c>
      <c r="V85" s="24" t="s">
        <v>86</v>
      </c>
      <c r="W85" s="24" t="s">
        <v>136</v>
      </c>
      <c r="Y85" s="24">
        <v>9</v>
      </c>
      <c r="Z85" s="24" t="s">
        <v>63</v>
      </c>
      <c r="AA85" s="24" t="s">
        <v>64</v>
      </c>
      <c r="AB85" s="24">
        <v>4</v>
      </c>
      <c r="AC85" s="24" t="s">
        <v>294</v>
      </c>
      <c r="AD85" s="24">
        <v>10</v>
      </c>
      <c r="AF85" s="24">
        <v>334</v>
      </c>
      <c r="AG85" s="24" t="s">
        <v>155</v>
      </c>
      <c r="AH85" s="24" t="s">
        <v>156</v>
      </c>
      <c r="AI85" s="24" t="s">
        <v>68</v>
      </c>
      <c r="AJ85" s="121" t="s">
        <v>69</v>
      </c>
      <c r="AK85" s="136" t="s">
        <v>184</v>
      </c>
      <c r="AL85" s="24" t="s">
        <v>185</v>
      </c>
      <c r="AR85" s="121"/>
      <c r="AS85" s="136">
        <v>1450</v>
      </c>
      <c r="AT85" s="24">
        <v>1450</v>
      </c>
      <c r="AU85" s="136">
        <v>51</v>
      </c>
      <c r="AV85" s="24">
        <v>48</v>
      </c>
      <c r="AW85" s="24">
        <v>49</v>
      </c>
      <c r="AX85" s="24">
        <v>35.1</v>
      </c>
      <c r="AY85" s="24">
        <v>33.799999999999997</v>
      </c>
      <c r="AZ85" s="24">
        <v>34.515000000000001</v>
      </c>
      <c r="BA85" s="24">
        <v>50.728000000000002</v>
      </c>
      <c r="BB85" s="24">
        <v>47.970999999999997</v>
      </c>
      <c r="BC85" s="24">
        <v>49.487400000000001</v>
      </c>
      <c r="BD85" s="24">
        <v>22</v>
      </c>
      <c r="BE85" s="24" t="s">
        <v>108</v>
      </c>
      <c r="BF85" s="24" t="s">
        <v>109</v>
      </c>
      <c r="BG85" s="24" t="s">
        <v>122</v>
      </c>
      <c r="BH85" s="24" t="s">
        <v>123</v>
      </c>
      <c r="BI85" s="24">
        <v>1450</v>
      </c>
      <c r="BM85" s="121">
        <v>1450</v>
      </c>
      <c r="BN85" s="124" t="s">
        <v>2126</v>
      </c>
      <c r="BO85" s="24">
        <v>2</v>
      </c>
      <c r="BP85" s="24">
        <v>2</v>
      </c>
      <c r="BQ85" s="24">
        <v>31</v>
      </c>
      <c r="BR85" s="24" t="s">
        <v>186</v>
      </c>
      <c r="BT85" s="24" t="s">
        <v>111</v>
      </c>
      <c r="BU85" s="27">
        <v>43952</v>
      </c>
      <c r="BV85" s="24">
        <v>27571</v>
      </c>
      <c r="BW85" s="139"/>
      <c r="BX85" s="136"/>
      <c r="CB85" s="24" t="s">
        <v>64</v>
      </c>
      <c r="CC85" s="24" t="s">
        <v>64</v>
      </c>
      <c r="CD85" s="24" t="s">
        <v>1749</v>
      </c>
      <c r="CE85" s="24" t="s">
        <v>64</v>
      </c>
      <c r="CG85" s="24" t="s">
        <v>63</v>
      </c>
      <c r="CH85" s="24" t="s">
        <v>761</v>
      </c>
      <c r="CI85" s="24" t="s">
        <v>64</v>
      </c>
      <c r="CK85" s="24" t="s">
        <v>112</v>
      </c>
      <c r="CM85" s="24">
        <v>2</v>
      </c>
      <c r="CN85" s="24" t="s">
        <v>113</v>
      </c>
      <c r="CP85" s="24">
        <v>365</v>
      </c>
      <c r="CQ85" s="24">
        <v>37</v>
      </c>
      <c r="CR85" s="24">
        <v>109.8</v>
      </c>
      <c r="CS85" s="24" t="s">
        <v>114</v>
      </c>
      <c r="CV85" s="24" t="s">
        <v>115</v>
      </c>
      <c r="CX85" s="24" t="s">
        <v>116</v>
      </c>
      <c r="CY85" s="24" t="s">
        <v>64</v>
      </c>
      <c r="DC85" s="24" t="s">
        <v>1750</v>
      </c>
      <c r="DD85" s="24">
        <v>1</v>
      </c>
      <c r="DE85" s="24" t="s">
        <v>117</v>
      </c>
      <c r="DG85" s="24">
        <v>90</v>
      </c>
      <c r="DJ85" s="24" t="s">
        <v>76</v>
      </c>
      <c r="DK85" s="24" t="s">
        <v>2124</v>
      </c>
      <c r="DL85" s="24" t="s">
        <v>64</v>
      </c>
      <c r="DM85" s="24" t="s">
        <v>63</v>
      </c>
      <c r="DN85" s="24" t="s">
        <v>64</v>
      </c>
      <c r="DO85" s="24" t="s">
        <v>263</v>
      </c>
      <c r="DP85" s="24" t="s">
        <v>63</v>
      </c>
      <c r="DQ85" s="24" t="s">
        <v>78</v>
      </c>
      <c r="DS85" s="24" t="s">
        <v>118</v>
      </c>
      <c r="DT85" s="24" t="s">
        <v>119</v>
      </c>
      <c r="DU85" s="24" t="s">
        <v>144</v>
      </c>
      <c r="DV85" s="24" t="s">
        <v>145</v>
      </c>
      <c r="DY85" s="24">
        <v>35.200000000000003</v>
      </c>
      <c r="DZ85" s="121"/>
      <c r="EA85" s="140"/>
      <c r="EB85" s="136">
        <v>8</v>
      </c>
      <c r="EC85" s="24">
        <v>10</v>
      </c>
      <c r="ED85" s="121"/>
      <c r="EE85" s="136" t="s">
        <v>1748</v>
      </c>
      <c r="EF85" s="24">
        <v>5</v>
      </c>
      <c r="EH85" s="121"/>
      <c r="EI85" s="136"/>
      <c r="EM85" s="136"/>
      <c r="EP85" s="121"/>
      <c r="EQ85" s="136"/>
      <c r="ET85" s="121"/>
      <c r="EU85" s="136">
        <v>250</v>
      </c>
      <c r="EV85" s="121"/>
      <c r="EW85" s="136">
        <v>0</v>
      </c>
      <c r="EX85" s="24">
        <v>0</v>
      </c>
      <c r="EY85" s="121">
        <v>0</v>
      </c>
      <c r="EZ85" s="135">
        <v>176</v>
      </c>
      <c r="FA85" s="24">
        <v>1.3</v>
      </c>
      <c r="FB85" s="121"/>
      <c r="FC85" s="135">
        <v>360</v>
      </c>
      <c r="FD85" s="136">
        <v>34</v>
      </c>
      <c r="FE85" s="24">
        <v>40</v>
      </c>
      <c r="FF85" s="121">
        <v>36</v>
      </c>
      <c r="FG85" s="154">
        <v>186.8</v>
      </c>
      <c r="FH85" s="26">
        <v>161.9</v>
      </c>
      <c r="FI85" s="127">
        <f>EZ85</f>
        <v>176</v>
      </c>
      <c r="FJ85" s="136">
        <v>22.06</v>
      </c>
      <c r="FK85" s="24">
        <v>22.6</v>
      </c>
      <c r="FL85" s="121">
        <f>BD85</f>
        <v>22</v>
      </c>
      <c r="FM85" s="155">
        <v>0.48699999999999999</v>
      </c>
      <c r="FN85" s="155">
        <v>0.495</v>
      </c>
      <c r="FO85" s="137">
        <v>0.49099999999999999</v>
      </c>
      <c r="FP85" s="185">
        <v>0</v>
      </c>
      <c r="FQ85" s="186">
        <v>0</v>
      </c>
      <c r="FR85" s="187">
        <v>0</v>
      </c>
      <c r="FS85" s="138">
        <v>13.2</v>
      </c>
    </row>
    <row r="86" spans="1:190" s="24" customFormat="1" x14ac:dyDescent="0.25">
      <c r="B86" s="327" t="s">
        <v>2274</v>
      </c>
      <c r="C86" s="328"/>
      <c r="D86" s="328"/>
      <c r="E86" s="328"/>
      <c r="F86" s="328"/>
      <c r="G86" s="328"/>
      <c r="H86" s="328"/>
      <c r="I86" s="329"/>
      <c r="J86" s="136">
        <v>23</v>
      </c>
      <c r="K86" s="24">
        <v>28</v>
      </c>
      <c r="L86" s="24">
        <v>25</v>
      </c>
      <c r="M86" s="24">
        <v>31.9</v>
      </c>
      <c r="N86" s="24">
        <v>39.799999999999997</v>
      </c>
      <c r="O86" s="24">
        <v>35.028799999999997</v>
      </c>
      <c r="P86" s="24">
        <v>23.064699999999998</v>
      </c>
      <c r="Q86" s="24">
        <v>27.960100000000001</v>
      </c>
      <c r="R86" s="24">
        <v>25.037400000000002</v>
      </c>
      <c r="T86" s="24" t="s">
        <v>60</v>
      </c>
      <c r="U86" s="24" t="s">
        <v>71</v>
      </c>
      <c r="V86" s="24" t="s">
        <v>86</v>
      </c>
      <c r="W86" s="24" t="s">
        <v>136</v>
      </c>
      <c r="Y86" s="24">
        <v>9</v>
      </c>
      <c r="Z86" s="24" t="s">
        <v>63</v>
      </c>
      <c r="AA86" s="24" t="s">
        <v>64</v>
      </c>
      <c r="AB86" s="24">
        <v>4</v>
      </c>
      <c r="AC86" s="24" t="s">
        <v>294</v>
      </c>
      <c r="AD86" s="24">
        <v>10</v>
      </c>
      <c r="AF86" s="24">
        <v>334</v>
      </c>
      <c r="AG86" s="24" t="s">
        <v>155</v>
      </c>
      <c r="AH86" s="24" t="s">
        <v>156</v>
      </c>
      <c r="AI86" s="24" t="s">
        <v>68</v>
      </c>
      <c r="AJ86" s="121" t="s">
        <v>69</v>
      </c>
      <c r="AK86" s="136" t="s">
        <v>184</v>
      </c>
      <c r="AL86" s="24" t="s">
        <v>185</v>
      </c>
      <c r="AR86" s="121"/>
      <c r="AS86" s="136">
        <v>1450</v>
      </c>
      <c r="AT86" s="24">
        <v>1450</v>
      </c>
      <c r="AU86" s="136">
        <v>67</v>
      </c>
      <c r="AV86" s="24">
        <v>70</v>
      </c>
      <c r="AW86" s="24">
        <v>68</v>
      </c>
      <c r="AX86" s="24">
        <v>95.9</v>
      </c>
      <c r="AY86" s="24">
        <v>99.7</v>
      </c>
      <c r="AZ86" s="24">
        <v>97.573499999999996</v>
      </c>
      <c r="BA86" s="24">
        <v>67.402299999999997</v>
      </c>
      <c r="BB86" s="24">
        <v>69.781899999999993</v>
      </c>
      <c r="BC86" s="24">
        <v>68.452699999999993</v>
      </c>
      <c r="BD86" s="24">
        <v>22</v>
      </c>
      <c r="BE86" s="24" t="s">
        <v>108</v>
      </c>
      <c r="BF86" s="24" t="s">
        <v>109</v>
      </c>
      <c r="BG86" s="24" t="s">
        <v>68</v>
      </c>
      <c r="BH86" s="24" t="s">
        <v>69</v>
      </c>
      <c r="BI86" s="24">
        <v>1450</v>
      </c>
      <c r="BM86" s="121">
        <v>1450</v>
      </c>
      <c r="BN86" s="124" t="s">
        <v>2126</v>
      </c>
      <c r="BO86" s="24">
        <v>2</v>
      </c>
      <c r="BP86" s="24">
        <v>2</v>
      </c>
      <c r="BQ86" s="24">
        <v>31</v>
      </c>
      <c r="BR86" s="24" t="s">
        <v>186</v>
      </c>
      <c r="BT86" s="24" t="s">
        <v>111</v>
      </c>
      <c r="BU86" s="27">
        <v>43952</v>
      </c>
      <c r="BV86" s="24">
        <v>27571</v>
      </c>
      <c r="BW86" s="139"/>
      <c r="BX86" s="136"/>
      <c r="CB86" s="24" t="s">
        <v>64</v>
      </c>
      <c r="CC86" s="24" t="s">
        <v>64</v>
      </c>
      <c r="CD86" s="24" t="s">
        <v>1749</v>
      </c>
      <c r="CE86" s="24" t="s">
        <v>64</v>
      </c>
      <c r="CG86" s="24" t="s">
        <v>63</v>
      </c>
      <c r="CH86" s="24" t="s">
        <v>761</v>
      </c>
      <c r="CI86" s="24" t="s">
        <v>64</v>
      </c>
      <c r="CK86" s="24" t="s">
        <v>112</v>
      </c>
      <c r="CM86" s="24">
        <v>2</v>
      </c>
      <c r="CN86" s="24" t="s">
        <v>113</v>
      </c>
      <c r="CP86" s="24">
        <v>365</v>
      </c>
      <c r="CQ86" s="24">
        <v>37</v>
      </c>
      <c r="CR86" s="24">
        <v>109.8</v>
      </c>
      <c r="CS86" s="24" t="s">
        <v>114</v>
      </c>
      <c r="CV86" s="24" t="s">
        <v>115</v>
      </c>
      <c r="CX86" s="24" t="s">
        <v>116</v>
      </c>
      <c r="CY86" s="24" t="s">
        <v>64</v>
      </c>
      <c r="DC86" s="24" t="s">
        <v>1750</v>
      </c>
      <c r="DD86" s="24">
        <v>1</v>
      </c>
      <c r="DE86" s="24" t="s">
        <v>117</v>
      </c>
      <c r="DG86" s="24">
        <v>90</v>
      </c>
      <c r="DJ86" s="24" t="s">
        <v>76</v>
      </c>
      <c r="DK86" s="24" t="s">
        <v>2124</v>
      </c>
      <c r="DL86" s="24" t="s">
        <v>64</v>
      </c>
      <c r="DM86" s="24" t="s">
        <v>63</v>
      </c>
      <c r="DN86" s="24" t="s">
        <v>64</v>
      </c>
      <c r="DO86" s="24" t="s">
        <v>263</v>
      </c>
      <c r="DP86" s="24" t="s">
        <v>63</v>
      </c>
      <c r="DQ86" s="24" t="s">
        <v>78</v>
      </c>
      <c r="DS86" s="24" t="s">
        <v>118</v>
      </c>
      <c r="DT86" s="24" t="s">
        <v>119</v>
      </c>
      <c r="DU86" s="24" t="s">
        <v>144</v>
      </c>
      <c r="DV86" s="24" t="s">
        <v>145</v>
      </c>
      <c r="DY86" s="24">
        <v>35.200000000000003</v>
      </c>
      <c r="DZ86" s="121"/>
      <c r="EA86" s="140"/>
      <c r="EB86" s="136">
        <v>8</v>
      </c>
      <c r="EC86" s="24">
        <v>10</v>
      </c>
      <c r="ED86" s="121"/>
      <c r="EE86" s="136" t="s">
        <v>1748</v>
      </c>
      <c r="EF86" s="24">
        <v>5</v>
      </c>
      <c r="EH86" s="121"/>
      <c r="EI86" s="136"/>
      <c r="EM86" s="136"/>
      <c r="EP86" s="121"/>
      <c r="EQ86" s="136"/>
      <c r="ET86" s="121"/>
      <c r="EU86" s="136">
        <v>250</v>
      </c>
      <c r="EV86" s="121"/>
      <c r="EW86" s="136">
        <v>383</v>
      </c>
      <c r="EX86" s="24">
        <v>318</v>
      </c>
      <c r="EY86" s="121">
        <v>354</v>
      </c>
      <c r="EZ86" s="135">
        <v>176</v>
      </c>
      <c r="FA86" s="24">
        <v>1.3</v>
      </c>
      <c r="FB86" s="121"/>
      <c r="FC86" s="135">
        <v>360</v>
      </c>
      <c r="FD86" s="136">
        <v>34</v>
      </c>
      <c r="FE86" s="24">
        <v>40</v>
      </c>
      <c r="FF86" s="121">
        <v>36</v>
      </c>
      <c r="FG86" s="154">
        <v>186.8</v>
      </c>
      <c r="FH86" s="26">
        <v>161.9</v>
      </c>
      <c r="FI86" s="127">
        <f>EZ86</f>
        <v>176</v>
      </c>
      <c r="FJ86" s="124" t="s">
        <v>2275</v>
      </c>
      <c r="FL86" s="121"/>
      <c r="FM86" s="155">
        <v>0.48699999999999999</v>
      </c>
      <c r="FN86" s="155">
        <v>0.495</v>
      </c>
      <c r="FO86" s="137">
        <v>0.49099999999999999</v>
      </c>
      <c r="FP86" s="136"/>
      <c r="FR86" s="121"/>
      <c r="FS86" s="138">
        <v>13.2</v>
      </c>
    </row>
    <row r="87" spans="1:190" s="21" customFormat="1" x14ac:dyDescent="0.25">
      <c r="C87" s="107"/>
      <c r="D87" s="107"/>
      <c r="E87" s="107"/>
      <c r="F87" s="107"/>
      <c r="G87" s="107"/>
      <c r="H87" s="107"/>
      <c r="I87" s="108"/>
      <c r="J87" s="109"/>
      <c r="K87" s="107"/>
      <c r="L87" s="107"/>
      <c r="M87" s="104" t="s">
        <v>2276</v>
      </c>
      <c r="N87" s="107"/>
      <c r="O87" s="107"/>
      <c r="P87" s="107"/>
      <c r="Q87" s="107"/>
      <c r="R87" s="107"/>
      <c r="S87" s="107"/>
      <c r="T87" s="107"/>
      <c r="U87" s="107"/>
      <c r="V87" s="107"/>
      <c r="W87" s="107"/>
      <c r="X87" s="107"/>
      <c r="Y87" s="107"/>
      <c r="Z87" s="107"/>
      <c r="AA87" s="107"/>
      <c r="AB87" s="107"/>
      <c r="AC87" s="107"/>
      <c r="AD87" s="104" t="str">
        <f>$M87</f>
        <v xml:space="preserve">2020 Mercedes S 560e (PHEV) </v>
      </c>
      <c r="AE87" s="107"/>
      <c r="AF87" s="107"/>
      <c r="AG87" s="107"/>
      <c r="AH87" s="107"/>
      <c r="AI87" s="107"/>
      <c r="AJ87" s="110"/>
      <c r="AK87" s="111"/>
      <c r="AL87" s="107"/>
      <c r="AM87" s="107"/>
      <c r="AN87" s="107"/>
      <c r="AO87" s="107"/>
      <c r="AP87" s="107"/>
      <c r="AQ87" s="107"/>
      <c r="AR87" s="110"/>
      <c r="AS87" s="111"/>
      <c r="AT87" s="104" t="str">
        <f>$M87</f>
        <v xml:space="preserve">2020 Mercedes S 560e (PHEV) </v>
      </c>
      <c r="AU87" s="111"/>
      <c r="AV87" s="107"/>
      <c r="AW87" s="107"/>
      <c r="AX87" s="107"/>
      <c r="AY87" s="107"/>
      <c r="AZ87" s="107"/>
      <c r="BA87" s="107"/>
      <c r="BB87" s="107"/>
      <c r="BC87" s="107"/>
      <c r="BD87" s="107"/>
      <c r="BE87" s="107"/>
      <c r="BF87" s="107"/>
      <c r="BG87" s="107"/>
      <c r="BH87" s="107"/>
      <c r="BI87" s="104" t="str">
        <f>$M87</f>
        <v xml:space="preserve">2020 Mercedes S 560e (PHEV) </v>
      </c>
      <c r="BJ87" s="107"/>
      <c r="BK87" s="107"/>
      <c r="BL87" s="107"/>
      <c r="BM87" s="110"/>
      <c r="BN87" s="111"/>
      <c r="BO87" s="107"/>
      <c r="BP87" s="107"/>
      <c r="BQ87" s="107"/>
      <c r="BR87" s="107"/>
      <c r="BS87" s="107"/>
      <c r="BT87" s="112"/>
      <c r="BU87" s="107"/>
      <c r="BV87" s="110"/>
      <c r="BW87" s="113"/>
      <c r="BX87" s="111"/>
      <c r="BY87" s="104" t="str">
        <f>$M87</f>
        <v xml:space="preserve">2020 Mercedes S 560e (PHEV) </v>
      </c>
      <c r="BZ87" s="107"/>
      <c r="CA87" s="107"/>
      <c r="CB87" s="107"/>
      <c r="CC87" s="107"/>
      <c r="CD87" s="107"/>
      <c r="CE87" s="114"/>
      <c r="CF87" s="107"/>
      <c r="CG87" s="107"/>
      <c r="CH87" s="107"/>
      <c r="CI87" s="107"/>
      <c r="CJ87" s="107"/>
      <c r="CK87" s="107"/>
      <c r="CL87" s="107"/>
      <c r="CM87" s="107"/>
      <c r="CN87" s="107"/>
      <c r="CO87" s="104" t="str">
        <f>$M87</f>
        <v xml:space="preserve">2020 Mercedes S 560e (PHEV) </v>
      </c>
      <c r="CP87" s="107"/>
      <c r="CQ87" s="107"/>
      <c r="CR87" s="107"/>
      <c r="CS87" s="107"/>
      <c r="CT87" s="107"/>
      <c r="CU87" s="107"/>
      <c r="CV87" s="107"/>
      <c r="CW87" s="107"/>
      <c r="CX87" s="107"/>
      <c r="CY87" s="107"/>
      <c r="CZ87" s="107"/>
      <c r="DA87" s="107"/>
      <c r="DB87" s="107"/>
      <c r="DC87" s="107"/>
      <c r="DD87" s="107"/>
      <c r="DE87" s="107"/>
      <c r="DF87" s="104" t="str">
        <f>$M87</f>
        <v xml:space="preserve">2020 Mercedes S 560e (PHEV) </v>
      </c>
      <c r="DG87" s="107"/>
      <c r="DH87" s="107"/>
      <c r="DI87" s="107"/>
      <c r="DJ87" s="107"/>
      <c r="DK87" s="107"/>
      <c r="DL87" s="107"/>
      <c r="DM87" s="107"/>
      <c r="DN87" s="107"/>
      <c r="DO87" s="107"/>
      <c r="DP87" s="107"/>
      <c r="DQ87" s="107"/>
      <c r="DR87" s="104"/>
      <c r="DS87" s="104"/>
      <c r="DT87" s="104"/>
      <c r="DU87" s="104"/>
      <c r="DV87" s="104"/>
      <c r="DW87" s="104" t="str">
        <f>$M87</f>
        <v xml:space="preserve">2020 Mercedes S 560e (PHEV) </v>
      </c>
      <c r="DX87" s="104"/>
      <c r="DY87" s="104"/>
      <c r="DZ87" s="108"/>
      <c r="EA87" s="115"/>
      <c r="EB87" s="109"/>
      <c r="EC87" s="104"/>
      <c r="ED87" s="108"/>
      <c r="EE87" s="109"/>
      <c r="EF87" s="104"/>
      <c r="EG87" s="104"/>
      <c r="EH87" s="108"/>
      <c r="EI87" s="109"/>
      <c r="EK87" t="s">
        <v>80</v>
      </c>
      <c r="EL87" s="104" t="str">
        <f>$M87</f>
        <v xml:space="preserve">2020 Mercedes S 560e (PHEV) </v>
      </c>
      <c r="EM87" s="109"/>
      <c r="EP87" s="106"/>
      <c r="EQ87" s="105"/>
      <c r="ET87" s="106"/>
      <c r="EU87" s="105"/>
      <c r="EV87" s="106"/>
      <c r="EW87" s="105"/>
      <c r="EY87" s="106"/>
      <c r="EZ87" s="116"/>
      <c r="FA87" s="104" t="str">
        <f>$M87</f>
        <v xml:space="preserve">2020 Mercedes S 560e (PHEV) </v>
      </c>
      <c r="FB87" s="106"/>
      <c r="FC87" s="116"/>
      <c r="FD87" s="109"/>
      <c r="FE87" s="104"/>
      <c r="FF87" s="108"/>
      <c r="FG87" s="109"/>
      <c r="FH87" s="104"/>
      <c r="FI87" s="108"/>
      <c r="FJ87" s="109"/>
      <c r="FK87" s="104"/>
      <c r="FL87" s="108"/>
      <c r="FM87" s="104" t="str">
        <f>$M87</f>
        <v xml:space="preserve">2020 Mercedes S 560e (PHEV) </v>
      </c>
      <c r="FN87" s="104"/>
      <c r="FO87" s="108"/>
      <c r="FP87" s="118"/>
      <c r="FQ87" s="119"/>
      <c r="FR87" s="120"/>
      <c r="FS87" s="156"/>
      <c r="FT87" s="104"/>
      <c r="FU87" s="104"/>
      <c r="FV87" s="104"/>
      <c r="FW87" s="104"/>
      <c r="FX87" s="104"/>
      <c r="FY87" s="104"/>
      <c r="FZ87" s="104"/>
      <c r="GA87" s="104"/>
      <c r="GB87" s="104"/>
      <c r="GC87" s="104"/>
      <c r="GD87" s="104"/>
      <c r="GE87" s="104"/>
      <c r="GF87" s="104"/>
      <c r="GG87" s="104"/>
      <c r="GH87" s="104"/>
    </row>
    <row r="88" spans="1:190" s="24" customFormat="1" x14ac:dyDescent="0.25">
      <c r="A88" s="24">
        <v>2020</v>
      </c>
      <c r="B88" s="24" t="s">
        <v>757</v>
      </c>
      <c r="C88" s="24" t="s">
        <v>757</v>
      </c>
      <c r="D88" s="24" t="s">
        <v>849</v>
      </c>
      <c r="E88" s="24" t="s">
        <v>759</v>
      </c>
      <c r="F88" s="24">
        <v>560</v>
      </c>
      <c r="G88" s="26">
        <v>3</v>
      </c>
      <c r="H88" s="24">
        <v>6</v>
      </c>
      <c r="I88" s="121" t="s">
        <v>256</v>
      </c>
      <c r="J88" s="136">
        <v>21</v>
      </c>
      <c r="K88" s="24">
        <v>26</v>
      </c>
      <c r="L88" s="24">
        <v>23</v>
      </c>
      <c r="M88" s="24">
        <v>28.7</v>
      </c>
      <c r="N88" s="24">
        <v>41</v>
      </c>
      <c r="O88" s="24">
        <v>33.200000000000003</v>
      </c>
      <c r="P88" s="24">
        <v>20.696999999999999</v>
      </c>
      <c r="Q88" s="24">
        <v>26.109400000000001</v>
      </c>
      <c r="R88" s="24">
        <v>22.8263</v>
      </c>
      <c r="T88" s="24" t="s">
        <v>60</v>
      </c>
      <c r="U88" s="24" t="s">
        <v>71</v>
      </c>
      <c r="V88" s="24" t="s">
        <v>86</v>
      </c>
      <c r="W88" s="24" t="s">
        <v>136</v>
      </c>
      <c r="Y88" s="24">
        <v>9</v>
      </c>
      <c r="Z88" s="24" t="s">
        <v>63</v>
      </c>
      <c r="AA88" s="24" t="s">
        <v>64</v>
      </c>
      <c r="AB88" s="24" t="s">
        <v>65</v>
      </c>
      <c r="AC88" s="24" t="s">
        <v>66</v>
      </c>
      <c r="AD88" s="24">
        <v>10</v>
      </c>
      <c r="AF88" s="24">
        <v>488</v>
      </c>
      <c r="AG88" s="24" t="s">
        <v>155</v>
      </c>
      <c r="AH88" s="24" t="s">
        <v>156</v>
      </c>
      <c r="AI88" s="24" t="s">
        <v>68</v>
      </c>
      <c r="AJ88" s="121" t="s">
        <v>69</v>
      </c>
      <c r="AK88" s="136" t="s">
        <v>64</v>
      </c>
      <c r="AL88" s="24" t="s">
        <v>70</v>
      </c>
      <c r="AO88" s="24">
        <v>112</v>
      </c>
      <c r="AP88" s="24">
        <v>9</v>
      </c>
      <c r="AR88" s="121"/>
      <c r="AS88" s="136">
        <v>1600</v>
      </c>
      <c r="AT88" s="24">
        <v>1600</v>
      </c>
      <c r="AU88" s="136">
        <v>58</v>
      </c>
      <c r="AV88" s="24">
        <v>46</v>
      </c>
      <c r="AW88" s="24">
        <v>53</v>
      </c>
      <c r="AX88" s="24">
        <v>40.9</v>
      </c>
      <c r="AY88" s="24">
        <v>32.200000000000003</v>
      </c>
      <c r="AZ88" s="24">
        <v>36.984999999999999</v>
      </c>
      <c r="BA88" s="24">
        <v>58.363999999999997</v>
      </c>
      <c r="BB88" s="24">
        <v>45.5</v>
      </c>
      <c r="BC88" s="24">
        <v>52.575200000000002</v>
      </c>
      <c r="BD88" s="24">
        <v>19</v>
      </c>
      <c r="BE88" s="24" t="s">
        <v>108</v>
      </c>
      <c r="BF88" s="24" t="s">
        <v>109</v>
      </c>
      <c r="BG88" s="24" t="s">
        <v>122</v>
      </c>
      <c r="BH88" s="24" t="s">
        <v>123</v>
      </c>
      <c r="BI88" s="24">
        <v>1600</v>
      </c>
      <c r="BM88" s="121">
        <v>1600</v>
      </c>
      <c r="BN88" s="124" t="s">
        <v>2126</v>
      </c>
      <c r="BO88" s="24">
        <v>2</v>
      </c>
      <c r="BP88" s="24">
        <v>2</v>
      </c>
      <c r="BQ88" s="24">
        <v>6</v>
      </c>
      <c r="BR88" s="24" t="s">
        <v>92</v>
      </c>
      <c r="BS88" s="24" t="s">
        <v>2123</v>
      </c>
      <c r="BT88" s="24" t="s">
        <v>111</v>
      </c>
      <c r="BU88" s="27">
        <v>43861</v>
      </c>
      <c r="BV88" s="24">
        <v>27150</v>
      </c>
      <c r="BW88" s="139"/>
      <c r="BX88" s="136"/>
      <c r="BY88" s="24" t="s">
        <v>64</v>
      </c>
      <c r="CB88" s="24" t="s">
        <v>64</v>
      </c>
      <c r="CC88" s="24" t="s">
        <v>64</v>
      </c>
      <c r="CD88" s="24" t="s">
        <v>850</v>
      </c>
      <c r="CE88" s="24" t="s">
        <v>64</v>
      </c>
      <c r="CG88" s="24" t="s">
        <v>63</v>
      </c>
      <c r="CH88" s="24" t="s">
        <v>761</v>
      </c>
      <c r="CI88" s="24" t="s">
        <v>64</v>
      </c>
      <c r="CK88" s="24" t="s">
        <v>112</v>
      </c>
      <c r="CM88" s="24">
        <v>2</v>
      </c>
      <c r="CN88" s="24" t="s">
        <v>113</v>
      </c>
      <c r="CP88" s="24">
        <v>396</v>
      </c>
      <c r="CQ88" s="24">
        <v>37</v>
      </c>
      <c r="CR88" s="24">
        <v>109.8</v>
      </c>
      <c r="CS88" s="24" t="s">
        <v>114</v>
      </c>
      <c r="CV88" s="24" t="s">
        <v>115</v>
      </c>
      <c r="CX88" s="24" t="s">
        <v>116</v>
      </c>
      <c r="CY88" s="24" t="s">
        <v>64</v>
      </c>
      <c r="DC88" s="24" t="s">
        <v>851</v>
      </c>
      <c r="DD88" s="24">
        <v>1</v>
      </c>
      <c r="DE88" s="24" t="s">
        <v>117</v>
      </c>
      <c r="DG88" s="24">
        <v>90</v>
      </c>
      <c r="DJ88" s="24" t="s">
        <v>76</v>
      </c>
      <c r="DK88" s="24" t="s">
        <v>2124</v>
      </c>
      <c r="DL88" s="24" t="s">
        <v>64</v>
      </c>
      <c r="DM88" s="24" t="s">
        <v>63</v>
      </c>
      <c r="DN88" s="24" t="s">
        <v>64</v>
      </c>
      <c r="DO88" s="24" t="s">
        <v>821</v>
      </c>
      <c r="DP88" s="24" t="s">
        <v>63</v>
      </c>
      <c r="DQ88" s="24" t="s">
        <v>78</v>
      </c>
      <c r="DS88" s="24" t="s">
        <v>118</v>
      </c>
      <c r="DT88" s="24" t="s">
        <v>119</v>
      </c>
      <c r="DU88" s="24" t="s">
        <v>144</v>
      </c>
      <c r="DV88" s="24" t="s">
        <v>145</v>
      </c>
      <c r="DY88" s="24">
        <v>33.4</v>
      </c>
      <c r="DZ88" s="121"/>
      <c r="EA88" s="140"/>
      <c r="EB88" s="136">
        <v>7</v>
      </c>
      <c r="EC88" s="24">
        <v>9</v>
      </c>
      <c r="ED88" s="121"/>
      <c r="EE88" s="136" t="s">
        <v>1776</v>
      </c>
      <c r="EF88" s="24">
        <v>3</v>
      </c>
      <c r="EH88" s="121"/>
      <c r="EI88" s="136"/>
      <c r="EM88" s="136"/>
      <c r="EP88" s="121"/>
      <c r="EQ88" s="136"/>
      <c r="ET88" s="121"/>
      <c r="EU88" s="136"/>
      <c r="EV88" s="121">
        <v>500</v>
      </c>
      <c r="EW88" s="136">
        <v>0</v>
      </c>
      <c r="EX88" s="24">
        <v>0</v>
      </c>
      <c r="EY88" s="121">
        <v>0</v>
      </c>
      <c r="EZ88" s="135">
        <v>205</v>
      </c>
      <c r="FA88" s="24">
        <v>1.3</v>
      </c>
      <c r="FB88" s="121"/>
      <c r="FC88" s="135">
        <v>510</v>
      </c>
      <c r="FD88" s="136">
        <v>29</v>
      </c>
      <c r="FE88" s="24">
        <v>39</v>
      </c>
      <c r="FF88" s="121">
        <v>33</v>
      </c>
      <c r="FG88" s="136">
        <v>239.1</v>
      </c>
      <c r="FH88" s="24">
        <v>162.69999999999999</v>
      </c>
      <c r="FI88" s="127">
        <f>EZ88</f>
        <v>205</v>
      </c>
      <c r="FJ88" s="141">
        <f>19.866*19/22</f>
        <v>17.157</v>
      </c>
      <c r="FK88" s="142">
        <f>24.82*19/22</f>
        <v>21.435454545454544</v>
      </c>
      <c r="FL88" s="121">
        <f>BD88</f>
        <v>19</v>
      </c>
      <c r="FM88" s="24">
        <v>0.45500000000000002</v>
      </c>
      <c r="FN88" s="24">
        <v>0.52500000000000002</v>
      </c>
      <c r="FO88" s="121">
        <v>0.48799999999999999</v>
      </c>
      <c r="FP88" s="185">
        <v>0</v>
      </c>
      <c r="FQ88" s="186">
        <v>0</v>
      </c>
      <c r="FR88" s="186">
        <v>0</v>
      </c>
      <c r="FS88" s="138">
        <v>21.1</v>
      </c>
    </row>
    <row r="89" spans="1:190" s="24" customFormat="1" x14ac:dyDescent="0.25">
      <c r="A89" s="183"/>
      <c r="B89" s="183" t="s">
        <v>2277</v>
      </c>
      <c r="C89"/>
      <c r="D89"/>
      <c r="G89" s="26"/>
      <c r="I89" s="121"/>
      <c r="J89" s="136">
        <v>21</v>
      </c>
      <c r="K89" s="24">
        <v>26</v>
      </c>
      <c r="L89" s="24">
        <v>23</v>
      </c>
      <c r="M89" s="24">
        <v>28.7</v>
      </c>
      <c r="N89" s="24">
        <v>41</v>
      </c>
      <c r="O89" s="24">
        <v>33.200000000000003</v>
      </c>
      <c r="P89" s="24">
        <v>20.696999999999999</v>
      </c>
      <c r="Q89" s="24">
        <v>26.109400000000001</v>
      </c>
      <c r="R89" s="24">
        <v>22.8263</v>
      </c>
      <c r="T89" s="24" t="s">
        <v>60</v>
      </c>
      <c r="U89" s="24" t="s">
        <v>71</v>
      </c>
      <c r="V89" s="24" t="s">
        <v>86</v>
      </c>
      <c r="W89" s="24" t="s">
        <v>136</v>
      </c>
      <c r="Y89" s="24">
        <v>9</v>
      </c>
      <c r="Z89" s="24" t="s">
        <v>63</v>
      </c>
      <c r="AA89" s="24" t="s">
        <v>64</v>
      </c>
      <c r="AB89" s="24" t="s">
        <v>65</v>
      </c>
      <c r="AC89" s="24" t="s">
        <v>66</v>
      </c>
      <c r="AD89" s="24">
        <v>10</v>
      </c>
      <c r="AF89" s="24">
        <v>488</v>
      </c>
      <c r="AG89" s="24" t="s">
        <v>155</v>
      </c>
      <c r="AH89" s="24" t="s">
        <v>156</v>
      </c>
      <c r="AI89" s="24" t="s">
        <v>68</v>
      </c>
      <c r="AJ89" s="121" t="s">
        <v>69</v>
      </c>
      <c r="AK89" s="136" t="s">
        <v>64</v>
      </c>
      <c r="AL89" s="24" t="s">
        <v>70</v>
      </c>
      <c r="AO89" s="24">
        <v>112</v>
      </c>
      <c r="AP89" s="24">
        <v>9</v>
      </c>
      <c r="AR89" s="121"/>
      <c r="AS89" s="136">
        <v>1600</v>
      </c>
      <c r="AT89" s="24">
        <v>1600</v>
      </c>
      <c r="AU89" s="136">
        <v>58</v>
      </c>
      <c r="AV89" s="24">
        <v>73</v>
      </c>
      <c r="AW89" s="24">
        <v>64</v>
      </c>
      <c r="AX89" s="24">
        <v>82.4</v>
      </c>
      <c r="AY89" s="24">
        <v>104.5</v>
      </c>
      <c r="AZ89" s="24">
        <v>91.066599999999994</v>
      </c>
      <c r="BA89" s="24">
        <v>58.354900000000001</v>
      </c>
      <c r="BB89" s="24">
        <v>73.161900000000003</v>
      </c>
      <c r="BC89" s="24">
        <v>64.201999999999998</v>
      </c>
      <c r="BD89" s="24">
        <v>19</v>
      </c>
      <c r="BE89" s="24" t="s">
        <v>108</v>
      </c>
      <c r="BF89" s="24" t="s">
        <v>109</v>
      </c>
      <c r="BG89" s="24" t="s">
        <v>68</v>
      </c>
      <c r="BH89" s="24" t="s">
        <v>69</v>
      </c>
      <c r="BI89" s="24">
        <v>1600</v>
      </c>
      <c r="BM89" s="121">
        <v>1600</v>
      </c>
      <c r="BN89" s="124" t="s">
        <v>2126</v>
      </c>
      <c r="BO89" s="24">
        <v>2</v>
      </c>
      <c r="BP89" s="24">
        <v>2</v>
      </c>
      <c r="BQ89" s="24">
        <v>6</v>
      </c>
      <c r="BR89" s="24" t="s">
        <v>92</v>
      </c>
      <c r="BS89" s="24" t="s">
        <v>2123</v>
      </c>
      <c r="BT89" s="24" t="s">
        <v>111</v>
      </c>
      <c r="BU89" s="27">
        <v>43861</v>
      </c>
      <c r="BV89" s="24">
        <v>27150</v>
      </c>
      <c r="BW89" s="139"/>
      <c r="BX89" s="136"/>
      <c r="BY89" s="24" t="s">
        <v>64</v>
      </c>
      <c r="CB89" s="24" t="s">
        <v>64</v>
      </c>
      <c r="CC89" s="24" t="s">
        <v>64</v>
      </c>
      <c r="CD89" s="24" t="s">
        <v>850</v>
      </c>
      <c r="CE89" s="24" t="s">
        <v>64</v>
      </c>
      <c r="CG89" s="24" t="s">
        <v>63</v>
      </c>
      <c r="CH89" s="24" t="s">
        <v>761</v>
      </c>
      <c r="CI89" s="24" t="s">
        <v>64</v>
      </c>
      <c r="CK89" s="24" t="s">
        <v>112</v>
      </c>
      <c r="CM89" s="24">
        <v>2</v>
      </c>
      <c r="CN89" s="24" t="s">
        <v>113</v>
      </c>
      <c r="CP89" s="24">
        <v>396</v>
      </c>
      <c r="CQ89" s="24">
        <v>37</v>
      </c>
      <c r="CR89" s="24">
        <v>109.8</v>
      </c>
      <c r="CS89" s="24" t="s">
        <v>114</v>
      </c>
      <c r="CV89" s="24" t="s">
        <v>115</v>
      </c>
      <c r="CX89" s="24" t="s">
        <v>116</v>
      </c>
      <c r="CY89" s="24" t="s">
        <v>64</v>
      </c>
      <c r="DC89" s="24" t="s">
        <v>851</v>
      </c>
      <c r="DD89" s="24">
        <v>1</v>
      </c>
      <c r="DE89" s="24" t="s">
        <v>117</v>
      </c>
      <c r="DG89" s="24">
        <v>90</v>
      </c>
      <c r="DJ89" s="24" t="s">
        <v>76</v>
      </c>
      <c r="DK89" s="24" t="s">
        <v>2124</v>
      </c>
      <c r="DL89" s="24" t="s">
        <v>64</v>
      </c>
      <c r="DM89" s="24" t="s">
        <v>63</v>
      </c>
      <c r="DN89" s="24" t="s">
        <v>64</v>
      </c>
      <c r="DO89" s="24" t="s">
        <v>821</v>
      </c>
      <c r="DP89" s="24" t="s">
        <v>63</v>
      </c>
      <c r="DQ89" s="24" t="s">
        <v>78</v>
      </c>
      <c r="DS89" s="24" t="s">
        <v>118</v>
      </c>
      <c r="DT89" s="24" t="s">
        <v>119</v>
      </c>
      <c r="DU89" s="24" t="s">
        <v>144</v>
      </c>
      <c r="DV89" s="24" t="s">
        <v>145</v>
      </c>
      <c r="DY89" s="24">
        <v>33.4</v>
      </c>
      <c r="DZ89" s="121"/>
      <c r="EA89" s="140"/>
      <c r="EB89" s="136">
        <v>7</v>
      </c>
      <c r="EC89" s="24">
        <v>9</v>
      </c>
      <c r="ED89" s="121"/>
      <c r="EE89" s="136" t="s">
        <v>1776</v>
      </c>
      <c r="EF89" s="24">
        <v>3</v>
      </c>
      <c r="EH89" s="121"/>
      <c r="EI89" s="136"/>
      <c r="EM89" s="136"/>
      <c r="EP89" s="121"/>
      <c r="EQ89" s="136"/>
      <c r="ET89" s="121"/>
      <c r="EU89" s="136"/>
      <c r="EV89" s="121">
        <v>500</v>
      </c>
      <c r="EW89" s="136">
        <v>429</v>
      </c>
      <c r="EX89" s="24">
        <v>340</v>
      </c>
      <c r="EY89" s="121">
        <v>389</v>
      </c>
      <c r="EZ89" s="135">
        <v>205</v>
      </c>
      <c r="FA89" s="24">
        <v>1.3</v>
      </c>
      <c r="FB89" s="121"/>
      <c r="FC89" s="135">
        <v>510</v>
      </c>
      <c r="FD89" s="136">
        <v>29</v>
      </c>
      <c r="FE89" s="24">
        <v>39</v>
      </c>
      <c r="FF89" s="121">
        <v>33</v>
      </c>
      <c r="FG89" s="136">
        <v>239.1</v>
      </c>
      <c r="FH89" s="24">
        <v>162.69999999999999</v>
      </c>
      <c r="FI89" s="127">
        <f>EZ89</f>
        <v>205</v>
      </c>
      <c r="FJ89" s="136" t="s">
        <v>2222</v>
      </c>
      <c r="FL89" s="121"/>
      <c r="FM89" s="24">
        <v>0.45500000000000002</v>
      </c>
      <c r="FN89" s="24">
        <v>0.52500000000000002</v>
      </c>
      <c r="FO89" s="121">
        <v>0.48799999999999999</v>
      </c>
      <c r="FP89" s="136"/>
      <c r="FS89" s="138">
        <v>21.1</v>
      </c>
    </row>
    <row r="90" spans="1:190" s="24" customFormat="1" x14ac:dyDescent="0.25">
      <c r="B90" s="24" t="s">
        <v>2278</v>
      </c>
      <c r="G90" s="26"/>
      <c r="I90" s="121"/>
      <c r="J90" s="124"/>
      <c r="K90" s="34"/>
      <c r="L90" s="34"/>
      <c r="M90" s="125"/>
      <c r="N90" s="125"/>
      <c r="O90" s="125"/>
      <c r="P90" s="125"/>
      <c r="Q90" s="125"/>
      <c r="R90" s="125"/>
      <c r="S90" s="125"/>
      <c r="T90" s="122"/>
      <c r="U90" s="122"/>
      <c r="V90" s="122"/>
      <c r="W90" s="122"/>
      <c r="X90" s="122"/>
      <c r="Y90" s="34"/>
      <c r="Z90" s="122"/>
      <c r="AA90" s="122"/>
      <c r="AB90" s="122"/>
      <c r="AC90" s="122"/>
      <c r="AD90" s="34"/>
      <c r="AE90" s="34"/>
      <c r="AF90" s="122"/>
      <c r="AG90" s="122"/>
      <c r="AH90" s="122"/>
      <c r="AI90" s="122"/>
      <c r="AJ90" s="123"/>
      <c r="AK90" s="126"/>
      <c r="AL90" s="122"/>
      <c r="AM90" s="34"/>
      <c r="AN90" s="34"/>
      <c r="AO90" s="34"/>
      <c r="AP90" s="34"/>
      <c r="AQ90" s="34"/>
      <c r="AR90" s="127"/>
      <c r="AS90" s="124"/>
      <c r="AT90" s="34"/>
      <c r="AU90" s="124"/>
      <c r="AV90" s="34"/>
      <c r="AW90" s="34"/>
      <c r="AX90" s="125"/>
      <c r="AY90" s="125"/>
      <c r="AZ90" s="125"/>
      <c r="BA90" s="125"/>
      <c r="BB90" s="125"/>
      <c r="BC90" s="125"/>
      <c r="BE90" s="122"/>
      <c r="BF90" s="122"/>
      <c r="BG90" s="122"/>
      <c r="BH90" s="122"/>
      <c r="BJ90" s="122"/>
      <c r="BK90" s="122"/>
      <c r="BL90" s="122"/>
      <c r="BM90" s="121"/>
      <c r="BN90" s="124"/>
      <c r="BO90" s="34"/>
      <c r="BP90" s="34"/>
      <c r="BR90" s="122"/>
      <c r="BS90" s="122"/>
      <c r="BT90" s="122"/>
      <c r="BU90" s="27"/>
      <c r="BV90" s="127"/>
      <c r="BW90" s="130"/>
      <c r="BX90" s="126"/>
      <c r="BY90" s="122"/>
      <c r="BZ90" s="122"/>
      <c r="CA90" s="122"/>
      <c r="CB90" s="122"/>
      <c r="CC90" s="122"/>
      <c r="CD90" s="122"/>
      <c r="CE90" s="122"/>
      <c r="CF90" s="122"/>
      <c r="CG90" s="122"/>
      <c r="CH90" s="122"/>
      <c r="CI90" s="122"/>
      <c r="CJ90" s="122"/>
      <c r="CK90" s="122"/>
      <c r="CL90" s="122"/>
      <c r="CM90" s="34"/>
      <c r="CN90" s="122"/>
      <c r="CO90" s="122"/>
      <c r="CP90" s="34"/>
      <c r="CQ90" s="131"/>
      <c r="CR90" s="132"/>
      <c r="CS90" s="122"/>
      <c r="CT90" s="122"/>
      <c r="CU90" s="34"/>
      <c r="CV90" s="122"/>
      <c r="CW90" s="122"/>
      <c r="CX90" s="122"/>
      <c r="CY90" s="122"/>
      <c r="CZ90" s="122"/>
      <c r="DA90" s="131"/>
      <c r="DB90" s="131"/>
      <c r="DC90" s="122"/>
      <c r="DD90" s="34"/>
      <c r="DE90" s="122"/>
      <c r="DF90" s="122"/>
      <c r="DG90" s="34"/>
      <c r="DH90" s="122"/>
      <c r="DI90" s="122"/>
      <c r="DJ90" s="122"/>
      <c r="DK90" s="122"/>
      <c r="DL90" s="122"/>
      <c r="DM90" s="122"/>
      <c r="DN90" s="122"/>
      <c r="DO90" s="122"/>
      <c r="DP90" s="122"/>
      <c r="DQ90" s="122"/>
      <c r="DR90" s="122"/>
      <c r="DS90" s="122"/>
      <c r="DT90" s="122"/>
      <c r="DU90" s="122"/>
      <c r="DV90" s="122"/>
      <c r="DW90" s="34"/>
      <c r="DX90" s="34"/>
      <c r="DY90" s="132"/>
      <c r="DZ90" s="123"/>
      <c r="EA90" s="133"/>
      <c r="EB90" s="124"/>
      <c r="EC90" s="34"/>
      <c r="ED90" s="121"/>
      <c r="EE90" s="126"/>
      <c r="EF90" s="34"/>
      <c r="EG90" s="34"/>
      <c r="EH90" s="123"/>
      <c r="EI90" s="126"/>
      <c r="EJ90" s="34"/>
      <c r="EK90" s="34"/>
      <c r="EL90" s="122"/>
      <c r="EM90" s="126"/>
      <c r="EN90" s="34"/>
      <c r="EO90" s="34"/>
      <c r="EP90" s="123"/>
      <c r="EQ90" s="126"/>
      <c r="ER90" s="34"/>
      <c r="ES90" s="34"/>
      <c r="ET90" s="123"/>
      <c r="EU90" s="124"/>
      <c r="EV90" s="127"/>
      <c r="EW90" s="124"/>
      <c r="EX90" s="34"/>
      <c r="EY90" s="127"/>
      <c r="EZ90" s="134"/>
      <c r="FA90" s="131"/>
      <c r="FB90" s="127"/>
      <c r="FC90" s="143"/>
      <c r="FD90" s="124"/>
      <c r="FE90" s="34"/>
      <c r="FF90" s="127"/>
      <c r="FG90" s="154"/>
      <c r="FH90" s="26"/>
      <c r="FI90" s="127"/>
      <c r="FJ90" s="136" t="s">
        <v>2279</v>
      </c>
      <c r="FL90" s="121"/>
      <c r="FM90" s="155"/>
      <c r="FN90" s="155"/>
      <c r="FO90" s="137"/>
      <c r="FP90" s="136"/>
      <c r="FR90" s="121"/>
      <c r="FS90" s="138"/>
    </row>
    <row r="91" spans="1:190" s="21" customFormat="1" x14ac:dyDescent="0.25">
      <c r="A91" s="24"/>
      <c r="E91" s="24"/>
      <c r="F91" s="24"/>
      <c r="G91" s="26"/>
      <c r="H91" s="24"/>
      <c r="I91" s="121"/>
      <c r="J91" s="109"/>
      <c r="K91" s="107"/>
      <c r="L91" s="107"/>
      <c r="M91" s="104" t="s">
        <v>2280</v>
      </c>
      <c r="N91" s="107"/>
      <c r="O91" s="107"/>
      <c r="P91" s="107"/>
      <c r="Q91" s="107"/>
      <c r="R91" s="107"/>
      <c r="S91" s="107"/>
      <c r="T91" s="107"/>
      <c r="U91" s="107"/>
      <c r="V91" s="107"/>
      <c r="W91" s="107"/>
      <c r="X91" s="107"/>
      <c r="Y91" s="107"/>
      <c r="Z91" s="107"/>
      <c r="AA91" s="107"/>
      <c r="AB91" s="107"/>
      <c r="AC91" s="107"/>
      <c r="AD91" s="104" t="str">
        <f>$M91</f>
        <v>2020 BMW Mini Cooper SE Countryman ALL4 (PHEV)</v>
      </c>
      <c r="AE91" s="107"/>
      <c r="AF91" s="107"/>
      <c r="AG91" s="107"/>
      <c r="AH91" s="107"/>
      <c r="AI91" s="107"/>
      <c r="AJ91" s="110"/>
      <c r="AK91" s="111"/>
      <c r="AL91" s="107"/>
      <c r="AM91" s="107"/>
      <c r="AN91" s="107"/>
      <c r="AO91" s="107"/>
      <c r="AP91" s="107"/>
      <c r="AQ91" s="107"/>
      <c r="AR91" s="110"/>
      <c r="AS91" s="111"/>
      <c r="AT91" s="104" t="str">
        <f>$M91</f>
        <v>2020 BMW Mini Cooper SE Countryman ALL4 (PHEV)</v>
      </c>
      <c r="AU91" s="111"/>
      <c r="AV91" s="107"/>
      <c r="AW91" s="107"/>
      <c r="AX91" s="107"/>
      <c r="AY91" s="107"/>
      <c r="AZ91" s="107"/>
      <c r="BA91" s="107"/>
      <c r="BB91" s="107"/>
      <c r="BC91" s="107"/>
      <c r="BD91" s="107"/>
      <c r="BE91" s="107"/>
      <c r="BF91" s="107"/>
      <c r="BG91" s="107"/>
      <c r="BH91" s="107"/>
      <c r="BI91" s="104" t="str">
        <f>$M91</f>
        <v>2020 BMW Mini Cooper SE Countryman ALL4 (PHEV)</v>
      </c>
      <c r="BJ91" s="107"/>
      <c r="BK91" s="107"/>
      <c r="BL91" s="107"/>
      <c r="BM91" s="110"/>
      <c r="BN91" s="111"/>
      <c r="BO91" s="107"/>
      <c r="BP91" s="107"/>
      <c r="BQ91" s="107"/>
      <c r="BR91" s="107"/>
      <c r="BS91" s="107"/>
      <c r="BT91" s="112"/>
      <c r="BU91" s="107"/>
      <c r="BV91" s="110"/>
      <c r="BW91" s="113"/>
      <c r="BX91" s="111"/>
      <c r="BY91" s="104" t="str">
        <f>$M91</f>
        <v>2020 BMW Mini Cooper SE Countryman ALL4 (PHEV)</v>
      </c>
      <c r="BZ91" s="107"/>
      <c r="CA91" s="107"/>
      <c r="CB91" s="107"/>
      <c r="CC91" s="107"/>
      <c r="CD91" s="107"/>
      <c r="CE91" s="114"/>
      <c r="CF91" s="107"/>
      <c r="CG91" s="107"/>
      <c r="CH91" s="107"/>
      <c r="CI91" s="107"/>
      <c r="CJ91" s="107"/>
      <c r="CK91" s="107"/>
      <c r="CL91" s="107"/>
      <c r="CM91" s="107"/>
      <c r="CN91" s="107"/>
      <c r="CO91" s="104" t="str">
        <f>$M91</f>
        <v>2020 BMW Mini Cooper SE Countryman ALL4 (PHEV)</v>
      </c>
      <c r="CP91" s="107"/>
      <c r="CQ91" s="107"/>
      <c r="CR91" s="107"/>
      <c r="CS91" s="107"/>
      <c r="CT91" s="107"/>
      <c r="CU91" s="107"/>
      <c r="CV91" s="107"/>
      <c r="CW91" s="107"/>
      <c r="CX91" s="107"/>
      <c r="CY91" s="107"/>
      <c r="CZ91" s="107"/>
      <c r="DA91" s="107"/>
      <c r="DB91" s="107"/>
      <c r="DC91" s="107"/>
      <c r="DD91" s="107"/>
      <c r="DE91" s="107"/>
      <c r="DF91" s="104" t="str">
        <f>$M91</f>
        <v>2020 BMW Mini Cooper SE Countryman ALL4 (PHEV)</v>
      </c>
      <c r="DG91" s="107"/>
      <c r="DH91" s="107"/>
      <c r="DI91" s="107"/>
      <c r="DJ91" s="107"/>
      <c r="DK91" s="107"/>
      <c r="DL91" s="107"/>
      <c r="DM91" s="107"/>
      <c r="DN91" s="107"/>
      <c r="DO91" s="107"/>
      <c r="DP91" s="107"/>
      <c r="DQ91" s="107"/>
      <c r="DR91" s="104"/>
      <c r="DS91" s="104"/>
      <c r="DT91" s="104"/>
      <c r="DU91" s="104"/>
      <c r="DV91" s="104"/>
      <c r="DW91" s="104" t="str">
        <f>$M91</f>
        <v>2020 BMW Mini Cooper SE Countryman ALL4 (PHEV)</v>
      </c>
      <c r="DX91" s="104"/>
      <c r="DY91" s="104"/>
      <c r="DZ91" s="108"/>
      <c r="EA91" s="115"/>
      <c r="EB91" s="109"/>
      <c r="EC91" s="104"/>
      <c r="ED91" s="108"/>
      <c r="EE91" s="109"/>
      <c r="EF91" s="104"/>
      <c r="EG91" s="104"/>
      <c r="EH91" s="108"/>
      <c r="EI91" s="109"/>
      <c r="EK91" t="s">
        <v>80</v>
      </c>
      <c r="EL91" s="104" t="str">
        <f>$M91</f>
        <v>2020 BMW Mini Cooper SE Countryman ALL4 (PHEV)</v>
      </c>
      <c r="EM91" s="109"/>
      <c r="EP91" s="106"/>
      <c r="EQ91" s="105"/>
      <c r="ET91" s="106"/>
      <c r="EU91" s="105"/>
      <c r="EV91" s="106"/>
      <c r="EW91" s="105"/>
      <c r="EY91" s="106"/>
      <c r="EZ91" s="116"/>
      <c r="FA91" s="104" t="str">
        <f>$M91</f>
        <v>2020 BMW Mini Cooper SE Countryman ALL4 (PHEV)</v>
      </c>
      <c r="FB91" s="106"/>
      <c r="FC91" s="116"/>
      <c r="FD91" s="109"/>
      <c r="FE91" s="104"/>
      <c r="FF91" s="108"/>
      <c r="FG91" s="109"/>
      <c r="FH91" s="104"/>
      <c r="FI91" s="108"/>
      <c r="FJ91" s="109"/>
      <c r="FK91" s="104"/>
      <c r="FL91" s="108"/>
      <c r="FM91" s="104" t="str">
        <f>$M91</f>
        <v>2020 BMW Mini Cooper SE Countryman ALL4 (PHEV)</v>
      </c>
      <c r="FN91" s="104"/>
      <c r="FO91" s="108"/>
      <c r="FP91" s="118"/>
      <c r="FQ91" s="119"/>
      <c r="FR91" s="120"/>
      <c r="FS91" s="117"/>
      <c r="FT91" s="104"/>
      <c r="FU91" s="104"/>
      <c r="FV91" s="104"/>
      <c r="FW91" s="104"/>
      <c r="FX91" s="104"/>
      <c r="FY91" s="104"/>
      <c r="FZ91" s="104"/>
      <c r="GA91" s="104"/>
      <c r="GB91" s="104"/>
      <c r="GC91" s="104"/>
      <c r="GD91" s="104"/>
      <c r="GE91" s="104"/>
      <c r="GF91" s="104"/>
      <c r="GG91" s="104"/>
      <c r="GH91" s="104"/>
    </row>
    <row r="92" spans="1:190" s="24" customFormat="1" x14ac:dyDescent="0.25">
      <c r="A92" s="24">
        <v>2020</v>
      </c>
      <c r="B92" s="24" t="s">
        <v>56</v>
      </c>
      <c r="C92" s="24" t="s">
        <v>200</v>
      </c>
      <c r="D92" s="24" t="s">
        <v>219</v>
      </c>
      <c r="E92" s="24" t="s">
        <v>58</v>
      </c>
      <c r="F92" s="24">
        <v>90</v>
      </c>
      <c r="G92" s="26">
        <v>1.5</v>
      </c>
      <c r="H92" s="24">
        <v>3</v>
      </c>
      <c r="I92" s="121" t="s">
        <v>201</v>
      </c>
      <c r="J92" s="24">
        <v>29</v>
      </c>
      <c r="K92" s="24">
        <v>30</v>
      </c>
      <c r="L92" s="24">
        <v>29</v>
      </c>
      <c r="M92" s="24">
        <v>38.4</v>
      </c>
      <c r="N92" s="24">
        <v>42.7</v>
      </c>
      <c r="O92" s="24">
        <v>40.222700000000003</v>
      </c>
      <c r="P92" s="24">
        <v>29.152899999999999</v>
      </c>
      <c r="Q92" s="24">
        <v>29.8444</v>
      </c>
      <c r="R92" s="24">
        <v>29.460100000000001</v>
      </c>
      <c r="T92" s="24" t="s">
        <v>60</v>
      </c>
      <c r="U92" s="24" t="s">
        <v>71</v>
      </c>
      <c r="V92" s="24" t="s">
        <v>61</v>
      </c>
      <c r="W92" s="24" t="s">
        <v>62</v>
      </c>
      <c r="Y92" s="24">
        <v>6</v>
      </c>
      <c r="Z92" s="24" t="s">
        <v>63</v>
      </c>
      <c r="AA92" s="24" t="s">
        <v>64</v>
      </c>
      <c r="AB92" s="24" t="s">
        <v>86</v>
      </c>
      <c r="AC92" s="24" t="s">
        <v>87</v>
      </c>
      <c r="AD92" s="24">
        <v>10</v>
      </c>
      <c r="AF92" s="24">
        <v>280</v>
      </c>
      <c r="AG92" s="24" t="s">
        <v>59</v>
      </c>
      <c r="AH92" s="24" t="s">
        <v>67</v>
      </c>
      <c r="AI92" s="24" t="s">
        <v>68</v>
      </c>
      <c r="AJ92" s="24" t="s">
        <v>69</v>
      </c>
      <c r="AK92" s="136" t="s">
        <v>64</v>
      </c>
      <c r="AL92" s="24" t="s">
        <v>70</v>
      </c>
      <c r="AQ92" s="24">
        <v>95</v>
      </c>
      <c r="AR92" s="121">
        <v>17</v>
      </c>
      <c r="AS92" s="136">
        <v>1350</v>
      </c>
      <c r="AT92" s="24">
        <v>1350</v>
      </c>
      <c r="AU92" s="24">
        <v>45</v>
      </c>
      <c r="AV92" s="24">
        <v>47</v>
      </c>
      <c r="AW92" s="24">
        <v>46</v>
      </c>
      <c r="AX92" s="24">
        <v>32.200000000000003</v>
      </c>
      <c r="AY92" s="24">
        <v>32.799999999999997</v>
      </c>
      <c r="AZ92" s="24">
        <v>32.47</v>
      </c>
      <c r="BA92" s="24">
        <v>44.954000000000001</v>
      </c>
      <c r="BB92" s="24">
        <v>47.204999999999998</v>
      </c>
      <c r="BC92" s="24">
        <v>45.966999999999999</v>
      </c>
      <c r="BD92" s="24">
        <v>18</v>
      </c>
      <c r="BE92" s="24" t="s">
        <v>108</v>
      </c>
      <c r="BF92" s="24" t="s">
        <v>109</v>
      </c>
      <c r="BG92" s="24" t="s">
        <v>122</v>
      </c>
      <c r="BH92" s="24" t="s">
        <v>123</v>
      </c>
      <c r="BI92" s="24">
        <v>1350</v>
      </c>
      <c r="BN92" s="124" t="s">
        <v>2126</v>
      </c>
      <c r="BO92" s="24">
        <v>2</v>
      </c>
      <c r="BP92" s="24">
        <v>2</v>
      </c>
      <c r="BQ92" s="24">
        <v>5</v>
      </c>
      <c r="BR92" s="24" t="s">
        <v>126</v>
      </c>
      <c r="BS92" s="24" t="s">
        <v>2123</v>
      </c>
      <c r="BT92" s="24" t="s">
        <v>111</v>
      </c>
      <c r="BU92" s="27">
        <v>43790</v>
      </c>
      <c r="BV92" s="121">
        <v>26670</v>
      </c>
      <c r="BW92" s="139"/>
      <c r="BX92" s="24" t="s">
        <v>64</v>
      </c>
      <c r="BY92" s="24" t="s">
        <v>64</v>
      </c>
      <c r="CB92" s="24" t="s">
        <v>64</v>
      </c>
      <c r="CC92" s="24" t="s">
        <v>64</v>
      </c>
      <c r="CE92" s="24" t="s">
        <v>64</v>
      </c>
      <c r="CG92" s="24" t="s">
        <v>63</v>
      </c>
      <c r="CH92" s="24" t="s">
        <v>74</v>
      </c>
      <c r="CI92" s="24" t="s">
        <v>63</v>
      </c>
      <c r="CJ92" s="24" t="s">
        <v>94</v>
      </c>
      <c r="CK92" s="24" t="s">
        <v>112</v>
      </c>
      <c r="CM92" s="24">
        <v>6</v>
      </c>
      <c r="CN92" s="24" t="s">
        <v>113</v>
      </c>
      <c r="CP92" s="24">
        <v>336</v>
      </c>
      <c r="CQ92" s="24">
        <v>34</v>
      </c>
      <c r="CR92" s="24">
        <v>95.4</v>
      </c>
      <c r="CS92" s="24" t="s">
        <v>114</v>
      </c>
      <c r="CV92" s="24" t="s">
        <v>115</v>
      </c>
      <c r="CX92" s="24" t="s">
        <v>116</v>
      </c>
      <c r="CY92" s="24" t="s">
        <v>64</v>
      </c>
      <c r="DD92" s="24">
        <v>1</v>
      </c>
      <c r="DE92" s="24" t="s">
        <v>117</v>
      </c>
      <c r="DG92" s="24">
        <v>65</v>
      </c>
      <c r="DJ92" s="24" t="s">
        <v>76</v>
      </c>
      <c r="DK92" s="24" t="s">
        <v>2124</v>
      </c>
      <c r="DL92" s="24" t="s">
        <v>64</v>
      </c>
      <c r="DM92" s="24" t="s">
        <v>63</v>
      </c>
      <c r="DN92" s="24" t="s">
        <v>64</v>
      </c>
      <c r="DO92" s="24" t="s">
        <v>77</v>
      </c>
      <c r="DP92" s="24" t="s">
        <v>63</v>
      </c>
      <c r="DQ92" s="24" t="s">
        <v>78</v>
      </c>
      <c r="DS92" s="24" t="s">
        <v>118</v>
      </c>
      <c r="DT92" s="24" t="s">
        <v>119</v>
      </c>
      <c r="DU92" s="24" t="s">
        <v>120</v>
      </c>
      <c r="DV92" s="24" t="s">
        <v>121</v>
      </c>
      <c r="DY92" s="24">
        <v>40.4</v>
      </c>
      <c r="DZ92" s="121"/>
      <c r="EA92" s="140"/>
      <c r="EB92" s="136">
        <v>9</v>
      </c>
      <c r="EC92" s="24">
        <v>10</v>
      </c>
      <c r="EE92" s="136" t="s">
        <v>1304</v>
      </c>
      <c r="EF92" s="24">
        <v>3</v>
      </c>
      <c r="EH92" s="121"/>
      <c r="EM92" s="136"/>
      <c r="EP92" s="121"/>
      <c r="EU92" s="136">
        <v>750</v>
      </c>
      <c r="EV92" s="121"/>
      <c r="EW92" s="24">
        <v>0</v>
      </c>
      <c r="EX92" s="24">
        <v>0</v>
      </c>
      <c r="EY92" s="24">
        <v>0</v>
      </c>
      <c r="EZ92" s="135">
        <v>175</v>
      </c>
      <c r="FA92" s="24">
        <v>2</v>
      </c>
      <c r="FC92" s="135">
        <v>300</v>
      </c>
      <c r="FD92" s="24">
        <v>39</v>
      </c>
      <c r="FE92" s="24">
        <v>39</v>
      </c>
      <c r="FF92" s="121">
        <v>39</v>
      </c>
      <c r="FG92" s="24">
        <v>174.2</v>
      </c>
      <c r="FH92" s="24">
        <v>176.5</v>
      </c>
      <c r="FI92" s="127">
        <f>EZ92</f>
        <v>175</v>
      </c>
      <c r="FJ92" s="136">
        <v>18.600000000000001</v>
      </c>
      <c r="FK92" s="24">
        <v>17.32</v>
      </c>
      <c r="FL92" s="121">
        <f>BD92</f>
        <v>18</v>
      </c>
      <c r="FM92" s="24">
        <v>0.435</v>
      </c>
      <c r="FN92" s="24">
        <v>0.41399999999999998</v>
      </c>
      <c r="FO92" s="121">
        <v>0.42499999999999999</v>
      </c>
      <c r="FP92" s="185">
        <v>0</v>
      </c>
      <c r="FQ92" s="186">
        <v>0</v>
      </c>
      <c r="FR92" s="187">
        <v>0</v>
      </c>
      <c r="FS92" s="138">
        <v>9.5</v>
      </c>
    </row>
    <row r="93" spans="1:190" s="24" customFormat="1" x14ac:dyDescent="0.25">
      <c r="B93" s="24" t="s">
        <v>2281</v>
      </c>
      <c r="G93" s="26"/>
      <c r="I93" s="121"/>
      <c r="J93" s="24">
        <v>29</v>
      </c>
      <c r="K93" s="24">
        <v>30</v>
      </c>
      <c r="L93" s="24">
        <v>29</v>
      </c>
      <c r="M93" s="24">
        <v>38.4</v>
      </c>
      <c r="N93" s="24">
        <v>42.7</v>
      </c>
      <c r="O93" s="24">
        <v>40.222700000000003</v>
      </c>
      <c r="P93" s="24">
        <v>29.152899999999999</v>
      </c>
      <c r="Q93" s="24">
        <v>29.8444</v>
      </c>
      <c r="R93" s="24">
        <v>29.460100000000001</v>
      </c>
      <c r="T93" s="24" t="s">
        <v>60</v>
      </c>
      <c r="U93" s="24" t="s">
        <v>71</v>
      </c>
      <c r="V93" s="24" t="s">
        <v>61</v>
      </c>
      <c r="W93" s="24" t="s">
        <v>62</v>
      </c>
      <c r="Y93" s="24">
        <v>6</v>
      </c>
      <c r="Z93" s="24" t="s">
        <v>63</v>
      </c>
      <c r="AA93" s="24" t="s">
        <v>64</v>
      </c>
      <c r="AB93" s="24" t="s">
        <v>86</v>
      </c>
      <c r="AC93" s="24" t="s">
        <v>87</v>
      </c>
      <c r="AD93" s="24">
        <v>10</v>
      </c>
      <c r="AF93" s="24">
        <v>280</v>
      </c>
      <c r="AG93" s="24" t="s">
        <v>59</v>
      </c>
      <c r="AH93" s="24" t="s">
        <v>67</v>
      </c>
      <c r="AI93" s="24" t="s">
        <v>68</v>
      </c>
      <c r="AJ93" s="24" t="s">
        <v>69</v>
      </c>
      <c r="AK93" s="136" t="s">
        <v>64</v>
      </c>
      <c r="AL93" s="24" t="s">
        <v>70</v>
      </c>
      <c r="AQ93" s="24">
        <v>95</v>
      </c>
      <c r="AR93" s="121">
        <v>17</v>
      </c>
      <c r="AS93" s="136">
        <v>1350</v>
      </c>
      <c r="AT93" s="24">
        <v>1350</v>
      </c>
      <c r="AU93" s="24">
        <v>74</v>
      </c>
      <c r="AV93" s="24">
        <v>72</v>
      </c>
      <c r="AW93" s="24">
        <v>73</v>
      </c>
      <c r="AX93" s="24">
        <v>104.8</v>
      </c>
      <c r="AY93" s="24">
        <v>102.6</v>
      </c>
      <c r="AZ93" s="24">
        <v>103.7984</v>
      </c>
      <c r="BA93" s="24">
        <v>73.761899999999997</v>
      </c>
      <c r="BB93" s="24">
        <v>71.8352</v>
      </c>
      <c r="BC93" s="24">
        <v>72.882199999999997</v>
      </c>
      <c r="BD93" s="24">
        <v>18</v>
      </c>
      <c r="BE93" s="24" t="s">
        <v>108</v>
      </c>
      <c r="BF93" s="24" t="s">
        <v>109</v>
      </c>
      <c r="BG93" s="24" t="s">
        <v>68</v>
      </c>
      <c r="BH93" s="24" t="s">
        <v>69</v>
      </c>
      <c r="BI93" s="24">
        <v>1350</v>
      </c>
      <c r="BN93" s="124" t="s">
        <v>2126</v>
      </c>
      <c r="BO93" s="24">
        <v>2</v>
      </c>
      <c r="BP93" s="24">
        <v>2</v>
      </c>
      <c r="BQ93" s="24">
        <v>5</v>
      </c>
      <c r="BR93" s="24" t="s">
        <v>126</v>
      </c>
      <c r="BS93" s="24" t="s">
        <v>2123</v>
      </c>
      <c r="BT93" s="24" t="s">
        <v>111</v>
      </c>
      <c r="BU93" s="27">
        <v>43790</v>
      </c>
      <c r="BV93" s="121">
        <v>26670</v>
      </c>
      <c r="BW93" s="139"/>
      <c r="BX93" s="24" t="s">
        <v>64</v>
      </c>
      <c r="BY93" s="24" t="s">
        <v>64</v>
      </c>
      <c r="CB93" s="24" t="s">
        <v>64</v>
      </c>
      <c r="CC93" s="24" t="s">
        <v>64</v>
      </c>
      <c r="CE93" s="24" t="s">
        <v>64</v>
      </c>
      <c r="CG93" s="24" t="s">
        <v>63</v>
      </c>
      <c r="CH93" s="24" t="s">
        <v>74</v>
      </c>
      <c r="CI93" s="24" t="s">
        <v>63</v>
      </c>
      <c r="CJ93" s="24" t="s">
        <v>94</v>
      </c>
      <c r="CK93" s="24" t="s">
        <v>112</v>
      </c>
      <c r="CM93" s="24">
        <v>6</v>
      </c>
      <c r="CN93" s="24" t="s">
        <v>113</v>
      </c>
      <c r="CP93" s="24">
        <v>336</v>
      </c>
      <c r="CQ93" s="24">
        <v>34</v>
      </c>
      <c r="CR93" s="24">
        <v>95.4</v>
      </c>
      <c r="CS93" s="24" t="s">
        <v>114</v>
      </c>
      <c r="CV93" s="24" t="s">
        <v>115</v>
      </c>
      <c r="CX93" s="24" t="s">
        <v>116</v>
      </c>
      <c r="CY93" s="24" t="s">
        <v>64</v>
      </c>
      <c r="DD93" s="24">
        <v>1</v>
      </c>
      <c r="DE93" s="24" t="s">
        <v>117</v>
      </c>
      <c r="DG93" s="24">
        <v>65</v>
      </c>
      <c r="DJ93" s="24" t="s">
        <v>76</v>
      </c>
      <c r="DK93" s="24" t="s">
        <v>2124</v>
      </c>
      <c r="DL93" s="24" t="s">
        <v>64</v>
      </c>
      <c r="DM93" s="24" t="s">
        <v>63</v>
      </c>
      <c r="DN93" s="24" t="s">
        <v>64</v>
      </c>
      <c r="DO93" s="24" t="s">
        <v>77</v>
      </c>
      <c r="DP93" s="24" t="s">
        <v>63</v>
      </c>
      <c r="DQ93" s="24" t="s">
        <v>78</v>
      </c>
      <c r="DS93" s="24" t="s">
        <v>118</v>
      </c>
      <c r="DT93" s="24" t="s">
        <v>119</v>
      </c>
      <c r="DU93" s="24" t="s">
        <v>120</v>
      </c>
      <c r="DV93" s="24" t="s">
        <v>121</v>
      </c>
      <c r="DY93" s="24">
        <v>40.4</v>
      </c>
      <c r="DZ93" s="121"/>
      <c r="EA93" s="140"/>
      <c r="EB93" s="136">
        <v>9</v>
      </c>
      <c r="EC93" s="24">
        <v>10</v>
      </c>
      <c r="ED93" s="24">
        <v>10</v>
      </c>
      <c r="EE93" s="136" t="s">
        <v>1304</v>
      </c>
      <c r="EF93" s="24">
        <v>3</v>
      </c>
      <c r="EH93" s="121"/>
      <c r="EM93" s="136"/>
      <c r="EP93" s="121"/>
      <c r="EU93" s="136">
        <v>750</v>
      </c>
      <c r="EV93" s="121"/>
      <c r="EW93" s="24">
        <v>303</v>
      </c>
      <c r="EX93" s="24">
        <v>297</v>
      </c>
      <c r="EY93" s="24">
        <v>300</v>
      </c>
      <c r="EZ93" s="135">
        <v>175</v>
      </c>
      <c r="FA93" s="24">
        <v>2</v>
      </c>
      <c r="FC93" s="135">
        <v>300</v>
      </c>
      <c r="FD93" s="24">
        <v>39</v>
      </c>
      <c r="FE93" s="24">
        <v>39</v>
      </c>
      <c r="FF93" s="121">
        <v>39</v>
      </c>
      <c r="FG93" s="24">
        <v>174.2</v>
      </c>
      <c r="FH93" s="24">
        <v>176.5</v>
      </c>
      <c r="FI93" s="127">
        <f>EZ93</f>
        <v>175</v>
      </c>
      <c r="FJ93" s="124" t="s">
        <v>2213</v>
      </c>
      <c r="FL93" s="121"/>
      <c r="FM93" s="24">
        <v>0.435</v>
      </c>
      <c r="FN93" s="24">
        <v>0.41399999999999998</v>
      </c>
      <c r="FO93" s="121">
        <v>0.42499999999999999</v>
      </c>
      <c r="FP93" s="136"/>
      <c r="FR93" s="121"/>
      <c r="FS93" s="138">
        <v>9.5</v>
      </c>
    </row>
    <row r="94" spans="1:190" s="21" customFormat="1" x14ac:dyDescent="0.25">
      <c r="A94" s="107"/>
      <c r="B94" s="107"/>
      <c r="C94" s="107"/>
      <c r="D94" s="107"/>
      <c r="E94" s="107"/>
      <c r="F94" s="107"/>
      <c r="G94" s="107"/>
      <c r="H94" s="107"/>
      <c r="I94" s="108"/>
      <c r="J94" s="104"/>
      <c r="K94" s="107"/>
      <c r="L94" s="107"/>
      <c r="M94" s="104" t="s">
        <v>2282</v>
      </c>
      <c r="N94" s="107"/>
      <c r="O94" s="107"/>
      <c r="P94" s="107"/>
      <c r="Q94" s="107"/>
      <c r="R94" s="107"/>
      <c r="S94" s="107"/>
      <c r="T94" s="107"/>
      <c r="U94" s="107"/>
      <c r="V94" s="107"/>
      <c r="W94" s="107"/>
      <c r="X94" s="107"/>
      <c r="Y94" s="107"/>
      <c r="Z94" s="107"/>
      <c r="AA94" s="107"/>
      <c r="AB94" s="107"/>
      <c r="AC94" s="107"/>
      <c r="AD94" s="104" t="str">
        <f>$M94</f>
        <v>2020 Mitsubishi Outlander PHEV</v>
      </c>
      <c r="AE94" s="107"/>
      <c r="AF94" s="107"/>
      <c r="AG94" s="107"/>
      <c r="AH94" s="107"/>
      <c r="AI94" s="107"/>
      <c r="AJ94" s="107"/>
      <c r="AK94" s="111"/>
      <c r="AL94" s="107"/>
      <c r="AM94" s="107"/>
      <c r="AN94" s="107"/>
      <c r="AO94" s="107"/>
      <c r="AP94" s="107"/>
      <c r="AQ94" s="107"/>
      <c r="AR94" s="110"/>
      <c r="AS94" s="111"/>
      <c r="AT94" s="104" t="str">
        <f>$M94</f>
        <v>2020 Mitsubishi Outlander PHEV</v>
      </c>
      <c r="AU94" s="107"/>
      <c r="AV94" s="107"/>
      <c r="AW94" s="107"/>
      <c r="AX94" s="107"/>
      <c r="AY94" s="107"/>
      <c r="AZ94" s="107"/>
      <c r="BA94" s="107"/>
      <c r="BB94" s="107"/>
      <c r="BC94" s="107"/>
      <c r="BD94" s="107"/>
      <c r="BE94" s="107"/>
      <c r="BF94" s="107"/>
      <c r="BG94" s="107"/>
      <c r="BH94" s="107"/>
      <c r="BI94" s="104" t="str">
        <f>$M94</f>
        <v>2020 Mitsubishi Outlander PHEV</v>
      </c>
      <c r="BJ94" s="107"/>
      <c r="BK94" s="107"/>
      <c r="BL94" s="107"/>
      <c r="BM94" s="107"/>
      <c r="BN94" s="111"/>
      <c r="BO94" s="107"/>
      <c r="BP94" s="107"/>
      <c r="BQ94" s="107"/>
      <c r="BR94" s="107"/>
      <c r="BS94" s="107"/>
      <c r="BT94" s="112"/>
      <c r="BU94" s="107"/>
      <c r="BV94" s="110"/>
      <c r="BW94" s="157" t="s">
        <v>80</v>
      </c>
      <c r="BX94" s="107"/>
      <c r="BY94" s="104" t="str">
        <f>$M94</f>
        <v>2020 Mitsubishi Outlander PHEV</v>
      </c>
      <c r="BZ94" s="107"/>
      <c r="CA94" s="107"/>
      <c r="CB94" s="107"/>
      <c r="CC94" s="107"/>
      <c r="CD94" s="107"/>
      <c r="CE94" s="114"/>
      <c r="CF94" s="107"/>
      <c r="CG94" s="107"/>
      <c r="CH94" s="107"/>
      <c r="CI94" s="107"/>
      <c r="CJ94" s="107"/>
      <c r="CK94" s="107"/>
      <c r="CL94" s="107"/>
      <c r="CM94" s="107"/>
      <c r="CN94" s="107"/>
      <c r="CO94" s="104" t="str">
        <f>$M94</f>
        <v>2020 Mitsubishi Outlander PHEV</v>
      </c>
      <c r="CP94" s="107"/>
      <c r="CQ94" s="107"/>
      <c r="CR94" s="107"/>
      <c r="CS94" s="107"/>
      <c r="CT94" s="107"/>
      <c r="CU94" s="107"/>
      <c r="CV94" s="107"/>
      <c r="CW94" s="107"/>
      <c r="CX94" s="107"/>
      <c r="CY94" s="107"/>
      <c r="CZ94" s="107"/>
      <c r="DA94" s="107"/>
      <c r="DB94" s="107"/>
      <c r="DC94" s="107"/>
      <c r="DD94" s="107"/>
      <c r="DE94" s="107"/>
      <c r="DF94" s="104" t="str">
        <f>$M94</f>
        <v>2020 Mitsubishi Outlander PHEV</v>
      </c>
      <c r="DG94" s="107"/>
      <c r="DH94" s="107"/>
      <c r="DI94" s="107"/>
      <c r="DJ94" s="107"/>
      <c r="DK94" s="107"/>
      <c r="DL94" s="107"/>
      <c r="DM94" s="107"/>
      <c r="DN94" s="107"/>
      <c r="DO94" s="107"/>
      <c r="DP94" s="107"/>
      <c r="DQ94" s="107"/>
      <c r="DR94" s="104"/>
      <c r="DS94" s="104"/>
      <c r="DT94" s="104"/>
      <c r="DU94" s="104"/>
      <c r="DV94" s="104"/>
      <c r="DW94" s="104" t="str">
        <f>$M94</f>
        <v>2020 Mitsubishi Outlander PHEV</v>
      </c>
      <c r="DX94" s="104"/>
      <c r="DY94" s="104"/>
      <c r="DZ94" s="108"/>
      <c r="EA94" s="158"/>
      <c r="EB94" s="109"/>
      <c r="EC94" s="104"/>
      <c r="ED94" s="104"/>
      <c r="EE94" s="109"/>
      <c r="EF94" s="104"/>
      <c r="EG94" s="104"/>
      <c r="EH94" s="108"/>
      <c r="EI94" s="104"/>
      <c r="EK94" t="s">
        <v>80</v>
      </c>
      <c r="EL94" s="104" t="str">
        <f>$M94</f>
        <v>2020 Mitsubishi Outlander PHEV</v>
      </c>
      <c r="EM94" s="109"/>
      <c r="EP94" s="106"/>
      <c r="EU94" s="105"/>
      <c r="EV94" s="106"/>
      <c r="EZ94" s="116"/>
      <c r="FA94" s="104" t="str">
        <f>$M94</f>
        <v>2020 Mitsubishi Outlander PHEV</v>
      </c>
      <c r="FC94" s="116"/>
      <c r="FD94" s="104"/>
      <c r="FE94" s="104"/>
      <c r="FF94" s="108"/>
      <c r="FG94" s="159"/>
      <c r="FH94" s="160"/>
      <c r="FI94" s="161"/>
      <c r="FJ94" s="159"/>
      <c r="FK94" s="160"/>
      <c r="FL94" s="161"/>
      <c r="FM94" s="104" t="str">
        <f>$M94</f>
        <v>2020 Mitsubishi Outlander PHEV</v>
      </c>
      <c r="FN94" s="160"/>
      <c r="FO94" s="161"/>
      <c r="FP94" s="162"/>
      <c r="FQ94" s="163"/>
      <c r="FR94" s="163"/>
      <c r="FS94" s="156"/>
      <c r="FT94" s="104"/>
      <c r="FU94" s="104"/>
      <c r="FV94" s="104"/>
      <c r="FW94" s="104"/>
      <c r="FX94" s="104"/>
      <c r="FY94" s="104"/>
      <c r="FZ94" s="104"/>
      <c r="GA94" s="104"/>
      <c r="GB94" s="104"/>
      <c r="GC94" s="104"/>
      <c r="GD94" s="104"/>
      <c r="GE94" s="104"/>
      <c r="GF94" s="104"/>
      <c r="GG94" s="104"/>
      <c r="GH94" s="104"/>
    </row>
    <row r="95" spans="1:190" s="24" customFormat="1" x14ac:dyDescent="0.25">
      <c r="A95" s="24">
        <v>2020</v>
      </c>
      <c r="B95" s="24" t="s">
        <v>855</v>
      </c>
      <c r="C95" s="24" t="s">
        <v>856</v>
      </c>
      <c r="D95" s="24" t="s">
        <v>873</v>
      </c>
      <c r="E95" s="24" t="s">
        <v>858</v>
      </c>
      <c r="F95" s="24">
        <v>215</v>
      </c>
      <c r="G95" s="26">
        <v>2</v>
      </c>
      <c r="H95" s="24">
        <v>4</v>
      </c>
      <c r="I95" s="121" t="s">
        <v>140</v>
      </c>
      <c r="J95" s="136">
        <v>25</v>
      </c>
      <c r="K95" s="24">
        <v>26</v>
      </c>
      <c r="L95" s="24">
        <v>25</v>
      </c>
      <c r="M95" s="24">
        <v>38.2361</v>
      </c>
      <c r="N95" s="24">
        <v>40.667099999999998</v>
      </c>
      <c r="O95" s="24">
        <v>39.293100000000003</v>
      </c>
      <c r="P95" s="24">
        <v>25</v>
      </c>
      <c r="Q95" s="24">
        <v>26</v>
      </c>
      <c r="R95" s="24">
        <v>25</v>
      </c>
      <c r="T95" s="24" t="s">
        <v>142</v>
      </c>
      <c r="U95" s="24" t="s">
        <v>143</v>
      </c>
      <c r="V95" s="24" t="s">
        <v>86</v>
      </c>
      <c r="W95" s="24" t="s">
        <v>136</v>
      </c>
      <c r="Y95" s="24">
        <v>1</v>
      </c>
      <c r="Z95" s="24" t="s">
        <v>63</v>
      </c>
      <c r="AA95" s="24" t="s">
        <v>64</v>
      </c>
      <c r="AB95" s="24" t="s">
        <v>86</v>
      </c>
      <c r="AC95" s="24" t="s">
        <v>87</v>
      </c>
      <c r="AD95" s="24">
        <v>10</v>
      </c>
      <c r="AF95" s="24">
        <v>288</v>
      </c>
      <c r="AG95" s="24" t="s">
        <v>243</v>
      </c>
      <c r="AH95" s="24" t="s">
        <v>244</v>
      </c>
      <c r="AI95" s="24" t="s">
        <v>68</v>
      </c>
      <c r="AJ95" s="121" t="s">
        <v>69</v>
      </c>
      <c r="AK95" s="136" t="s">
        <v>184</v>
      </c>
      <c r="AL95" s="24" t="s">
        <v>185</v>
      </c>
      <c r="AR95" s="121"/>
      <c r="AS95" s="136">
        <v>1250</v>
      </c>
      <c r="AT95" s="24">
        <v>1250</v>
      </c>
      <c r="AU95" s="136">
        <v>43</v>
      </c>
      <c r="AV95" s="24">
        <v>47</v>
      </c>
      <c r="AW95" s="24">
        <v>45</v>
      </c>
      <c r="AX95" s="24">
        <v>30.4</v>
      </c>
      <c r="AY95" s="24">
        <v>32.200000000000003</v>
      </c>
      <c r="AZ95" s="24">
        <v>31.21</v>
      </c>
      <c r="BA95" s="24">
        <v>42.878300000000003</v>
      </c>
      <c r="BB95" s="24">
        <v>44.5715</v>
      </c>
      <c r="BC95" s="24">
        <v>43.6402</v>
      </c>
      <c r="BD95" s="24">
        <v>22</v>
      </c>
      <c r="BE95" s="24" t="s">
        <v>108</v>
      </c>
      <c r="BF95" s="24" t="s">
        <v>109</v>
      </c>
      <c r="BG95" s="24" t="s">
        <v>122</v>
      </c>
      <c r="BH95" s="24" t="s">
        <v>123</v>
      </c>
      <c r="BI95" s="24">
        <v>1250</v>
      </c>
      <c r="BM95" s="121">
        <v>1250</v>
      </c>
      <c r="BN95" s="124" t="s">
        <v>2121</v>
      </c>
      <c r="BO95" s="24">
        <v>2</v>
      </c>
      <c r="BP95" s="24">
        <v>2</v>
      </c>
      <c r="BQ95" s="24">
        <v>31</v>
      </c>
      <c r="BR95" s="24" t="s">
        <v>186</v>
      </c>
      <c r="BT95" s="24" t="s">
        <v>111</v>
      </c>
      <c r="BU95" s="27">
        <v>43709</v>
      </c>
      <c r="BV95" s="121">
        <v>25938</v>
      </c>
      <c r="BW95" s="139"/>
      <c r="BX95" s="136" t="s">
        <v>64</v>
      </c>
      <c r="BY95" s="24" t="s">
        <v>64</v>
      </c>
      <c r="CB95" s="24" t="s">
        <v>64</v>
      </c>
      <c r="CC95" s="24" t="s">
        <v>64</v>
      </c>
      <c r="CE95" s="24" t="s">
        <v>64</v>
      </c>
      <c r="CG95" s="24" t="s">
        <v>63</v>
      </c>
      <c r="CH95" s="24" t="s">
        <v>865</v>
      </c>
      <c r="CI95" s="24" t="s">
        <v>64</v>
      </c>
      <c r="CK95" s="24" t="s">
        <v>112</v>
      </c>
      <c r="CM95" s="24">
        <v>1</v>
      </c>
      <c r="CN95" s="24" t="s">
        <v>113</v>
      </c>
      <c r="CP95" s="24">
        <v>300</v>
      </c>
      <c r="CQ95" s="24">
        <v>40</v>
      </c>
      <c r="CR95" s="24">
        <v>107</v>
      </c>
      <c r="CS95" s="24" t="s">
        <v>874</v>
      </c>
      <c r="CV95" s="24" t="s">
        <v>115</v>
      </c>
      <c r="CX95" s="24" t="s">
        <v>116</v>
      </c>
      <c r="CY95" s="24" t="s">
        <v>63</v>
      </c>
      <c r="DD95" s="24">
        <v>2</v>
      </c>
      <c r="DE95" s="24" t="s">
        <v>117</v>
      </c>
      <c r="DG95" s="24" t="s">
        <v>2151</v>
      </c>
      <c r="DJ95" s="24" t="s">
        <v>146</v>
      </c>
      <c r="DK95" s="24" t="s">
        <v>147</v>
      </c>
      <c r="DL95" s="24" t="s">
        <v>64</v>
      </c>
      <c r="DM95" s="24" t="s">
        <v>63</v>
      </c>
      <c r="DN95" s="24" t="s">
        <v>64</v>
      </c>
      <c r="DO95" s="24" t="s">
        <v>77</v>
      </c>
      <c r="DP95" s="24" t="s">
        <v>64</v>
      </c>
      <c r="DQ95" s="24" t="s">
        <v>139</v>
      </c>
      <c r="DS95" s="24" t="s">
        <v>118</v>
      </c>
      <c r="DT95" s="24" t="s">
        <v>119</v>
      </c>
      <c r="DU95" s="24" t="s">
        <v>144</v>
      </c>
      <c r="DV95" s="24" t="s">
        <v>145</v>
      </c>
      <c r="DZ95" s="121"/>
      <c r="EA95" s="140"/>
      <c r="EB95" s="136">
        <v>8</v>
      </c>
      <c r="EC95" s="24">
        <v>10</v>
      </c>
      <c r="ED95" s="121"/>
      <c r="EE95" s="136" t="s">
        <v>1784</v>
      </c>
      <c r="EF95" s="24">
        <v>7</v>
      </c>
      <c r="EH95" s="121"/>
      <c r="EI95" s="136"/>
      <c r="EM95" s="136"/>
      <c r="EP95" s="121"/>
      <c r="EQ95" s="136"/>
      <c r="ET95" s="121"/>
      <c r="EU95" s="136">
        <v>1250</v>
      </c>
      <c r="EV95" s="121"/>
      <c r="EW95" s="136">
        <v>0</v>
      </c>
      <c r="EX95" s="24">
        <v>0</v>
      </c>
      <c r="EY95" s="121">
        <v>0</v>
      </c>
      <c r="EZ95" s="135">
        <v>174</v>
      </c>
      <c r="FA95" s="24">
        <v>3.5</v>
      </c>
      <c r="FB95" s="121"/>
      <c r="FC95" s="135">
        <v>310</v>
      </c>
      <c r="FD95" s="136">
        <v>38</v>
      </c>
      <c r="FE95" s="24">
        <v>37</v>
      </c>
      <c r="FF95" s="121">
        <v>38</v>
      </c>
      <c r="FG95" s="24">
        <v>173.7</v>
      </c>
      <c r="FH95" s="24">
        <v>175.1</v>
      </c>
      <c r="FI95" s="127">
        <f>EZ95</f>
        <v>174</v>
      </c>
      <c r="FJ95" s="136">
        <v>23.34</v>
      </c>
      <c r="FK95" s="24">
        <v>20.66</v>
      </c>
      <c r="FL95" s="121">
        <f>BD95</f>
        <v>22</v>
      </c>
      <c r="FM95" s="24">
        <v>0.505</v>
      </c>
      <c r="FN95" s="24">
        <v>0.46700000000000003</v>
      </c>
      <c r="FO95" s="24">
        <v>0.48799999999999999</v>
      </c>
      <c r="FP95" s="185">
        <v>0</v>
      </c>
      <c r="FQ95" s="186">
        <v>0</v>
      </c>
      <c r="FR95" s="187">
        <v>0</v>
      </c>
      <c r="FS95" s="138">
        <v>11.3</v>
      </c>
    </row>
    <row r="96" spans="1:190" s="24" customFormat="1" x14ac:dyDescent="0.25">
      <c r="A96" s="24" t="s">
        <v>2283</v>
      </c>
      <c r="B96" s="24" t="s">
        <v>2284</v>
      </c>
      <c r="G96" s="26"/>
      <c r="I96" s="121"/>
      <c r="J96" s="136">
        <v>25</v>
      </c>
      <c r="K96" s="24">
        <v>26</v>
      </c>
      <c r="L96" s="24">
        <v>25</v>
      </c>
      <c r="M96" s="24">
        <v>38.2361</v>
      </c>
      <c r="N96" s="24">
        <v>40.667099999999998</v>
      </c>
      <c r="O96" s="24">
        <v>39.293100000000003</v>
      </c>
      <c r="P96" s="24">
        <v>25</v>
      </c>
      <c r="Q96" s="24">
        <v>26</v>
      </c>
      <c r="R96" s="24">
        <v>25</v>
      </c>
      <c r="T96" s="24" t="s">
        <v>142</v>
      </c>
      <c r="U96" s="24" t="s">
        <v>143</v>
      </c>
      <c r="V96" s="24" t="s">
        <v>86</v>
      </c>
      <c r="W96" s="24" t="s">
        <v>136</v>
      </c>
      <c r="Y96" s="24">
        <v>1</v>
      </c>
      <c r="Z96" s="24" t="s">
        <v>63</v>
      </c>
      <c r="AA96" s="24" t="s">
        <v>64</v>
      </c>
      <c r="AB96" s="24" t="s">
        <v>86</v>
      </c>
      <c r="AC96" s="24" t="s">
        <v>87</v>
      </c>
      <c r="AD96" s="24">
        <v>10</v>
      </c>
      <c r="AF96" s="24">
        <v>288</v>
      </c>
      <c r="AG96" s="24" t="s">
        <v>243</v>
      </c>
      <c r="AH96" s="24" t="s">
        <v>244</v>
      </c>
      <c r="AI96" s="24" t="s">
        <v>68</v>
      </c>
      <c r="AJ96" s="121" t="s">
        <v>69</v>
      </c>
      <c r="AK96" s="136" t="s">
        <v>184</v>
      </c>
      <c r="AL96" s="24" t="s">
        <v>185</v>
      </c>
      <c r="AR96" s="121"/>
      <c r="AS96" s="136">
        <v>1250</v>
      </c>
      <c r="AT96" s="24">
        <v>1250</v>
      </c>
      <c r="AU96" s="136">
        <v>78</v>
      </c>
      <c r="AV96" s="24">
        <v>70</v>
      </c>
      <c r="AW96" s="24">
        <v>74</v>
      </c>
      <c r="AX96" s="24">
        <v>110.9</v>
      </c>
      <c r="AY96" s="24">
        <v>104.7</v>
      </c>
      <c r="AZ96" s="24">
        <v>108.0215</v>
      </c>
      <c r="BA96" s="24">
        <v>78.028400000000005</v>
      </c>
      <c r="BB96" s="24">
        <v>73.31</v>
      </c>
      <c r="BC96" s="24">
        <v>75.832099999999997</v>
      </c>
      <c r="BD96" s="24">
        <v>22</v>
      </c>
      <c r="BE96" s="24" t="s">
        <v>108</v>
      </c>
      <c r="BF96" s="24" t="s">
        <v>109</v>
      </c>
      <c r="BG96" s="24" t="s">
        <v>68</v>
      </c>
      <c r="BH96" s="24" t="s">
        <v>69</v>
      </c>
      <c r="BI96" s="24">
        <v>1250</v>
      </c>
      <c r="BM96" s="121">
        <v>1250</v>
      </c>
      <c r="BN96" s="124" t="s">
        <v>2121</v>
      </c>
      <c r="BO96" s="24">
        <v>2</v>
      </c>
      <c r="BP96" s="24">
        <v>2</v>
      </c>
      <c r="BQ96" s="24">
        <v>31</v>
      </c>
      <c r="BR96" s="24" t="s">
        <v>186</v>
      </c>
      <c r="BT96" s="24" t="s">
        <v>111</v>
      </c>
      <c r="BU96" s="27">
        <v>43709</v>
      </c>
      <c r="BV96" s="121">
        <v>25938</v>
      </c>
      <c r="BW96" s="139"/>
      <c r="BX96" s="136" t="s">
        <v>64</v>
      </c>
      <c r="BY96" s="24" t="s">
        <v>64</v>
      </c>
      <c r="CB96" s="24" t="s">
        <v>64</v>
      </c>
      <c r="CC96" s="24" t="s">
        <v>64</v>
      </c>
      <c r="CE96" s="24" t="s">
        <v>64</v>
      </c>
      <c r="CG96" s="24" t="s">
        <v>63</v>
      </c>
      <c r="CH96" s="24" t="s">
        <v>865</v>
      </c>
      <c r="CI96" s="24" t="s">
        <v>64</v>
      </c>
      <c r="CK96" s="24" t="s">
        <v>112</v>
      </c>
      <c r="CM96" s="24">
        <v>1</v>
      </c>
      <c r="CN96" s="24" t="s">
        <v>113</v>
      </c>
      <c r="CP96" s="24">
        <v>300</v>
      </c>
      <c r="CQ96" s="24">
        <v>40</v>
      </c>
      <c r="CR96" s="24">
        <v>107</v>
      </c>
      <c r="CS96" s="24" t="s">
        <v>874</v>
      </c>
      <c r="CV96" s="24" t="s">
        <v>115</v>
      </c>
      <c r="CX96" s="24" t="s">
        <v>116</v>
      </c>
      <c r="CY96" s="24" t="s">
        <v>63</v>
      </c>
      <c r="DD96" s="24">
        <v>2</v>
      </c>
      <c r="DE96" s="24" t="s">
        <v>117</v>
      </c>
      <c r="DG96" s="24" t="s">
        <v>2151</v>
      </c>
      <c r="DJ96" s="24" t="s">
        <v>146</v>
      </c>
      <c r="DK96" s="24" t="s">
        <v>147</v>
      </c>
      <c r="DL96" s="24" t="s">
        <v>64</v>
      </c>
      <c r="DM96" s="24" t="s">
        <v>63</v>
      </c>
      <c r="DN96" s="24" t="s">
        <v>64</v>
      </c>
      <c r="DO96" s="24" t="s">
        <v>77</v>
      </c>
      <c r="DP96" s="24" t="s">
        <v>64</v>
      </c>
      <c r="DQ96" s="24" t="s">
        <v>139</v>
      </c>
      <c r="DS96" s="24" t="s">
        <v>118</v>
      </c>
      <c r="DT96" s="24" t="s">
        <v>119</v>
      </c>
      <c r="DU96" s="24" t="s">
        <v>144</v>
      </c>
      <c r="DV96" s="24" t="s">
        <v>145</v>
      </c>
      <c r="DZ96" s="121"/>
      <c r="EA96" s="140"/>
      <c r="EB96" s="136">
        <v>8</v>
      </c>
      <c r="EC96" s="24">
        <v>10</v>
      </c>
      <c r="ED96" s="121">
        <v>10</v>
      </c>
      <c r="EE96" s="136" t="s">
        <v>1784</v>
      </c>
      <c r="EF96" s="24">
        <v>7</v>
      </c>
      <c r="EH96" s="121"/>
      <c r="EI96" s="136"/>
      <c r="EM96" s="136"/>
      <c r="EP96" s="121"/>
      <c r="EQ96" s="136"/>
      <c r="ET96" s="121"/>
      <c r="EU96" s="136">
        <v>1250</v>
      </c>
      <c r="EV96" s="121"/>
      <c r="EW96" s="136">
        <v>348</v>
      </c>
      <c r="EX96" s="24">
        <v>336</v>
      </c>
      <c r="EY96" s="121">
        <v>342</v>
      </c>
      <c r="EZ96" s="135">
        <v>174</v>
      </c>
      <c r="FA96" s="24">
        <v>3.5</v>
      </c>
      <c r="FB96" s="121"/>
      <c r="FC96" s="135">
        <v>310</v>
      </c>
      <c r="FD96" s="136">
        <v>38</v>
      </c>
      <c r="FE96" s="24">
        <v>37</v>
      </c>
      <c r="FF96" s="121">
        <v>38</v>
      </c>
      <c r="FG96" s="24">
        <v>173.7</v>
      </c>
      <c r="FH96" s="24">
        <v>175.1</v>
      </c>
      <c r="FI96" s="127">
        <f>EZ96</f>
        <v>174</v>
      </c>
      <c r="FJ96" s="124" t="s">
        <v>2275</v>
      </c>
      <c r="FL96" s="121"/>
      <c r="FM96" s="24">
        <v>0.505</v>
      </c>
      <c r="FN96" s="24">
        <v>0.46700000000000003</v>
      </c>
      <c r="FO96" s="24">
        <v>0.48799999999999999</v>
      </c>
      <c r="FP96" s="136"/>
      <c r="FS96" s="138">
        <v>11.3</v>
      </c>
    </row>
    <row r="97" spans="1:190" s="24" customFormat="1" x14ac:dyDescent="0.25">
      <c r="B97" s="24" t="s">
        <v>2285</v>
      </c>
      <c r="G97" s="26"/>
      <c r="I97" s="121"/>
      <c r="J97" s="136"/>
      <c r="AJ97" s="121"/>
      <c r="AK97" s="136"/>
      <c r="AR97" s="121"/>
      <c r="AS97" s="136"/>
      <c r="AU97" s="136"/>
      <c r="BM97" s="121"/>
      <c r="BN97" s="124"/>
      <c r="BU97" s="27"/>
      <c r="BV97" s="121"/>
      <c r="BW97" s="139"/>
      <c r="BX97" s="136"/>
      <c r="DZ97" s="121"/>
      <c r="EA97" s="140"/>
      <c r="EB97" s="136"/>
      <c r="ED97" s="121"/>
      <c r="EE97" s="136"/>
      <c r="EH97" s="121"/>
      <c r="EI97" s="136"/>
      <c r="EM97" s="136"/>
      <c r="EP97" s="121"/>
      <c r="EQ97" s="136"/>
      <c r="ET97" s="121"/>
      <c r="EU97" s="136"/>
      <c r="EV97" s="121"/>
      <c r="EW97" s="136"/>
      <c r="EY97" s="121"/>
      <c r="EZ97" s="135"/>
      <c r="FB97" s="121"/>
      <c r="FC97" s="135"/>
      <c r="FD97" s="136"/>
      <c r="FF97" s="121"/>
      <c r="FI97" s="127"/>
      <c r="FJ97" s="136" t="s">
        <v>2286</v>
      </c>
      <c r="FL97" s="121"/>
      <c r="FP97" s="136"/>
      <c r="FS97" s="138"/>
    </row>
    <row r="98" spans="1:190" s="21" customFormat="1" x14ac:dyDescent="0.25">
      <c r="A98" s="107"/>
      <c r="B98" s="107"/>
      <c r="C98" s="107"/>
      <c r="D98" s="107"/>
      <c r="E98" s="107"/>
      <c r="F98" s="107"/>
      <c r="G98" s="107"/>
      <c r="H98" s="107"/>
      <c r="I98" s="108"/>
      <c r="J98" s="104"/>
      <c r="K98" s="107"/>
      <c r="L98" s="107"/>
      <c r="M98" s="104" t="s">
        <v>2287</v>
      </c>
      <c r="N98" s="107"/>
      <c r="O98" s="107"/>
      <c r="P98" s="107"/>
      <c r="Q98" s="107"/>
      <c r="R98" s="107"/>
      <c r="S98" s="107"/>
      <c r="T98" s="107"/>
      <c r="U98" s="107"/>
      <c r="V98" s="107"/>
      <c r="W98" s="107"/>
      <c r="X98" s="107"/>
      <c r="Y98" s="107"/>
      <c r="Z98" s="107"/>
      <c r="AA98" s="107"/>
      <c r="AB98" s="107"/>
      <c r="AC98" s="107"/>
      <c r="AD98" s="104" t="str">
        <f>$M98</f>
        <v>2020 Polestar Automotive Polestar-1 (PHEV)</v>
      </c>
      <c r="AE98" s="107"/>
      <c r="AF98" s="107"/>
      <c r="AG98" s="107"/>
      <c r="AH98" s="107"/>
      <c r="AI98" s="107"/>
      <c r="AJ98" s="107"/>
      <c r="AK98" s="111"/>
      <c r="AL98" s="107"/>
      <c r="AM98" s="107"/>
      <c r="AN98" s="107"/>
      <c r="AO98" s="107"/>
      <c r="AP98" s="107"/>
      <c r="AQ98" s="107"/>
      <c r="AR98" s="110"/>
      <c r="AS98" s="111"/>
      <c r="AT98" s="104" t="str">
        <f>$M98</f>
        <v>2020 Polestar Automotive Polestar-1 (PHEV)</v>
      </c>
      <c r="AU98" s="107"/>
      <c r="AV98" s="107"/>
      <c r="AW98" s="107"/>
      <c r="AX98" s="107"/>
      <c r="AY98" s="107"/>
      <c r="AZ98" s="107"/>
      <c r="BA98" s="107"/>
      <c r="BB98" s="107"/>
      <c r="BC98" s="107"/>
      <c r="BD98" s="107"/>
      <c r="BE98" s="107"/>
      <c r="BF98" s="107"/>
      <c r="BG98" s="107"/>
      <c r="BH98" s="107"/>
      <c r="BI98" s="104" t="str">
        <f>$M98</f>
        <v>2020 Polestar Automotive Polestar-1 (PHEV)</v>
      </c>
      <c r="BJ98" s="107"/>
      <c r="BK98" s="107"/>
      <c r="BL98" s="107"/>
      <c r="BM98" s="107"/>
      <c r="BN98" s="111"/>
      <c r="BO98" s="107"/>
      <c r="BP98" s="107"/>
      <c r="BQ98" s="107"/>
      <c r="BR98" s="107"/>
      <c r="BS98" s="107"/>
      <c r="BT98" s="112"/>
      <c r="BU98" s="107"/>
      <c r="BV98" s="110"/>
      <c r="BW98" s="157" t="s">
        <v>80</v>
      </c>
      <c r="BX98" s="107"/>
      <c r="BY98" s="104" t="str">
        <f>$M98</f>
        <v>2020 Polestar Automotive Polestar-1 (PHEV)</v>
      </c>
      <c r="BZ98" s="107"/>
      <c r="CA98" s="107"/>
      <c r="CB98" s="107"/>
      <c r="CC98" s="107"/>
      <c r="CD98" s="107"/>
      <c r="CE98" s="114"/>
      <c r="CF98" s="107"/>
      <c r="CG98" s="107"/>
      <c r="CH98" s="107"/>
      <c r="CI98" s="107"/>
      <c r="CJ98" s="107"/>
      <c r="CK98" s="107"/>
      <c r="CL98" s="107"/>
      <c r="CM98" s="107"/>
      <c r="CN98" s="107"/>
      <c r="CO98" s="104" t="str">
        <f>$M98</f>
        <v>2020 Polestar Automotive Polestar-1 (PHEV)</v>
      </c>
      <c r="CP98" s="107"/>
      <c r="CQ98" s="107"/>
      <c r="CR98" s="107"/>
      <c r="CS98" s="107"/>
      <c r="CT98" s="107"/>
      <c r="CU98" s="107"/>
      <c r="CV98" s="107"/>
      <c r="CW98" s="107"/>
      <c r="CX98" s="107"/>
      <c r="CY98" s="107"/>
      <c r="CZ98" s="107"/>
      <c r="DA98" s="107"/>
      <c r="DB98" s="107"/>
      <c r="DC98" s="107"/>
      <c r="DD98" s="107"/>
      <c r="DE98" s="107"/>
      <c r="DF98" s="104" t="str">
        <f>$M98</f>
        <v>2020 Polestar Automotive Polestar-1 (PHEV)</v>
      </c>
      <c r="DG98" s="107"/>
      <c r="DH98" s="107"/>
      <c r="DI98" s="107"/>
      <c r="DJ98" s="107"/>
      <c r="DK98" s="107"/>
      <c r="DL98" s="107"/>
      <c r="DM98" s="107"/>
      <c r="DN98" s="107"/>
      <c r="DO98" s="107"/>
      <c r="DP98" s="107"/>
      <c r="DQ98" s="107"/>
      <c r="DR98" s="104"/>
      <c r="DS98" s="104"/>
      <c r="DT98" s="104"/>
      <c r="DU98" s="104"/>
      <c r="DV98" s="104"/>
      <c r="DW98" s="104" t="str">
        <f>$M98</f>
        <v>2020 Polestar Automotive Polestar-1 (PHEV)</v>
      </c>
      <c r="DX98" s="104"/>
      <c r="DY98" s="104"/>
      <c r="DZ98" s="108"/>
      <c r="EA98" s="158"/>
      <c r="EB98" s="109"/>
      <c r="EC98" s="104"/>
      <c r="ED98" s="104"/>
      <c r="EE98" s="109"/>
      <c r="EF98" s="104"/>
      <c r="EG98" s="104"/>
      <c r="EH98" s="108"/>
      <c r="EI98" s="104"/>
      <c r="EK98" t="s">
        <v>80</v>
      </c>
      <c r="EL98" s="104" t="str">
        <f>$M98</f>
        <v>2020 Polestar Automotive Polestar-1 (PHEV)</v>
      </c>
      <c r="EM98" s="109"/>
      <c r="EP98" s="106"/>
      <c r="EU98" s="105"/>
      <c r="EV98" s="106"/>
      <c r="EW98" s="24"/>
      <c r="EX98" s="24"/>
      <c r="EY98" s="24"/>
      <c r="EZ98" s="135"/>
      <c r="FA98" s="104" t="str">
        <f>$M98</f>
        <v>2020 Polestar Automotive Polestar-1 (PHEV)</v>
      </c>
      <c r="FC98" s="116"/>
      <c r="FD98" s="104"/>
      <c r="FE98" s="104"/>
      <c r="FF98" s="108"/>
      <c r="FG98" s="159"/>
      <c r="FH98" s="160"/>
      <c r="FI98" s="161"/>
      <c r="FJ98" s="159"/>
      <c r="FK98" s="160"/>
      <c r="FL98" s="161"/>
      <c r="FM98" s="104" t="str">
        <f>$M98</f>
        <v>2020 Polestar Automotive Polestar-1 (PHEV)</v>
      </c>
      <c r="FN98" s="160"/>
      <c r="FO98" s="161"/>
      <c r="FP98" s="162"/>
      <c r="FQ98" s="163"/>
      <c r="FR98" s="163"/>
      <c r="FS98" s="156"/>
      <c r="FT98" s="104"/>
      <c r="FU98" s="104"/>
      <c r="FV98" s="104"/>
      <c r="FW98" s="104"/>
      <c r="FX98" s="104"/>
      <c r="FY98" s="104"/>
      <c r="FZ98" s="104"/>
      <c r="GA98" s="104"/>
      <c r="GB98" s="104"/>
      <c r="GC98" s="104"/>
      <c r="GD98" s="104"/>
      <c r="GE98" s="104"/>
      <c r="GF98" s="104"/>
      <c r="GG98" s="104"/>
      <c r="GH98" s="104"/>
    </row>
    <row r="99" spans="1:190" s="24" customFormat="1" x14ac:dyDescent="0.25">
      <c r="A99" s="24">
        <v>2020</v>
      </c>
      <c r="B99" s="24" t="s">
        <v>1214</v>
      </c>
      <c r="C99" s="24" t="s">
        <v>2288</v>
      </c>
      <c r="D99" s="24" t="s">
        <v>2007</v>
      </c>
      <c r="E99" s="24" t="s">
        <v>1217</v>
      </c>
      <c r="F99" s="24">
        <v>138</v>
      </c>
      <c r="G99" s="26">
        <v>2</v>
      </c>
      <c r="H99" s="24">
        <v>4</v>
      </c>
      <c r="I99" s="121" t="s">
        <v>79</v>
      </c>
      <c r="J99" s="136">
        <v>22</v>
      </c>
      <c r="K99" s="24">
        <v>31</v>
      </c>
      <c r="L99" s="24">
        <v>26</v>
      </c>
      <c r="M99" s="24">
        <v>27.5</v>
      </c>
      <c r="N99" s="24">
        <v>37.5</v>
      </c>
      <c r="O99" s="24">
        <v>31.25</v>
      </c>
      <c r="P99" s="24">
        <v>22.325600000000001</v>
      </c>
      <c r="Q99" s="24">
        <v>30.947099999999999</v>
      </c>
      <c r="R99" s="24">
        <v>25.525600000000001</v>
      </c>
      <c r="T99" s="24" t="s">
        <v>1218</v>
      </c>
      <c r="U99" s="24" t="s">
        <v>1219</v>
      </c>
      <c r="V99" s="24" t="s">
        <v>61</v>
      </c>
      <c r="W99" s="24" t="s">
        <v>62</v>
      </c>
      <c r="Y99" s="24">
        <v>8</v>
      </c>
      <c r="Z99" s="24" t="s">
        <v>63</v>
      </c>
      <c r="AA99" s="24" t="s">
        <v>64</v>
      </c>
      <c r="AB99" s="24" t="s">
        <v>86</v>
      </c>
      <c r="AC99" s="24" t="s">
        <v>87</v>
      </c>
      <c r="AD99" s="24">
        <v>10</v>
      </c>
      <c r="AF99" s="24">
        <v>417</v>
      </c>
      <c r="AG99" s="24" t="s">
        <v>155</v>
      </c>
      <c r="AH99" s="24" t="s">
        <v>156</v>
      </c>
      <c r="AI99" s="24" t="s">
        <v>68</v>
      </c>
      <c r="AJ99" s="121" t="s">
        <v>69</v>
      </c>
      <c r="AK99" s="136" t="s">
        <v>64</v>
      </c>
      <c r="AL99" s="24" t="s">
        <v>70</v>
      </c>
      <c r="AM99" s="24">
        <v>72</v>
      </c>
      <c r="AN99" s="24">
        <v>4</v>
      </c>
      <c r="AR99" s="121"/>
      <c r="AS99" s="136">
        <v>1300</v>
      </c>
      <c r="AT99" s="24">
        <v>1300</v>
      </c>
      <c r="AU99" s="136">
        <v>59</v>
      </c>
      <c r="AV99" s="24">
        <v>54</v>
      </c>
      <c r="AW99" s="24">
        <v>57</v>
      </c>
      <c r="AX99" s="24">
        <v>41.2</v>
      </c>
      <c r="AY99" s="24">
        <v>36.5</v>
      </c>
      <c r="AZ99" s="24">
        <v>39.085099999999997</v>
      </c>
      <c r="BA99" s="24">
        <v>59.103000000000002</v>
      </c>
      <c r="BB99" s="24">
        <v>54.273000000000003</v>
      </c>
      <c r="BC99" s="24">
        <v>56.929499999999997</v>
      </c>
      <c r="BD99" s="24">
        <v>52</v>
      </c>
      <c r="BE99" s="24" t="s">
        <v>108</v>
      </c>
      <c r="BF99" s="24" t="s">
        <v>109</v>
      </c>
      <c r="BG99" s="24" t="s">
        <v>122</v>
      </c>
      <c r="BH99" s="24" t="s">
        <v>123</v>
      </c>
      <c r="BI99" s="24">
        <v>1300</v>
      </c>
      <c r="BM99" s="121">
        <v>1300</v>
      </c>
      <c r="BN99" s="124" t="s">
        <v>2126</v>
      </c>
      <c r="BO99" s="24">
        <v>2</v>
      </c>
      <c r="BP99" s="24">
        <v>2</v>
      </c>
      <c r="BQ99" s="24">
        <v>2</v>
      </c>
      <c r="BR99" s="24" t="s">
        <v>203</v>
      </c>
      <c r="BS99" s="24" t="s">
        <v>2123</v>
      </c>
      <c r="BT99" s="24" t="s">
        <v>111</v>
      </c>
      <c r="BU99" s="27">
        <v>43993</v>
      </c>
      <c r="BV99" s="121">
        <v>27585</v>
      </c>
      <c r="BW99" s="139"/>
      <c r="BX99" s="136"/>
      <c r="BY99" s="24" t="s">
        <v>64</v>
      </c>
      <c r="CB99" s="24" t="s">
        <v>64</v>
      </c>
      <c r="CC99" s="24" t="s">
        <v>64</v>
      </c>
      <c r="CE99" s="24" t="s">
        <v>64</v>
      </c>
      <c r="CG99" s="24" t="s">
        <v>63</v>
      </c>
      <c r="CH99" s="24" t="s">
        <v>1222</v>
      </c>
      <c r="CI99" s="24" t="s">
        <v>64</v>
      </c>
      <c r="CJ99" s="24" t="s">
        <v>959</v>
      </c>
      <c r="CK99" s="24" t="s">
        <v>112</v>
      </c>
      <c r="CM99" s="24">
        <v>3</v>
      </c>
      <c r="CN99" s="24" t="s">
        <v>113</v>
      </c>
      <c r="CP99" s="24">
        <v>348</v>
      </c>
      <c r="CQ99" s="24">
        <v>102</v>
      </c>
      <c r="CR99" s="24">
        <v>100</v>
      </c>
      <c r="CS99" s="24" t="s">
        <v>114</v>
      </c>
      <c r="CV99" s="24" t="s">
        <v>115</v>
      </c>
      <c r="CX99" s="24" t="s">
        <v>137</v>
      </c>
      <c r="CY99" s="24" t="s">
        <v>64</v>
      </c>
      <c r="DD99" s="24">
        <v>3</v>
      </c>
      <c r="DE99" s="24" t="s">
        <v>476</v>
      </c>
      <c r="DF99" s="24" t="s">
        <v>1225</v>
      </c>
      <c r="DG99" s="24" t="s">
        <v>2164</v>
      </c>
      <c r="DJ99" s="24" t="s">
        <v>76</v>
      </c>
      <c r="DK99" s="24" t="s">
        <v>2124</v>
      </c>
      <c r="DL99" s="24" t="s">
        <v>64</v>
      </c>
      <c r="DM99" s="24" t="s">
        <v>63</v>
      </c>
      <c r="DN99" s="24" t="s">
        <v>64</v>
      </c>
      <c r="DO99" s="24" t="s">
        <v>1224</v>
      </c>
      <c r="DP99" s="24" t="s">
        <v>63</v>
      </c>
      <c r="DQ99" s="24" t="s">
        <v>78</v>
      </c>
      <c r="DR99" s="24" t="s">
        <v>1221</v>
      </c>
      <c r="DS99" s="24" t="s">
        <v>118</v>
      </c>
      <c r="DT99" s="24" t="s">
        <v>119</v>
      </c>
      <c r="DU99" s="24" t="s">
        <v>144</v>
      </c>
      <c r="DV99" s="24" t="s">
        <v>145</v>
      </c>
      <c r="DY99" s="24">
        <v>31.2</v>
      </c>
      <c r="DZ99" s="121"/>
      <c r="EA99" s="140"/>
      <c r="EB99" s="136">
        <v>10</v>
      </c>
      <c r="EC99" s="24">
        <v>10</v>
      </c>
      <c r="ED99" s="121"/>
      <c r="EE99" s="136" t="s">
        <v>2008</v>
      </c>
      <c r="EF99" s="24">
        <v>5</v>
      </c>
      <c r="EH99" s="121"/>
      <c r="EI99" s="136"/>
      <c r="EM99" s="136"/>
      <c r="EP99" s="121"/>
      <c r="EQ99" s="136"/>
      <c r="ET99" s="121"/>
      <c r="EU99" s="136">
        <v>1000</v>
      </c>
      <c r="EV99" s="121"/>
      <c r="EW99" s="136">
        <v>9</v>
      </c>
      <c r="EX99" s="24">
        <v>9</v>
      </c>
      <c r="EY99" s="121">
        <v>9</v>
      </c>
      <c r="EZ99" s="205">
        <v>93</v>
      </c>
      <c r="FA99" s="24">
        <v>9</v>
      </c>
      <c r="FB99" s="121"/>
      <c r="FC99" s="135">
        <v>470</v>
      </c>
      <c r="FD99" s="136">
        <v>41</v>
      </c>
      <c r="FE99" s="24">
        <v>51</v>
      </c>
      <c r="FF99" s="121">
        <v>45</v>
      </c>
      <c r="FG99" s="206">
        <v>108.3</v>
      </c>
      <c r="FH99" s="206">
        <v>75.400000000000006</v>
      </c>
      <c r="FI99" s="207">
        <f>EZ99</f>
        <v>93</v>
      </c>
      <c r="FJ99" s="136">
        <v>50.82</v>
      </c>
      <c r="FK99" s="24">
        <v>54.36</v>
      </c>
      <c r="FL99" s="121">
        <f>BD99</f>
        <v>52</v>
      </c>
      <c r="FM99" s="24">
        <v>0.748</v>
      </c>
      <c r="FN99" s="24">
        <v>0.76600000000000001</v>
      </c>
      <c r="FO99" s="121">
        <v>0.75600000000000001</v>
      </c>
      <c r="FP99" s="185">
        <v>0.1</v>
      </c>
      <c r="FQ99" s="186">
        <v>0.1</v>
      </c>
      <c r="FR99" s="187">
        <v>0.1</v>
      </c>
      <c r="FS99" s="138">
        <v>15.9</v>
      </c>
    </row>
    <row r="100" spans="1:190" s="24" customFormat="1" x14ac:dyDescent="0.25">
      <c r="A100" s="182" t="s">
        <v>80</v>
      </c>
      <c r="B100" s="183" t="s">
        <v>2289</v>
      </c>
      <c r="C100" s="183"/>
      <c r="D100" s="183"/>
      <c r="E100" s="183"/>
      <c r="F100" s="183"/>
      <c r="G100" s="183"/>
      <c r="H100" s="183"/>
      <c r="I100" s="184"/>
      <c r="J100" s="136">
        <v>22</v>
      </c>
      <c r="K100" s="24">
        <v>31</v>
      </c>
      <c r="L100" s="24">
        <v>26</v>
      </c>
      <c r="M100" s="24">
        <v>27.5</v>
      </c>
      <c r="N100" s="24">
        <v>37.5</v>
      </c>
      <c r="O100" s="24">
        <v>31.25</v>
      </c>
      <c r="P100" s="24">
        <v>22.325600000000001</v>
      </c>
      <c r="Q100" s="24">
        <v>30.947099999999999</v>
      </c>
      <c r="R100" s="24">
        <v>25.525600000000001</v>
      </c>
      <c r="T100" s="24" t="s">
        <v>1218</v>
      </c>
      <c r="U100" s="24" t="s">
        <v>1219</v>
      </c>
      <c r="V100" s="24" t="s">
        <v>61</v>
      </c>
      <c r="W100" s="24" t="s">
        <v>62</v>
      </c>
      <c r="Y100" s="24">
        <v>8</v>
      </c>
      <c r="Z100" s="24" t="s">
        <v>63</v>
      </c>
      <c r="AA100" s="24" t="s">
        <v>64</v>
      </c>
      <c r="AB100" s="24" t="s">
        <v>86</v>
      </c>
      <c r="AC100" s="24" t="s">
        <v>87</v>
      </c>
      <c r="AD100" s="24">
        <v>10</v>
      </c>
      <c r="AF100" s="24">
        <v>417</v>
      </c>
      <c r="AG100" s="24" t="s">
        <v>155</v>
      </c>
      <c r="AH100" s="24" t="s">
        <v>156</v>
      </c>
      <c r="AI100" s="24" t="s">
        <v>68</v>
      </c>
      <c r="AJ100" s="121" t="s">
        <v>69</v>
      </c>
      <c r="AK100" s="136" t="s">
        <v>64</v>
      </c>
      <c r="AL100" s="24" t="s">
        <v>70</v>
      </c>
      <c r="AM100" s="24">
        <v>72</v>
      </c>
      <c r="AN100" s="24">
        <v>4</v>
      </c>
      <c r="AR100" s="121"/>
      <c r="AS100" s="136">
        <v>1300</v>
      </c>
      <c r="AT100" s="24">
        <v>1300</v>
      </c>
      <c r="AU100" s="136">
        <v>55</v>
      </c>
      <c r="AV100" s="24">
        <v>61</v>
      </c>
      <c r="AW100" s="24">
        <v>58</v>
      </c>
      <c r="AX100" s="24">
        <v>81.900000000000006</v>
      </c>
      <c r="AY100" s="24">
        <v>92.3</v>
      </c>
      <c r="AZ100" s="24">
        <v>86.274500000000003</v>
      </c>
      <c r="BA100" s="24">
        <v>57.571599999999997</v>
      </c>
      <c r="BB100" s="24">
        <v>64.629099999999994</v>
      </c>
      <c r="BC100" s="24">
        <v>60.546900000000001</v>
      </c>
      <c r="BD100" s="24">
        <v>52</v>
      </c>
      <c r="BE100" s="24" t="s">
        <v>108</v>
      </c>
      <c r="BF100" s="24" t="s">
        <v>109</v>
      </c>
      <c r="BG100" s="24" t="s">
        <v>68</v>
      </c>
      <c r="BH100" s="24" t="s">
        <v>69</v>
      </c>
      <c r="BI100" s="24">
        <v>1300</v>
      </c>
      <c r="BM100" s="121">
        <v>1300</v>
      </c>
      <c r="BN100" s="124" t="s">
        <v>2126</v>
      </c>
      <c r="BO100" s="24">
        <v>2</v>
      </c>
      <c r="BP100" s="24">
        <v>2</v>
      </c>
      <c r="BQ100" s="24">
        <v>2</v>
      </c>
      <c r="BR100" s="24" t="s">
        <v>203</v>
      </c>
      <c r="BS100" s="24" t="s">
        <v>2123</v>
      </c>
      <c r="BT100" s="24" t="s">
        <v>111</v>
      </c>
      <c r="BU100" s="27">
        <v>43993</v>
      </c>
      <c r="BV100" s="121">
        <v>27585</v>
      </c>
      <c r="BW100" s="139"/>
      <c r="BX100" s="136"/>
      <c r="BY100" s="24" t="s">
        <v>64</v>
      </c>
      <c r="CB100" s="24" t="s">
        <v>64</v>
      </c>
      <c r="CC100" s="24" t="s">
        <v>64</v>
      </c>
      <c r="CE100" s="24" t="s">
        <v>64</v>
      </c>
      <c r="CG100" s="24" t="s">
        <v>63</v>
      </c>
      <c r="CH100" s="24" t="s">
        <v>1222</v>
      </c>
      <c r="CI100" s="24" t="s">
        <v>64</v>
      </c>
      <c r="CJ100" s="24" t="s">
        <v>959</v>
      </c>
      <c r="CK100" s="24" t="s">
        <v>112</v>
      </c>
      <c r="CM100" s="24">
        <v>3</v>
      </c>
      <c r="CN100" s="24" t="s">
        <v>113</v>
      </c>
      <c r="CP100" s="24">
        <v>348</v>
      </c>
      <c r="CQ100" s="24">
        <v>102</v>
      </c>
      <c r="CR100" s="24">
        <v>100</v>
      </c>
      <c r="CS100" s="24" t="s">
        <v>114</v>
      </c>
      <c r="CV100" s="24" t="s">
        <v>115</v>
      </c>
      <c r="CX100" s="24" t="s">
        <v>137</v>
      </c>
      <c r="CY100" s="24" t="s">
        <v>64</v>
      </c>
      <c r="DD100" s="24">
        <v>3</v>
      </c>
      <c r="DE100" s="24" t="s">
        <v>476</v>
      </c>
      <c r="DF100" s="24" t="s">
        <v>2290</v>
      </c>
      <c r="DG100" s="24" t="s">
        <v>2291</v>
      </c>
      <c r="DJ100" s="24" t="s">
        <v>76</v>
      </c>
      <c r="DK100" s="24" t="s">
        <v>2124</v>
      </c>
      <c r="DL100" s="24" t="s">
        <v>64</v>
      </c>
      <c r="DM100" s="24" t="s">
        <v>63</v>
      </c>
      <c r="DN100" s="24" t="s">
        <v>64</v>
      </c>
      <c r="DO100" s="24" t="s">
        <v>1224</v>
      </c>
      <c r="DP100" s="24" t="s">
        <v>63</v>
      </c>
      <c r="DQ100" s="24" t="s">
        <v>78</v>
      </c>
      <c r="DR100" s="24" t="s">
        <v>1221</v>
      </c>
      <c r="DS100" s="24" t="s">
        <v>118</v>
      </c>
      <c r="DT100" s="24" t="s">
        <v>119</v>
      </c>
      <c r="DU100" s="24" t="s">
        <v>144</v>
      </c>
      <c r="DV100" s="24" t="s">
        <v>145</v>
      </c>
      <c r="DY100" s="24">
        <v>31.2</v>
      </c>
      <c r="DZ100" s="121"/>
      <c r="EA100" s="140"/>
      <c r="EB100" s="136">
        <v>10</v>
      </c>
      <c r="EC100" s="24">
        <v>10</v>
      </c>
      <c r="ED100" s="121"/>
      <c r="EE100" s="136" t="s">
        <v>2008</v>
      </c>
      <c r="EF100" s="24">
        <v>5</v>
      </c>
      <c r="EH100" s="121"/>
      <c r="EI100" s="136"/>
      <c r="EM100" s="136"/>
      <c r="EP100" s="121"/>
      <c r="EQ100" s="136"/>
      <c r="ET100" s="121"/>
      <c r="EU100" s="136">
        <v>1000</v>
      </c>
      <c r="EV100" s="121"/>
      <c r="EW100" s="136">
        <v>395</v>
      </c>
      <c r="EX100" s="24">
        <v>286</v>
      </c>
      <c r="EY100" s="121">
        <v>346</v>
      </c>
      <c r="EZ100" s="205">
        <v>93</v>
      </c>
      <c r="FA100" s="24">
        <v>9</v>
      </c>
      <c r="FB100" s="121"/>
      <c r="FC100" s="135">
        <v>470</v>
      </c>
      <c r="FD100" s="136">
        <v>41</v>
      </c>
      <c r="FE100" s="24">
        <v>51</v>
      </c>
      <c r="FF100" s="121">
        <v>45</v>
      </c>
      <c r="FG100" s="206">
        <v>108.3</v>
      </c>
      <c r="FH100" s="206">
        <v>75.400000000000006</v>
      </c>
      <c r="FI100" s="207">
        <f>EZ100</f>
        <v>93</v>
      </c>
      <c r="FJ100" s="124" t="s">
        <v>2292</v>
      </c>
      <c r="FL100" s="121"/>
      <c r="FM100" s="24">
        <v>0.748</v>
      </c>
      <c r="FN100" s="24">
        <v>0.76600000000000001</v>
      </c>
      <c r="FO100" s="121">
        <v>0.75600000000000001</v>
      </c>
      <c r="FP100" s="321" t="s">
        <v>2293</v>
      </c>
      <c r="FQ100" s="322"/>
      <c r="FR100" s="323"/>
      <c r="FS100" s="138">
        <v>15.9</v>
      </c>
    </row>
    <row r="101" spans="1:190" s="24" customFormat="1" x14ac:dyDescent="0.25">
      <c r="C101" s="24" t="s">
        <v>2294</v>
      </c>
      <c r="G101" s="26"/>
      <c r="I101" s="121"/>
      <c r="AK101" s="136"/>
      <c r="AR101" s="121"/>
      <c r="AS101" s="136"/>
      <c r="BN101" s="124"/>
      <c r="BU101" s="27"/>
      <c r="BV101" s="121"/>
      <c r="BW101" s="139"/>
      <c r="DZ101" s="121"/>
      <c r="EA101" s="140"/>
      <c r="EB101" s="136"/>
      <c r="EE101" s="136"/>
      <c r="EH101" s="121"/>
      <c r="EM101" s="136"/>
      <c r="EP101" s="121"/>
      <c r="EU101" s="136"/>
      <c r="EV101" s="121"/>
      <c r="EZ101" s="135"/>
      <c r="FB101" s="121"/>
      <c r="FC101" s="135"/>
      <c r="FD101" s="136"/>
      <c r="FF101" s="121"/>
      <c r="FI101" s="127">
        <f>EZ101</f>
        <v>0</v>
      </c>
      <c r="FJ101" s="136"/>
      <c r="FL101" s="121"/>
      <c r="FP101" s="136"/>
      <c r="FS101" s="138"/>
    </row>
    <row r="102" spans="1:190" s="21" customFormat="1" x14ac:dyDescent="0.25">
      <c r="C102" s="107"/>
      <c r="D102" s="107"/>
      <c r="E102" s="107"/>
      <c r="F102" s="107"/>
      <c r="G102" s="107"/>
      <c r="H102" s="107"/>
      <c r="I102" s="108"/>
      <c r="J102" s="104"/>
      <c r="K102" s="107"/>
      <c r="L102" s="107"/>
      <c r="M102" s="104" t="s">
        <v>2295</v>
      </c>
      <c r="N102" s="107"/>
      <c r="O102" s="107"/>
      <c r="P102" s="107"/>
      <c r="Q102" s="107"/>
      <c r="R102" s="107"/>
      <c r="S102" s="107"/>
      <c r="T102" s="107"/>
      <c r="U102" s="107"/>
      <c r="V102" s="107"/>
      <c r="W102" s="107"/>
      <c r="X102" s="107"/>
      <c r="Y102" s="107"/>
      <c r="Z102" s="107"/>
      <c r="AA102" s="107"/>
      <c r="AB102" s="107"/>
      <c r="AC102" s="107"/>
      <c r="AD102" s="104" t="str">
        <f>$M102</f>
        <v xml:space="preserve">2020 Porsche Cayenne e-Hybrid (PHEV) </v>
      </c>
      <c r="AE102" s="107"/>
      <c r="AF102" s="107"/>
      <c r="AG102" s="107"/>
      <c r="AH102" s="107"/>
      <c r="AI102" s="107"/>
      <c r="AJ102" s="107"/>
      <c r="AK102" s="111"/>
      <c r="AL102" s="107"/>
      <c r="AM102" s="107"/>
      <c r="AN102" s="107"/>
      <c r="AO102" s="107"/>
      <c r="AP102" s="107"/>
      <c r="AQ102" s="107"/>
      <c r="AR102" s="110"/>
      <c r="AS102" s="111"/>
      <c r="AT102" s="104" t="str">
        <f>$M102</f>
        <v xml:space="preserve">2020 Porsche Cayenne e-Hybrid (PHEV) </v>
      </c>
      <c r="AU102" s="107"/>
      <c r="AV102" s="107"/>
      <c r="AW102" s="107"/>
      <c r="AX102" s="107"/>
      <c r="AY102" s="107"/>
      <c r="AZ102" s="107"/>
      <c r="BA102" s="107"/>
      <c r="BB102" s="107"/>
      <c r="BC102" s="107"/>
      <c r="BD102" s="107"/>
      <c r="BE102" s="107"/>
      <c r="BF102" s="107"/>
      <c r="BG102" s="107"/>
      <c r="BH102" s="107"/>
      <c r="BI102" s="104" t="str">
        <f>$M102</f>
        <v xml:space="preserve">2020 Porsche Cayenne e-Hybrid (PHEV) </v>
      </c>
      <c r="BJ102" s="107"/>
      <c r="BK102" s="107"/>
      <c r="BL102" s="107"/>
      <c r="BM102" s="107"/>
      <c r="BN102" s="111"/>
      <c r="BO102" s="107"/>
      <c r="BP102" s="107"/>
      <c r="BQ102" s="107"/>
      <c r="BR102" s="107"/>
      <c r="BS102" s="107"/>
      <c r="BT102" s="112"/>
      <c r="BU102" s="107"/>
      <c r="BV102" s="110"/>
      <c r="BW102" s="113"/>
      <c r="BX102" s="107"/>
      <c r="BY102" s="104" t="str">
        <f>$M102</f>
        <v xml:space="preserve">2020 Porsche Cayenne e-Hybrid (PHEV) </v>
      </c>
      <c r="BZ102" s="107"/>
      <c r="CA102" s="107"/>
      <c r="CB102" s="107"/>
      <c r="CC102" s="107"/>
      <c r="CD102" s="107"/>
      <c r="CE102" s="114"/>
      <c r="CF102" s="107"/>
      <c r="CG102" s="107"/>
      <c r="CH102" s="107"/>
      <c r="CI102" s="107"/>
      <c r="CJ102" s="107"/>
      <c r="CK102" s="107"/>
      <c r="CL102" s="107"/>
      <c r="CM102" s="107"/>
      <c r="CN102" s="107"/>
      <c r="CO102" s="104" t="str">
        <f>$M102</f>
        <v xml:space="preserve">2020 Porsche Cayenne e-Hybrid (PHEV) </v>
      </c>
      <c r="CP102" s="107"/>
      <c r="CQ102" s="107"/>
      <c r="CR102" s="107"/>
      <c r="CS102" s="107"/>
      <c r="CT102" s="107"/>
      <c r="CU102" s="107"/>
      <c r="CV102" s="107"/>
      <c r="CW102" s="107"/>
      <c r="CX102" s="107"/>
      <c r="CY102" s="107"/>
      <c r="CZ102" s="107"/>
      <c r="DA102" s="107"/>
      <c r="DB102" s="107"/>
      <c r="DC102" s="107"/>
      <c r="DD102" s="107"/>
      <c r="DE102" s="107"/>
      <c r="DF102" s="104" t="str">
        <f>$M102</f>
        <v xml:space="preserve">2020 Porsche Cayenne e-Hybrid (PHEV) </v>
      </c>
      <c r="DG102" s="107"/>
      <c r="DH102" s="107"/>
      <c r="DI102" s="107"/>
      <c r="DJ102" s="107"/>
      <c r="DK102" s="107"/>
      <c r="DL102" s="107"/>
      <c r="DM102" s="107"/>
      <c r="DN102" s="107"/>
      <c r="DO102" s="107"/>
      <c r="DP102" s="107"/>
      <c r="DQ102" s="107"/>
      <c r="DR102" s="104"/>
      <c r="DS102" s="104"/>
      <c r="DT102" s="104"/>
      <c r="DU102" s="104"/>
      <c r="DV102" s="104"/>
      <c r="DW102" s="104" t="str">
        <f>$M102</f>
        <v xml:space="preserve">2020 Porsche Cayenne e-Hybrid (PHEV) </v>
      </c>
      <c r="DX102" s="104"/>
      <c r="DY102" s="104"/>
      <c r="DZ102" s="108"/>
      <c r="EA102" s="115"/>
      <c r="EB102" s="109"/>
      <c r="EC102" s="104"/>
      <c r="ED102" s="104"/>
      <c r="EE102" s="109"/>
      <c r="EF102" s="104"/>
      <c r="EG102" s="104"/>
      <c r="EH102" s="108"/>
      <c r="EI102" s="104"/>
      <c r="EK102" t="s">
        <v>80</v>
      </c>
      <c r="EL102" s="104" t="str">
        <f>$M102</f>
        <v xml:space="preserve">2020 Porsche Cayenne e-Hybrid (PHEV) </v>
      </c>
      <c r="EM102" s="109"/>
      <c r="EP102" s="106"/>
      <c r="EU102" s="105"/>
      <c r="EV102" s="106"/>
      <c r="EZ102" s="116"/>
      <c r="FA102" s="104" t="str">
        <f>$M102</f>
        <v xml:space="preserve">2020 Porsche Cayenne e-Hybrid (PHEV) </v>
      </c>
      <c r="FC102" s="116"/>
      <c r="FD102" s="104"/>
      <c r="FE102" s="104"/>
      <c r="FF102" s="108"/>
      <c r="FG102" s="109"/>
      <c r="FH102" s="104"/>
      <c r="FI102" s="108"/>
      <c r="FJ102" s="109"/>
      <c r="FK102" s="104"/>
      <c r="FL102" s="108"/>
      <c r="FM102" s="104" t="str">
        <f>$M102</f>
        <v xml:space="preserve">2020 Porsche Cayenne e-Hybrid (PHEV) </v>
      </c>
      <c r="FN102" s="104"/>
      <c r="FO102" s="108"/>
      <c r="FP102" s="118"/>
      <c r="FQ102" s="119"/>
      <c r="FR102" s="119"/>
      <c r="FS102" s="156"/>
      <c r="FT102" s="104"/>
      <c r="FU102" s="104"/>
      <c r="FV102" s="104"/>
      <c r="FW102" s="104"/>
      <c r="FX102" s="104"/>
      <c r="FY102" s="104"/>
      <c r="FZ102" s="104"/>
      <c r="GA102" s="104"/>
      <c r="GB102" s="104"/>
      <c r="GC102" s="104"/>
      <c r="GD102" s="104"/>
      <c r="GE102" s="104"/>
      <c r="GF102" s="104"/>
      <c r="GG102" s="104"/>
      <c r="GH102" s="104"/>
    </row>
    <row r="103" spans="1:190" s="24" customFormat="1" x14ac:dyDescent="0.25">
      <c r="A103" s="24">
        <v>2020</v>
      </c>
      <c r="B103" s="24" t="s">
        <v>940</v>
      </c>
      <c r="C103" s="24" t="s">
        <v>940</v>
      </c>
      <c r="D103" s="24" t="s">
        <v>960</v>
      </c>
      <c r="E103" s="24" t="s">
        <v>942</v>
      </c>
      <c r="F103" s="24">
        <v>441</v>
      </c>
      <c r="G103" s="26">
        <v>3</v>
      </c>
      <c r="H103" s="24">
        <v>6</v>
      </c>
      <c r="I103" s="121" t="s">
        <v>79</v>
      </c>
      <c r="J103" s="24">
        <v>20</v>
      </c>
      <c r="K103" s="24">
        <v>22</v>
      </c>
      <c r="L103" s="24">
        <v>21</v>
      </c>
      <c r="M103" s="24">
        <v>24.8</v>
      </c>
      <c r="N103" s="24">
        <v>30.6</v>
      </c>
      <c r="O103" s="24">
        <v>27.0761</v>
      </c>
      <c r="P103" s="24">
        <v>19.6218</v>
      </c>
      <c r="Q103" s="24">
        <v>21.973800000000001</v>
      </c>
      <c r="R103" s="24">
        <v>20.614699999999999</v>
      </c>
      <c r="T103" s="24" t="s">
        <v>60</v>
      </c>
      <c r="U103" s="24" t="s">
        <v>71</v>
      </c>
      <c r="V103" s="24" t="s">
        <v>61</v>
      </c>
      <c r="W103" s="24" t="s">
        <v>62</v>
      </c>
      <c r="Y103" s="24">
        <v>8</v>
      </c>
      <c r="Z103" s="24" t="s">
        <v>63</v>
      </c>
      <c r="AA103" s="24" t="s">
        <v>64</v>
      </c>
      <c r="AB103" s="24" t="s">
        <v>86</v>
      </c>
      <c r="AC103" s="24" t="s">
        <v>87</v>
      </c>
      <c r="AD103" s="24">
        <v>10</v>
      </c>
      <c r="AF103" s="24">
        <v>408</v>
      </c>
      <c r="AG103" s="24" t="s">
        <v>59</v>
      </c>
      <c r="AH103" s="24" t="s">
        <v>67</v>
      </c>
      <c r="AI103" s="24" t="s">
        <v>68</v>
      </c>
      <c r="AJ103" s="24" t="s">
        <v>69</v>
      </c>
      <c r="AK103" s="136" t="s">
        <v>184</v>
      </c>
      <c r="AL103" s="24" t="s">
        <v>185</v>
      </c>
      <c r="AR103" s="121"/>
      <c r="AS103" s="136">
        <v>2100</v>
      </c>
      <c r="AT103" s="24">
        <v>2100</v>
      </c>
      <c r="AU103" s="24">
        <v>75</v>
      </c>
      <c r="AV103" s="24">
        <v>65</v>
      </c>
      <c r="AW103" s="24">
        <v>71</v>
      </c>
      <c r="AX103" s="24">
        <v>54.2</v>
      </c>
      <c r="AY103" s="24">
        <v>46.3</v>
      </c>
      <c r="AZ103" s="24">
        <v>50.645000000000003</v>
      </c>
      <c r="BA103" s="24">
        <v>75.105000000000004</v>
      </c>
      <c r="BB103" s="24">
        <v>65.153000000000006</v>
      </c>
      <c r="BC103" s="24">
        <v>70.626599999999996</v>
      </c>
      <c r="BD103" s="24">
        <v>14</v>
      </c>
      <c r="BE103" s="24" t="s">
        <v>108</v>
      </c>
      <c r="BF103" s="24" t="s">
        <v>109</v>
      </c>
      <c r="BG103" s="24" t="s">
        <v>122</v>
      </c>
      <c r="BH103" s="24" t="s">
        <v>123</v>
      </c>
      <c r="BI103" s="24">
        <v>2100</v>
      </c>
      <c r="BM103" s="24">
        <v>2100</v>
      </c>
      <c r="BN103" s="124" t="s">
        <v>2126</v>
      </c>
      <c r="BO103" s="24">
        <v>2</v>
      </c>
      <c r="BP103" s="24">
        <v>2</v>
      </c>
      <c r="BQ103" s="24">
        <v>33</v>
      </c>
      <c r="BR103" s="24" t="s">
        <v>192</v>
      </c>
      <c r="BT103" s="24" t="s">
        <v>111</v>
      </c>
      <c r="BU103" s="27">
        <v>43934</v>
      </c>
      <c r="BV103" s="121">
        <v>27260</v>
      </c>
      <c r="BW103" s="139"/>
      <c r="BX103" s="24" t="s">
        <v>64</v>
      </c>
      <c r="BY103" s="24" t="s">
        <v>64</v>
      </c>
      <c r="CB103" s="24" t="s">
        <v>64</v>
      </c>
      <c r="CC103" s="24" t="s">
        <v>64</v>
      </c>
      <c r="CE103" s="24" t="s">
        <v>64</v>
      </c>
      <c r="CG103" s="24" t="s">
        <v>63</v>
      </c>
      <c r="CH103" s="24" t="s">
        <v>944</v>
      </c>
      <c r="CI103" s="24" t="s">
        <v>63</v>
      </c>
      <c r="CJ103" s="24" t="s">
        <v>944</v>
      </c>
      <c r="CK103" s="24" t="s">
        <v>112</v>
      </c>
      <c r="CM103" s="24">
        <v>1</v>
      </c>
      <c r="CN103" s="24" t="s">
        <v>113</v>
      </c>
      <c r="CP103" s="24">
        <v>382</v>
      </c>
      <c r="CQ103" s="24">
        <v>37</v>
      </c>
      <c r="CR103" s="24">
        <v>102.2</v>
      </c>
      <c r="CS103" s="24" t="s">
        <v>2129</v>
      </c>
      <c r="CV103" s="24" t="s">
        <v>115</v>
      </c>
      <c r="CX103" s="24" t="s">
        <v>116</v>
      </c>
      <c r="CY103" s="24" t="s">
        <v>64</v>
      </c>
      <c r="DD103" s="24">
        <v>1</v>
      </c>
      <c r="DE103" s="24" t="s">
        <v>961</v>
      </c>
      <c r="DG103" s="24">
        <v>99</v>
      </c>
      <c r="DJ103" s="24" t="s">
        <v>76</v>
      </c>
      <c r="DK103" s="24" t="s">
        <v>2124</v>
      </c>
      <c r="DL103" s="24" t="s">
        <v>64</v>
      </c>
      <c r="DM103" s="24" t="s">
        <v>63</v>
      </c>
      <c r="DN103" s="24" t="s">
        <v>64</v>
      </c>
      <c r="DO103" s="24" t="s">
        <v>263</v>
      </c>
      <c r="DP103" s="24" t="s">
        <v>63</v>
      </c>
      <c r="DQ103" s="24" t="s">
        <v>78</v>
      </c>
      <c r="DS103" s="24" t="s">
        <v>118</v>
      </c>
      <c r="DT103" s="24" t="s">
        <v>119</v>
      </c>
      <c r="DU103" s="24" t="s">
        <v>120</v>
      </c>
      <c r="DV103" s="24" t="s">
        <v>121</v>
      </c>
      <c r="DZ103" s="121"/>
      <c r="EA103" s="140"/>
      <c r="EB103" s="136">
        <v>5</v>
      </c>
      <c r="EC103" s="24">
        <v>7</v>
      </c>
      <c r="EE103" s="136" t="s">
        <v>1832</v>
      </c>
      <c r="EF103" s="24">
        <v>3</v>
      </c>
      <c r="EH103" s="121"/>
      <c r="EM103" s="136"/>
      <c r="EP103" s="121"/>
      <c r="EU103" s="136"/>
      <c r="EV103" s="121">
        <v>3000</v>
      </c>
      <c r="EW103" s="24">
        <v>0</v>
      </c>
      <c r="EX103" s="24">
        <v>68</v>
      </c>
      <c r="EY103" s="24">
        <v>31</v>
      </c>
      <c r="EZ103" s="135">
        <v>293</v>
      </c>
      <c r="FA103" s="24">
        <v>3</v>
      </c>
      <c r="FC103" s="135">
        <v>420</v>
      </c>
      <c r="FD103" s="24">
        <v>24</v>
      </c>
      <c r="FE103" s="24">
        <v>26</v>
      </c>
      <c r="FF103" s="121">
        <v>25</v>
      </c>
      <c r="FG103" s="24">
        <v>303.8</v>
      </c>
      <c r="FH103" s="24">
        <v>278.8</v>
      </c>
      <c r="FI103" s="127">
        <f>EZ103</f>
        <v>293</v>
      </c>
      <c r="FJ103" s="141">
        <v>12.9</v>
      </c>
      <c r="FK103" s="142">
        <v>14.34</v>
      </c>
      <c r="FL103" s="121">
        <f>BD103</f>
        <v>14</v>
      </c>
      <c r="FM103" s="24">
        <v>0.33300000000000002</v>
      </c>
      <c r="FN103" s="24">
        <v>0.36</v>
      </c>
      <c r="FO103" s="24">
        <v>0.34499999999999997</v>
      </c>
      <c r="FP103" s="185">
        <v>0</v>
      </c>
      <c r="FQ103" s="186">
        <v>0.8</v>
      </c>
      <c r="FR103" s="186">
        <v>0.3</v>
      </c>
      <c r="FS103" s="138">
        <v>19.8</v>
      </c>
    </row>
    <row r="104" spans="1:190" s="24" customFormat="1" x14ac:dyDescent="0.25">
      <c r="A104" s="164" t="s">
        <v>80</v>
      </c>
      <c r="B104" s="164" t="s">
        <v>2296</v>
      </c>
      <c r="C104" s="36"/>
      <c r="D104" s="36"/>
      <c r="E104" s="36"/>
      <c r="F104" s="36"/>
      <c r="G104" s="36"/>
      <c r="H104" s="36"/>
      <c r="I104" s="121"/>
      <c r="J104" s="24">
        <v>20</v>
      </c>
      <c r="K104" s="24">
        <v>22</v>
      </c>
      <c r="L104" s="24">
        <v>21</v>
      </c>
      <c r="M104" s="24">
        <v>24.8</v>
      </c>
      <c r="N104" s="24">
        <v>30.6</v>
      </c>
      <c r="O104" s="24">
        <v>27.0761</v>
      </c>
      <c r="P104" s="24">
        <v>19.6218</v>
      </c>
      <c r="Q104" s="24">
        <v>21.973800000000001</v>
      </c>
      <c r="R104" s="24">
        <v>20.614699999999999</v>
      </c>
      <c r="T104" s="24" t="s">
        <v>60</v>
      </c>
      <c r="U104" s="24" t="s">
        <v>71</v>
      </c>
      <c r="V104" s="24" t="s">
        <v>61</v>
      </c>
      <c r="W104" s="24" t="s">
        <v>62</v>
      </c>
      <c r="Y104" s="24">
        <v>8</v>
      </c>
      <c r="Z104" s="24" t="s">
        <v>63</v>
      </c>
      <c r="AA104" s="24" t="s">
        <v>64</v>
      </c>
      <c r="AB104" s="24" t="s">
        <v>86</v>
      </c>
      <c r="AC104" s="24" t="s">
        <v>87</v>
      </c>
      <c r="AD104" s="24">
        <v>10</v>
      </c>
      <c r="AF104" s="24">
        <v>408</v>
      </c>
      <c r="AG104" s="24" t="s">
        <v>59</v>
      </c>
      <c r="AH104" s="24" t="s">
        <v>67</v>
      </c>
      <c r="AI104" s="24" t="s">
        <v>68</v>
      </c>
      <c r="AJ104" s="24" t="s">
        <v>69</v>
      </c>
      <c r="AK104" s="136" t="s">
        <v>184</v>
      </c>
      <c r="AL104" s="24" t="s">
        <v>185</v>
      </c>
      <c r="AR104" s="121"/>
      <c r="AS104" s="136">
        <v>2100</v>
      </c>
      <c r="AT104" s="24">
        <v>2100</v>
      </c>
      <c r="AU104" s="24">
        <v>45</v>
      </c>
      <c r="AV104" s="24">
        <v>37</v>
      </c>
      <c r="AW104" s="24">
        <v>41</v>
      </c>
      <c r="AX104" s="24">
        <v>62.1</v>
      </c>
      <c r="AY104" s="24">
        <v>52.4</v>
      </c>
      <c r="AZ104" s="24">
        <v>57.324800000000003</v>
      </c>
      <c r="BA104" s="24">
        <v>44.625599999999999</v>
      </c>
      <c r="BB104" s="24">
        <v>36.670999999999999</v>
      </c>
      <c r="BC104" s="24">
        <v>40.6569</v>
      </c>
      <c r="BD104" s="24">
        <v>14</v>
      </c>
      <c r="BE104" s="24" t="s">
        <v>108</v>
      </c>
      <c r="BF104" s="24" t="s">
        <v>109</v>
      </c>
      <c r="BG104" s="24" t="s">
        <v>68</v>
      </c>
      <c r="BH104" s="24" t="s">
        <v>69</v>
      </c>
      <c r="BI104" s="24">
        <v>2100</v>
      </c>
      <c r="BM104" s="24">
        <v>2100</v>
      </c>
      <c r="BN104" s="124" t="s">
        <v>2126</v>
      </c>
      <c r="BO104" s="24">
        <v>2</v>
      </c>
      <c r="BP104" s="24">
        <v>2</v>
      </c>
      <c r="BQ104" s="24">
        <v>33</v>
      </c>
      <c r="BR104" s="24" t="s">
        <v>192</v>
      </c>
      <c r="BT104" s="24" t="s">
        <v>111</v>
      </c>
      <c r="BU104" s="27">
        <v>43934</v>
      </c>
      <c r="BV104" s="121">
        <v>27260</v>
      </c>
      <c r="BW104" s="139"/>
      <c r="BX104" s="24" t="s">
        <v>64</v>
      </c>
      <c r="BY104" s="24" t="s">
        <v>64</v>
      </c>
      <c r="CB104" s="24" t="s">
        <v>64</v>
      </c>
      <c r="CC104" s="24" t="s">
        <v>64</v>
      </c>
      <c r="CE104" s="24" t="s">
        <v>64</v>
      </c>
      <c r="CG104" s="24" t="s">
        <v>63</v>
      </c>
      <c r="CH104" s="24" t="s">
        <v>944</v>
      </c>
      <c r="CI104" s="24" t="s">
        <v>63</v>
      </c>
      <c r="CJ104" s="24" t="s">
        <v>944</v>
      </c>
      <c r="CK104" s="24" t="s">
        <v>112</v>
      </c>
      <c r="CM104" s="24">
        <v>1</v>
      </c>
      <c r="CN104" s="24" t="s">
        <v>113</v>
      </c>
      <c r="CP104" s="24">
        <v>382</v>
      </c>
      <c r="CQ104" s="24">
        <v>37</v>
      </c>
      <c r="CR104" s="24">
        <v>102.2</v>
      </c>
      <c r="CS104" s="24" t="s">
        <v>2129</v>
      </c>
      <c r="CV104" s="24" t="s">
        <v>115</v>
      </c>
      <c r="CX104" s="24" t="s">
        <v>116</v>
      </c>
      <c r="CY104" s="24" t="s">
        <v>64</v>
      </c>
      <c r="DD104" s="24">
        <v>1</v>
      </c>
      <c r="DE104" s="24" t="s">
        <v>961</v>
      </c>
      <c r="DG104" s="24">
        <v>99</v>
      </c>
      <c r="DJ104" s="24" t="s">
        <v>76</v>
      </c>
      <c r="DK104" s="24" t="s">
        <v>2124</v>
      </c>
      <c r="DL104" s="24" t="s">
        <v>64</v>
      </c>
      <c r="DM104" s="24" t="s">
        <v>63</v>
      </c>
      <c r="DN104" s="24" t="s">
        <v>64</v>
      </c>
      <c r="DO104" s="24" t="s">
        <v>263</v>
      </c>
      <c r="DP104" s="24" t="s">
        <v>63</v>
      </c>
      <c r="DQ104" s="24" t="s">
        <v>78</v>
      </c>
      <c r="DS104" s="24" t="s">
        <v>118</v>
      </c>
      <c r="DT104" s="24" t="s">
        <v>119</v>
      </c>
      <c r="DU104" s="24" t="s">
        <v>120</v>
      </c>
      <c r="DV104" s="24" t="s">
        <v>121</v>
      </c>
      <c r="DZ104" s="121"/>
      <c r="EA104" s="140"/>
      <c r="EB104" s="136">
        <v>5</v>
      </c>
      <c r="EC104" s="24">
        <v>7</v>
      </c>
      <c r="EE104" s="136" t="s">
        <v>1832</v>
      </c>
      <c r="EF104" s="24">
        <v>3</v>
      </c>
      <c r="EH104" s="121"/>
      <c r="EM104" s="136"/>
      <c r="EP104" s="121"/>
      <c r="EU104" s="136"/>
      <c r="EV104" s="121">
        <v>3000</v>
      </c>
      <c r="EW104" s="24">
        <v>450</v>
      </c>
      <c r="EX104" s="24">
        <v>402</v>
      </c>
      <c r="EY104" s="24">
        <v>428</v>
      </c>
      <c r="EZ104" s="135">
        <v>293</v>
      </c>
      <c r="FA104" s="24">
        <v>3</v>
      </c>
      <c r="FC104" s="135">
        <v>420</v>
      </c>
      <c r="FD104" s="24">
        <v>24</v>
      </c>
      <c r="FE104" s="24">
        <v>26</v>
      </c>
      <c r="FF104" s="121">
        <v>25</v>
      </c>
      <c r="FG104" s="24">
        <v>303.8</v>
      </c>
      <c r="FH104" s="24">
        <v>278.8</v>
      </c>
      <c r="FI104" s="127">
        <f>EZ104</f>
        <v>293</v>
      </c>
      <c r="FJ104" s="124" t="s">
        <v>2297</v>
      </c>
      <c r="FL104" s="121"/>
      <c r="FM104" s="24">
        <v>0.33300000000000002</v>
      </c>
      <c r="FN104" s="24">
        <v>0.36</v>
      </c>
      <c r="FO104" s="24">
        <v>0.34499999999999997</v>
      </c>
      <c r="FP104" s="185"/>
      <c r="FQ104" s="186"/>
      <c r="FR104" s="186"/>
      <c r="FS104" s="138">
        <v>19.8</v>
      </c>
    </row>
    <row r="105" spans="1:190" s="21" customFormat="1" x14ac:dyDescent="0.25">
      <c r="C105" s="107"/>
      <c r="D105" s="107"/>
      <c r="E105" s="107"/>
      <c r="F105" s="107"/>
      <c r="G105" s="107"/>
      <c r="H105" s="107"/>
      <c r="I105" s="108"/>
      <c r="J105" s="104"/>
      <c r="K105" s="107"/>
      <c r="L105" s="107"/>
      <c r="M105" s="104" t="s">
        <v>2298</v>
      </c>
      <c r="N105" s="107"/>
      <c r="O105" s="107"/>
      <c r="P105" s="107"/>
      <c r="Q105" s="107"/>
      <c r="R105" s="107"/>
      <c r="S105" s="107"/>
      <c r="T105" s="107"/>
      <c r="U105" s="107"/>
      <c r="V105" s="107"/>
      <c r="W105" s="107"/>
      <c r="X105" s="107"/>
      <c r="Y105" s="107"/>
      <c r="Z105" s="107"/>
      <c r="AA105" s="107"/>
      <c r="AB105" s="107"/>
      <c r="AC105" s="107"/>
      <c r="AD105" s="104" t="str">
        <f>$M105</f>
        <v xml:space="preserve">2020 Porsche Cayenne e-Hybrid Coupe (PHEV) </v>
      </c>
      <c r="AE105" s="107"/>
      <c r="AF105" s="107"/>
      <c r="AG105" s="107"/>
      <c r="AH105" s="107"/>
      <c r="AI105" s="107"/>
      <c r="AJ105" s="107"/>
      <c r="AK105" s="111"/>
      <c r="AL105" s="107"/>
      <c r="AM105" s="107"/>
      <c r="AN105" s="107"/>
      <c r="AO105" s="107"/>
      <c r="AP105" s="107"/>
      <c r="AQ105" s="107"/>
      <c r="AR105" s="110"/>
      <c r="AS105" s="111"/>
      <c r="AT105" s="104" t="str">
        <f>$M105</f>
        <v xml:space="preserve">2020 Porsche Cayenne e-Hybrid Coupe (PHEV) </v>
      </c>
      <c r="AU105" s="107"/>
      <c r="AV105" s="107"/>
      <c r="AW105" s="107"/>
      <c r="AX105" s="107"/>
      <c r="AY105" s="107"/>
      <c r="AZ105" s="107"/>
      <c r="BA105" s="107"/>
      <c r="BB105" s="107"/>
      <c r="BC105" s="107"/>
      <c r="BD105" s="107"/>
      <c r="BE105" s="107"/>
      <c r="BF105" s="107"/>
      <c r="BG105" s="107"/>
      <c r="BH105" s="107"/>
      <c r="BI105" s="104" t="str">
        <f>$M105</f>
        <v xml:space="preserve">2020 Porsche Cayenne e-Hybrid Coupe (PHEV) </v>
      </c>
      <c r="BJ105" s="107"/>
      <c r="BK105" s="107"/>
      <c r="BL105" s="107"/>
      <c r="BM105" s="107"/>
      <c r="BN105" s="111"/>
      <c r="BO105" s="107"/>
      <c r="BP105" s="107"/>
      <c r="BQ105" s="107"/>
      <c r="BR105" s="107"/>
      <c r="BS105" s="107"/>
      <c r="BT105" s="112"/>
      <c r="BU105" s="3"/>
      <c r="BV105" s="165"/>
      <c r="BW105" s="113"/>
      <c r="BX105" s="107"/>
      <c r="BY105" s="104" t="str">
        <f>$M105</f>
        <v xml:space="preserve">2020 Porsche Cayenne e-Hybrid Coupe (PHEV) </v>
      </c>
      <c r="BZ105" s="107"/>
      <c r="CA105" s="107"/>
      <c r="CB105" s="107"/>
      <c r="CC105" s="107"/>
      <c r="CD105" s="107"/>
      <c r="CE105" s="114"/>
      <c r="CF105" s="107"/>
      <c r="CG105" s="107"/>
      <c r="CH105" s="107"/>
      <c r="CI105" s="107"/>
      <c r="CJ105" s="107"/>
      <c r="CK105" s="107"/>
      <c r="CL105" s="107"/>
      <c r="CM105" s="107"/>
      <c r="CN105" s="107"/>
      <c r="CO105" s="104" t="str">
        <f>$M105</f>
        <v xml:space="preserve">2020 Porsche Cayenne e-Hybrid Coupe (PHEV) </v>
      </c>
      <c r="CP105" s="107"/>
      <c r="CQ105" s="107"/>
      <c r="CR105" s="107"/>
      <c r="CS105" s="107"/>
      <c r="CT105" s="107"/>
      <c r="CU105" s="107"/>
      <c r="CV105" s="107"/>
      <c r="CW105" s="107"/>
      <c r="CX105" s="107"/>
      <c r="CY105" s="107"/>
      <c r="CZ105" s="107"/>
      <c r="DA105" s="107"/>
      <c r="DB105" s="107"/>
      <c r="DC105" s="107"/>
      <c r="DD105" s="107"/>
      <c r="DE105" s="107"/>
      <c r="DF105" s="104" t="str">
        <f>$M105</f>
        <v xml:space="preserve">2020 Porsche Cayenne e-Hybrid Coupe (PHEV) </v>
      </c>
      <c r="DG105" s="107"/>
      <c r="DH105" s="107"/>
      <c r="DI105" s="107"/>
      <c r="DJ105" s="107"/>
      <c r="DK105" s="107"/>
      <c r="DL105" s="107"/>
      <c r="DM105" s="107"/>
      <c r="DN105" s="107"/>
      <c r="DO105" s="107"/>
      <c r="DP105" s="107"/>
      <c r="DQ105" s="107"/>
      <c r="DR105" s="104"/>
      <c r="DS105" s="104"/>
      <c r="DT105" s="104"/>
      <c r="DU105" s="104"/>
      <c r="DV105" s="104"/>
      <c r="DW105" s="104" t="str">
        <f>$M105</f>
        <v xml:space="preserve">2020 Porsche Cayenne e-Hybrid Coupe (PHEV) </v>
      </c>
      <c r="DX105" s="104"/>
      <c r="DY105" s="104"/>
      <c r="DZ105" s="108"/>
      <c r="EA105" s="115"/>
      <c r="EB105" s="109"/>
      <c r="EC105" s="104"/>
      <c r="ED105" s="104"/>
      <c r="EE105" s="109"/>
      <c r="EF105" s="104"/>
      <c r="EG105" s="104"/>
      <c r="EH105" s="108"/>
      <c r="EI105" s="104"/>
      <c r="EK105" t="s">
        <v>80</v>
      </c>
      <c r="EL105" s="104" t="str">
        <f>$M105</f>
        <v xml:space="preserve">2020 Porsche Cayenne e-Hybrid Coupe (PHEV) </v>
      </c>
      <c r="EM105" s="109"/>
      <c r="EP105" s="106"/>
      <c r="EU105" s="105"/>
      <c r="EV105" s="106"/>
      <c r="EZ105" s="116"/>
      <c r="FA105" s="104" t="str">
        <f>$M105</f>
        <v xml:space="preserve">2020 Porsche Cayenne e-Hybrid Coupe (PHEV) </v>
      </c>
      <c r="FC105" s="116"/>
      <c r="FD105" s="104"/>
      <c r="FE105" s="104"/>
      <c r="FF105" s="108"/>
      <c r="FG105" s="109"/>
      <c r="FH105" s="104"/>
      <c r="FI105" s="108"/>
      <c r="FJ105" s="109"/>
      <c r="FK105" s="104"/>
      <c r="FL105" s="108"/>
      <c r="FM105" s="104" t="str">
        <f>$M105</f>
        <v xml:space="preserve">2020 Porsche Cayenne e-Hybrid Coupe (PHEV) </v>
      </c>
      <c r="FN105" s="104"/>
      <c r="FO105" s="108"/>
      <c r="FP105" s="118"/>
      <c r="FQ105" s="119"/>
      <c r="FR105" s="119"/>
      <c r="FS105" s="156"/>
      <c r="FT105" s="104"/>
      <c r="FU105" s="104"/>
      <c r="FV105" s="104"/>
      <c r="FW105" s="104"/>
      <c r="FX105" s="104"/>
      <c r="FY105" s="104"/>
      <c r="FZ105" s="104"/>
      <c r="GA105" s="104"/>
      <c r="GB105" s="104"/>
      <c r="GC105" s="104"/>
      <c r="GD105" s="104"/>
      <c r="GE105" s="104"/>
      <c r="GF105" s="104"/>
      <c r="GG105" s="104"/>
      <c r="GH105" s="104"/>
    </row>
    <row r="106" spans="1:190" s="24" customFormat="1" x14ac:dyDescent="0.25">
      <c r="A106" s="24">
        <v>2020</v>
      </c>
      <c r="B106" s="24" t="s">
        <v>940</v>
      </c>
      <c r="C106" s="24" t="s">
        <v>940</v>
      </c>
      <c r="D106" s="24" t="s">
        <v>2299</v>
      </c>
      <c r="E106" s="24" t="s">
        <v>942</v>
      </c>
      <c r="F106" s="24">
        <v>442</v>
      </c>
      <c r="G106" s="26">
        <v>3</v>
      </c>
      <c r="H106" s="24">
        <v>6</v>
      </c>
      <c r="I106" s="121" t="s">
        <v>79</v>
      </c>
      <c r="J106" s="24">
        <v>20</v>
      </c>
      <c r="K106" s="24">
        <v>22</v>
      </c>
      <c r="L106" s="24">
        <v>21</v>
      </c>
      <c r="M106" s="24">
        <v>24.8</v>
      </c>
      <c r="N106" s="24">
        <v>30.6</v>
      </c>
      <c r="O106" s="24">
        <v>27.0761</v>
      </c>
      <c r="P106" s="24">
        <v>19.6218</v>
      </c>
      <c r="Q106" s="24">
        <v>21.973800000000001</v>
      </c>
      <c r="R106" s="24">
        <v>20.614699999999999</v>
      </c>
      <c r="T106" s="24" t="s">
        <v>60</v>
      </c>
      <c r="U106" s="24" t="s">
        <v>71</v>
      </c>
      <c r="V106" s="24" t="s">
        <v>61</v>
      </c>
      <c r="W106" s="24" t="s">
        <v>62</v>
      </c>
      <c r="Y106" s="24">
        <v>8</v>
      </c>
      <c r="Z106" s="24" t="s">
        <v>63</v>
      </c>
      <c r="AA106" s="24" t="s">
        <v>64</v>
      </c>
      <c r="AB106" s="24" t="s">
        <v>86</v>
      </c>
      <c r="AC106" s="24" t="s">
        <v>87</v>
      </c>
      <c r="AD106" s="24">
        <v>10</v>
      </c>
      <c r="AF106" s="24">
        <v>408</v>
      </c>
      <c r="AG106" s="24" t="s">
        <v>59</v>
      </c>
      <c r="AH106" s="24" t="s">
        <v>67</v>
      </c>
      <c r="AI106" s="24" t="s">
        <v>68</v>
      </c>
      <c r="AJ106" s="24" t="s">
        <v>69</v>
      </c>
      <c r="AK106" s="136" t="s">
        <v>184</v>
      </c>
      <c r="AL106" s="24" t="s">
        <v>185</v>
      </c>
      <c r="AR106" s="121"/>
      <c r="AS106" s="136">
        <v>2100</v>
      </c>
      <c r="AT106" s="24">
        <v>2100</v>
      </c>
      <c r="AU106" s="24">
        <v>75</v>
      </c>
      <c r="AV106" s="24">
        <v>65</v>
      </c>
      <c r="AW106" s="24">
        <v>71</v>
      </c>
      <c r="AX106" s="24">
        <v>54.2</v>
      </c>
      <c r="AY106" s="24">
        <v>46.3</v>
      </c>
      <c r="AZ106" s="24">
        <v>50.645000000000003</v>
      </c>
      <c r="BA106" s="24">
        <v>75.105000000000004</v>
      </c>
      <c r="BB106" s="24">
        <v>65.153000000000006</v>
      </c>
      <c r="BC106" s="24">
        <v>70.626599999999996</v>
      </c>
      <c r="BD106" s="24">
        <v>14</v>
      </c>
      <c r="BE106" s="24" t="s">
        <v>108</v>
      </c>
      <c r="BF106" s="24" t="s">
        <v>109</v>
      </c>
      <c r="BG106" s="24" t="s">
        <v>122</v>
      </c>
      <c r="BH106" s="24" t="s">
        <v>123</v>
      </c>
      <c r="BI106" s="24">
        <v>2100</v>
      </c>
      <c r="BM106" s="24">
        <v>2100</v>
      </c>
      <c r="BN106" s="124" t="s">
        <v>2126</v>
      </c>
      <c r="BO106" s="24">
        <v>2</v>
      </c>
      <c r="BP106" s="24">
        <v>2</v>
      </c>
      <c r="BQ106" s="24">
        <v>33</v>
      </c>
      <c r="BR106" s="24" t="s">
        <v>192</v>
      </c>
      <c r="BT106" s="24" t="s">
        <v>111</v>
      </c>
      <c r="BU106" s="27">
        <v>43934</v>
      </c>
      <c r="BV106" s="121">
        <v>27259</v>
      </c>
      <c r="BW106" s="139"/>
      <c r="BX106" s="24" t="s">
        <v>64</v>
      </c>
      <c r="BY106" s="24" t="s">
        <v>64</v>
      </c>
      <c r="CB106" s="24" t="s">
        <v>64</v>
      </c>
      <c r="CC106" s="24" t="s">
        <v>64</v>
      </c>
      <c r="CE106" s="24" t="s">
        <v>64</v>
      </c>
      <c r="CG106" s="24" t="s">
        <v>63</v>
      </c>
      <c r="CH106" s="24" t="s">
        <v>944</v>
      </c>
      <c r="CI106" s="24" t="s">
        <v>63</v>
      </c>
      <c r="CJ106" s="24" t="s">
        <v>944</v>
      </c>
      <c r="CK106" s="24" t="s">
        <v>112</v>
      </c>
      <c r="CM106" s="24">
        <v>1</v>
      </c>
      <c r="CN106" s="24" t="s">
        <v>113</v>
      </c>
      <c r="CP106" s="24">
        <v>382</v>
      </c>
      <c r="CQ106" s="24">
        <v>37</v>
      </c>
      <c r="CR106" s="24">
        <v>102.2</v>
      </c>
      <c r="CS106" s="24" t="s">
        <v>2129</v>
      </c>
      <c r="CV106" s="24" t="s">
        <v>115</v>
      </c>
      <c r="CX106" s="24" t="s">
        <v>116</v>
      </c>
      <c r="CY106" s="24" t="s">
        <v>64</v>
      </c>
      <c r="DD106" s="24">
        <v>1</v>
      </c>
      <c r="DE106" s="24" t="s">
        <v>961</v>
      </c>
      <c r="DG106" s="24">
        <v>99</v>
      </c>
      <c r="DJ106" s="24" t="s">
        <v>76</v>
      </c>
      <c r="DK106" s="24" t="s">
        <v>2124</v>
      </c>
      <c r="DL106" s="24" t="s">
        <v>64</v>
      </c>
      <c r="DM106" s="24" t="s">
        <v>63</v>
      </c>
      <c r="DN106" s="24" t="s">
        <v>64</v>
      </c>
      <c r="DO106" s="24" t="s">
        <v>263</v>
      </c>
      <c r="DP106" s="24" t="s">
        <v>63</v>
      </c>
      <c r="DQ106" s="24" t="s">
        <v>78</v>
      </c>
      <c r="DS106" s="24" t="s">
        <v>118</v>
      </c>
      <c r="DT106" s="24" t="s">
        <v>119</v>
      </c>
      <c r="DU106" s="24" t="s">
        <v>120</v>
      </c>
      <c r="DV106" s="24" t="s">
        <v>121</v>
      </c>
      <c r="DZ106" s="121"/>
      <c r="EA106" s="140"/>
      <c r="EB106" s="136">
        <v>5</v>
      </c>
      <c r="EC106" s="24">
        <v>7</v>
      </c>
      <c r="EE106" s="136" t="s">
        <v>1832</v>
      </c>
      <c r="EF106" s="24">
        <v>3</v>
      </c>
      <c r="EH106" s="121"/>
      <c r="EM106" s="136"/>
      <c r="EP106" s="121"/>
      <c r="EU106" s="136"/>
      <c r="EV106" s="121">
        <v>3000</v>
      </c>
      <c r="EW106" s="24">
        <v>0</v>
      </c>
      <c r="EX106" s="24">
        <v>68</v>
      </c>
      <c r="EY106" s="24">
        <v>31</v>
      </c>
      <c r="EZ106" s="135">
        <v>293</v>
      </c>
      <c r="FA106" s="24">
        <v>3</v>
      </c>
      <c r="FC106" s="135">
        <v>420</v>
      </c>
      <c r="FD106" s="24">
        <v>24</v>
      </c>
      <c r="FE106" s="24">
        <v>26</v>
      </c>
      <c r="FF106" s="121">
        <v>25</v>
      </c>
      <c r="FG106" s="24">
        <v>303.8</v>
      </c>
      <c r="FH106" s="24">
        <v>278.8</v>
      </c>
      <c r="FI106" s="127">
        <f>EZ106</f>
        <v>293</v>
      </c>
      <c r="FJ106" s="141">
        <v>12.9</v>
      </c>
      <c r="FK106" s="142">
        <v>14.34</v>
      </c>
      <c r="FL106" s="121">
        <f>BD106</f>
        <v>14</v>
      </c>
      <c r="FM106" s="24">
        <v>0.33300000000000002</v>
      </c>
      <c r="FN106" s="24">
        <v>0.36</v>
      </c>
      <c r="FO106" s="24">
        <v>0.34499999999999997</v>
      </c>
      <c r="FP106" s="185">
        <v>0</v>
      </c>
      <c r="FQ106" s="186">
        <v>0.8</v>
      </c>
      <c r="FR106" s="186">
        <v>0.3</v>
      </c>
      <c r="FS106" s="138">
        <v>19.8</v>
      </c>
    </row>
    <row r="107" spans="1:190" s="24" customFormat="1" x14ac:dyDescent="0.25">
      <c r="A107" s="164" t="s">
        <v>80</v>
      </c>
      <c r="B107" s="164" t="s">
        <v>2296</v>
      </c>
      <c r="C107" s="36"/>
      <c r="D107" s="36"/>
      <c r="E107" s="36"/>
      <c r="F107" s="36"/>
      <c r="G107" s="36"/>
      <c r="H107" s="36"/>
      <c r="I107" s="121"/>
      <c r="J107" s="24">
        <v>20</v>
      </c>
      <c r="K107" s="24">
        <v>22</v>
      </c>
      <c r="L107" s="24">
        <v>21</v>
      </c>
      <c r="M107" s="24">
        <v>24.8</v>
      </c>
      <c r="N107" s="24">
        <v>30.6</v>
      </c>
      <c r="O107" s="24">
        <v>27.0761</v>
      </c>
      <c r="P107" s="24">
        <v>19.6218</v>
      </c>
      <c r="Q107" s="24">
        <v>21.973800000000001</v>
      </c>
      <c r="R107" s="24">
        <v>20.614699999999999</v>
      </c>
      <c r="T107" s="24" t="s">
        <v>60</v>
      </c>
      <c r="U107" s="24" t="s">
        <v>71</v>
      </c>
      <c r="V107" s="24" t="s">
        <v>61</v>
      </c>
      <c r="W107" s="24" t="s">
        <v>62</v>
      </c>
      <c r="Y107" s="24">
        <v>8</v>
      </c>
      <c r="Z107" s="24" t="s">
        <v>63</v>
      </c>
      <c r="AA107" s="24" t="s">
        <v>64</v>
      </c>
      <c r="AB107" s="24" t="s">
        <v>86</v>
      </c>
      <c r="AC107" s="24" t="s">
        <v>87</v>
      </c>
      <c r="AD107" s="24">
        <v>10</v>
      </c>
      <c r="AF107" s="24">
        <v>408</v>
      </c>
      <c r="AG107" s="24" t="s">
        <v>59</v>
      </c>
      <c r="AH107" s="24" t="s">
        <v>67</v>
      </c>
      <c r="AI107" s="24" t="s">
        <v>68</v>
      </c>
      <c r="AJ107" s="24" t="s">
        <v>69</v>
      </c>
      <c r="AK107" s="136" t="s">
        <v>184</v>
      </c>
      <c r="AL107" s="24" t="s">
        <v>185</v>
      </c>
      <c r="AR107" s="121"/>
      <c r="AS107" s="136">
        <v>2100</v>
      </c>
      <c r="AT107" s="24">
        <v>2100</v>
      </c>
      <c r="AU107" s="24">
        <v>45</v>
      </c>
      <c r="AV107" s="24">
        <v>37</v>
      </c>
      <c r="AW107" s="24">
        <v>41</v>
      </c>
      <c r="AX107" s="24">
        <v>62.1</v>
      </c>
      <c r="AY107" s="24">
        <v>52.4</v>
      </c>
      <c r="AZ107" s="24">
        <v>57.324800000000003</v>
      </c>
      <c r="BA107" s="24">
        <v>44.625599999999999</v>
      </c>
      <c r="BB107" s="24">
        <v>36.670999999999999</v>
      </c>
      <c r="BC107" s="24">
        <v>40.6569</v>
      </c>
      <c r="BD107" s="24">
        <v>14</v>
      </c>
      <c r="BE107" s="24" t="s">
        <v>108</v>
      </c>
      <c r="BF107" s="24" t="s">
        <v>109</v>
      </c>
      <c r="BG107" s="24" t="s">
        <v>68</v>
      </c>
      <c r="BH107" s="24" t="s">
        <v>69</v>
      </c>
      <c r="BI107" s="24">
        <v>2100</v>
      </c>
      <c r="BM107" s="24">
        <v>2100</v>
      </c>
      <c r="BN107" s="124" t="s">
        <v>2126</v>
      </c>
      <c r="BO107" s="24">
        <v>2</v>
      </c>
      <c r="BP107" s="24">
        <v>2</v>
      </c>
      <c r="BQ107" s="24">
        <v>33</v>
      </c>
      <c r="BR107" s="24" t="s">
        <v>192</v>
      </c>
      <c r="BT107" s="24" t="s">
        <v>111</v>
      </c>
      <c r="BU107" s="27">
        <v>43934</v>
      </c>
      <c r="BV107" s="121">
        <v>27259</v>
      </c>
      <c r="BW107" s="139"/>
      <c r="BX107" s="24" t="s">
        <v>64</v>
      </c>
      <c r="BY107" s="24" t="s">
        <v>64</v>
      </c>
      <c r="CB107" s="24" t="s">
        <v>64</v>
      </c>
      <c r="CC107" s="24" t="s">
        <v>64</v>
      </c>
      <c r="CE107" s="24" t="s">
        <v>64</v>
      </c>
      <c r="CG107" s="24" t="s">
        <v>63</v>
      </c>
      <c r="CH107" s="24" t="s">
        <v>944</v>
      </c>
      <c r="CI107" s="24" t="s">
        <v>63</v>
      </c>
      <c r="CJ107" s="24" t="s">
        <v>944</v>
      </c>
      <c r="CK107" s="24" t="s">
        <v>112</v>
      </c>
      <c r="CM107" s="24">
        <v>1</v>
      </c>
      <c r="CN107" s="24" t="s">
        <v>113</v>
      </c>
      <c r="CP107" s="24">
        <v>382</v>
      </c>
      <c r="CQ107" s="24">
        <v>37</v>
      </c>
      <c r="CR107" s="24">
        <v>102.2</v>
      </c>
      <c r="CS107" s="24" t="s">
        <v>2129</v>
      </c>
      <c r="CV107" s="24" t="s">
        <v>115</v>
      </c>
      <c r="CX107" s="24" t="s">
        <v>116</v>
      </c>
      <c r="CY107" s="24" t="s">
        <v>64</v>
      </c>
      <c r="DD107" s="24">
        <v>1</v>
      </c>
      <c r="DE107" s="24" t="s">
        <v>961</v>
      </c>
      <c r="DG107" s="24">
        <v>99</v>
      </c>
      <c r="DJ107" s="24" t="s">
        <v>76</v>
      </c>
      <c r="DK107" s="24" t="s">
        <v>2124</v>
      </c>
      <c r="DL107" s="24" t="s">
        <v>64</v>
      </c>
      <c r="DM107" s="24" t="s">
        <v>63</v>
      </c>
      <c r="DN107" s="24" t="s">
        <v>64</v>
      </c>
      <c r="DO107" s="24" t="s">
        <v>263</v>
      </c>
      <c r="DP107" s="24" t="s">
        <v>63</v>
      </c>
      <c r="DQ107" s="24" t="s">
        <v>78</v>
      </c>
      <c r="DS107" s="24" t="s">
        <v>118</v>
      </c>
      <c r="DT107" s="24" t="s">
        <v>119</v>
      </c>
      <c r="DU107" s="24" t="s">
        <v>120</v>
      </c>
      <c r="DV107" s="24" t="s">
        <v>121</v>
      </c>
      <c r="DZ107" s="121"/>
      <c r="EA107" s="140"/>
      <c r="EB107" s="136">
        <v>5</v>
      </c>
      <c r="EC107" s="24">
        <v>7</v>
      </c>
      <c r="EE107" s="136" t="s">
        <v>1832</v>
      </c>
      <c r="EF107" s="24">
        <v>3</v>
      </c>
      <c r="EH107" s="121"/>
      <c r="EM107" s="136"/>
      <c r="EP107" s="121"/>
      <c r="EU107" s="136"/>
      <c r="EV107" s="121">
        <v>3000</v>
      </c>
      <c r="EW107" s="24">
        <v>450</v>
      </c>
      <c r="EX107" s="24">
        <v>402</v>
      </c>
      <c r="EY107" s="24">
        <v>428</v>
      </c>
      <c r="EZ107" s="135">
        <v>293</v>
      </c>
      <c r="FA107" s="24">
        <v>3</v>
      </c>
      <c r="FC107" s="135">
        <v>420</v>
      </c>
      <c r="FD107" s="24">
        <v>24</v>
      </c>
      <c r="FE107" s="24">
        <v>26</v>
      </c>
      <c r="FF107" s="121">
        <v>25</v>
      </c>
      <c r="FG107" s="24">
        <v>303.8</v>
      </c>
      <c r="FH107" s="24">
        <v>278.8</v>
      </c>
      <c r="FI107" s="127">
        <f>EZ107</f>
        <v>293</v>
      </c>
      <c r="FJ107" s="124" t="s">
        <v>2297</v>
      </c>
      <c r="FL107" s="121"/>
      <c r="FM107" s="24">
        <v>0.33300000000000002</v>
      </c>
      <c r="FN107" s="24">
        <v>0.36</v>
      </c>
      <c r="FO107" s="24">
        <v>0.34499999999999997</v>
      </c>
      <c r="FP107" s="185"/>
      <c r="FQ107" s="186"/>
      <c r="FR107" s="186"/>
      <c r="FS107" s="138">
        <v>19.8</v>
      </c>
    </row>
    <row r="108" spans="1:190" s="21" customFormat="1" x14ac:dyDescent="0.25">
      <c r="C108" s="107"/>
      <c r="D108" s="107"/>
      <c r="E108" s="107"/>
      <c r="F108" s="107"/>
      <c r="G108" s="107"/>
      <c r="H108" s="107"/>
      <c r="I108" s="108"/>
      <c r="J108" s="104"/>
      <c r="K108" s="107"/>
      <c r="L108" s="107"/>
      <c r="M108" s="104" t="s">
        <v>2300</v>
      </c>
      <c r="N108" s="107"/>
      <c r="O108" s="107"/>
      <c r="P108" s="107"/>
      <c r="Q108" s="107"/>
      <c r="R108" s="107"/>
      <c r="S108" s="107"/>
      <c r="T108" s="107"/>
      <c r="U108" s="107"/>
      <c r="V108" s="107"/>
      <c r="W108" s="107"/>
      <c r="X108" s="107"/>
      <c r="Y108" s="107"/>
      <c r="Z108" s="107"/>
      <c r="AA108" s="107"/>
      <c r="AB108" s="107"/>
      <c r="AC108" s="107"/>
      <c r="AD108" s="104" t="str">
        <f>$M108</f>
        <v xml:space="preserve">2020 Porsche Cayenne Turbo S e-Hybrid (PHEV) </v>
      </c>
      <c r="AE108" s="107"/>
      <c r="AF108" s="107"/>
      <c r="AG108" s="107"/>
      <c r="AH108" s="107"/>
      <c r="AI108" s="107"/>
      <c r="AJ108" s="107"/>
      <c r="AK108" s="111"/>
      <c r="AL108" s="107"/>
      <c r="AM108" s="107"/>
      <c r="AN108" s="107"/>
      <c r="AO108" s="107"/>
      <c r="AP108" s="107"/>
      <c r="AQ108" s="107"/>
      <c r="AR108" s="110"/>
      <c r="AS108" s="111"/>
      <c r="AT108" s="104" t="str">
        <f>$M108</f>
        <v xml:space="preserve">2020 Porsche Cayenne Turbo S e-Hybrid (PHEV) </v>
      </c>
      <c r="AU108" s="107"/>
      <c r="AV108" s="107"/>
      <c r="AW108" s="107"/>
      <c r="AX108" s="107"/>
      <c r="AY108" s="107"/>
      <c r="AZ108" s="107"/>
      <c r="BA108" s="107"/>
      <c r="BB108" s="107"/>
      <c r="BC108" s="107"/>
      <c r="BD108" s="107"/>
      <c r="BE108" s="107"/>
      <c r="BF108" s="107"/>
      <c r="BG108" s="107"/>
      <c r="BH108" s="107"/>
      <c r="BI108" s="104" t="str">
        <f>$M108</f>
        <v xml:space="preserve">2020 Porsche Cayenne Turbo S e-Hybrid (PHEV) </v>
      </c>
      <c r="BJ108" s="107"/>
      <c r="BK108" s="107"/>
      <c r="BL108" s="107"/>
      <c r="BM108" s="107"/>
      <c r="BN108" s="111"/>
      <c r="BO108" s="107"/>
      <c r="BP108" s="107"/>
      <c r="BQ108" s="107"/>
      <c r="BR108" s="107"/>
      <c r="BS108" s="107"/>
      <c r="BT108" s="112"/>
      <c r="BU108" s="107"/>
      <c r="BV108" s="110"/>
      <c r="BW108" s="113"/>
      <c r="BX108" s="107"/>
      <c r="BY108" s="104" t="str">
        <f>$M108</f>
        <v xml:space="preserve">2020 Porsche Cayenne Turbo S e-Hybrid (PHEV) </v>
      </c>
      <c r="BZ108" s="107"/>
      <c r="CA108" s="107"/>
      <c r="CB108" s="107"/>
      <c r="CC108" s="107"/>
      <c r="CD108" s="107"/>
      <c r="CE108" s="114"/>
      <c r="CF108" s="107"/>
      <c r="CG108" s="107"/>
      <c r="CH108" s="107"/>
      <c r="CI108" s="107"/>
      <c r="CJ108" s="107"/>
      <c r="CK108" s="107"/>
      <c r="CL108" s="107"/>
      <c r="CM108" s="107"/>
      <c r="CN108" s="107"/>
      <c r="CO108" s="104" t="str">
        <f>$M108</f>
        <v xml:space="preserve">2020 Porsche Cayenne Turbo S e-Hybrid (PHEV) </v>
      </c>
      <c r="CP108" s="107"/>
      <c r="CQ108" s="107"/>
      <c r="CR108" s="107"/>
      <c r="CS108" s="107"/>
      <c r="CT108" s="107"/>
      <c r="CU108" s="107"/>
      <c r="CV108" s="107"/>
      <c r="CW108" s="107"/>
      <c r="CX108" s="107"/>
      <c r="CY108" s="107"/>
      <c r="CZ108" s="107"/>
      <c r="DA108" s="107"/>
      <c r="DB108" s="107"/>
      <c r="DC108" s="107"/>
      <c r="DD108" s="107"/>
      <c r="DE108" s="107"/>
      <c r="DF108" s="104" t="str">
        <f>$M108</f>
        <v xml:space="preserve">2020 Porsche Cayenne Turbo S e-Hybrid (PHEV) </v>
      </c>
      <c r="DG108" s="107"/>
      <c r="DH108" s="107"/>
      <c r="DI108" s="107"/>
      <c r="DJ108" s="107"/>
      <c r="DK108" s="107"/>
      <c r="DL108" s="107"/>
      <c r="DM108" s="107"/>
      <c r="DN108" s="107"/>
      <c r="DO108" s="107"/>
      <c r="DP108" s="107"/>
      <c r="DQ108" s="107"/>
      <c r="DR108" s="104"/>
      <c r="DS108" s="104"/>
      <c r="DT108" s="104"/>
      <c r="DU108" s="104"/>
      <c r="DV108" s="104"/>
      <c r="DW108" s="104" t="str">
        <f>$M108</f>
        <v xml:space="preserve">2020 Porsche Cayenne Turbo S e-Hybrid (PHEV) </v>
      </c>
      <c r="DX108" s="104"/>
      <c r="DY108" s="104"/>
      <c r="DZ108" s="108"/>
      <c r="EA108" s="115"/>
      <c r="EB108" s="109"/>
      <c r="EC108" s="104"/>
      <c r="ED108" s="104"/>
      <c r="EE108" s="109"/>
      <c r="EF108" s="104"/>
      <c r="EG108" s="104"/>
      <c r="EH108" s="108"/>
      <c r="EI108" s="104"/>
      <c r="EK108" t="s">
        <v>80</v>
      </c>
      <c r="EL108" s="104" t="str">
        <f>$M108</f>
        <v xml:space="preserve">2020 Porsche Cayenne Turbo S e-Hybrid (PHEV) </v>
      </c>
      <c r="EM108" s="109"/>
      <c r="EP108" s="106"/>
      <c r="EU108" s="105"/>
      <c r="EV108" s="106"/>
      <c r="EZ108" s="116"/>
      <c r="FA108" s="104" t="str">
        <f>$M108</f>
        <v xml:space="preserve">2020 Porsche Cayenne Turbo S e-Hybrid (PHEV) </v>
      </c>
      <c r="FC108" s="116"/>
      <c r="FD108" s="104"/>
      <c r="FE108" s="104"/>
      <c r="FF108" s="108"/>
      <c r="FG108" s="109"/>
      <c r="FH108" s="104"/>
      <c r="FI108" s="108"/>
      <c r="FJ108" s="109"/>
      <c r="FK108" s="104"/>
      <c r="FL108" s="108"/>
      <c r="FM108" s="104" t="str">
        <f>$M108</f>
        <v xml:space="preserve">2020 Porsche Cayenne Turbo S e-Hybrid (PHEV) </v>
      </c>
      <c r="FN108" s="104"/>
      <c r="FO108" s="108"/>
      <c r="FP108" s="118"/>
      <c r="FQ108" s="119"/>
      <c r="FR108" s="119"/>
      <c r="FS108" s="156"/>
      <c r="FT108" s="104"/>
      <c r="FU108" s="104"/>
      <c r="FV108" s="104"/>
      <c r="FW108" s="104"/>
      <c r="FX108" s="104"/>
      <c r="FY108" s="104"/>
      <c r="FZ108" s="104"/>
      <c r="GA108" s="104"/>
      <c r="GB108" s="104"/>
      <c r="GC108" s="104"/>
      <c r="GD108" s="104"/>
      <c r="GE108" s="104"/>
      <c r="GF108" s="104"/>
      <c r="GG108" s="104"/>
      <c r="GH108" s="104"/>
    </row>
    <row r="109" spans="1:190" s="24" customFormat="1" x14ac:dyDescent="0.25">
      <c r="A109" s="24">
        <v>2020</v>
      </c>
      <c r="B109" s="24" t="s">
        <v>940</v>
      </c>
      <c r="C109" s="24" t="s">
        <v>940</v>
      </c>
      <c r="D109" s="24" t="s">
        <v>1830</v>
      </c>
      <c r="E109" s="24" t="s">
        <v>942</v>
      </c>
      <c r="F109" s="24">
        <v>451</v>
      </c>
      <c r="G109" s="26">
        <v>4</v>
      </c>
      <c r="H109" s="24">
        <v>8</v>
      </c>
      <c r="I109" s="121" t="s">
        <v>79</v>
      </c>
      <c r="J109" s="24">
        <v>16</v>
      </c>
      <c r="K109" s="24">
        <v>20</v>
      </c>
      <c r="L109" s="24">
        <v>18</v>
      </c>
      <c r="M109" s="24">
        <v>20.100000000000001</v>
      </c>
      <c r="N109" s="24">
        <v>27.5</v>
      </c>
      <c r="O109" s="24">
        <v>22.852799999999998</v>
      </c>
      <c r="P109" s="24">
        <v>16.170000000000002</v>
      </c>
      <c r="Q109" s="24">
        <v>19.87</v>
      </c>
      <c r="R109" s="24">
        <v>17.648900000000001</v>
      </c>
      <c r="T109" s="24" t="s">
        <v>60</v>
      </c>
      <c r="U109" s="24" t="s">
        <v>71</v>
      </c>
      <c r="V109" s="24" t="s">
        <v>61</v>
      </c>
      <c r="W109" s="24" t="s">
        <v>62</v>
      </c>
      <c r="Y109" s="24">
        <v>8</v>
      </c>
      <c r="Z109" s="24" t="s">
        <v>63</v>
      </c>
      <c r="AA109" s="24" t="s">
        <v>64</v>
      </c>
      <c r="AB109" s="24" t="s">
        <v>86</v>
      </c>
      <c r="AC109" s="24" t="s">
        <v>87</v>
      </c>
      <c r="AD109" s="24">
        <v>10</v>
      </c>
      <c r="AF109" s="24">
        <v>352</v>
      </c>
      <c r="AG109" s="24" t="s">
        <v>59</v>
      </c>
      <c r="AH109" s="24" t="s">
        <v>67</v>
      </c>
      <c r="AI109" s="24" t="s">
        <v>68</v>
      </c>
      <c r="AJ109" s="24" t="s">
        <v>69</v>
      </c>
      <c r="AK109" s="136" t="s">
        <v>184</v>
      </c>
      <c r="AL109" s="24" t="s">
        <v>185</v>
      </c>
      <c r="AR109" s="121"/>
      <c r="AS109" s="136">
        <v>2450</v>
      </c>
      <c r="AT109" s="24">
        <v>2450</v>
      </c>
      <c r="AU109" s="24">
        <v>77</v>
      </c>
      <c r="AV109" s="24">
        <v>75</v>
      </c>
      <c r="AW109" s="24">
        <v>76</v>
      </c>
      <c r="AX109" s="24">
        <v>51.6</v>
      </c>
      <c r="AY109" s="24">
        <v>51.3</v>
      </c>
      <c r="AZ109" s="24">
        <v>51.465000000000003</v>
      </c>
      <c r="BA109" s="24">
        <v>76.819999999999993</v>
      </c>
      <c r="BB109" s="24">
        <v>75.209000000000003</v>
      </c>
      <c r="BC109" s="24">
        <v>76.094999999999999</v>
      </c>
      <c r="BD109" s="24">
        <v>12</v>
      </c>
      <c r="BE109" s="24" t="s">
        <v>108</v>
      </c>
      <c r="BF109" s="24" t="s">
        <v>109</v>
      </c>
      <c r="BG109" s="24" t="s">
        <v>122</v>
      </c>
      <c r="BH109" s="24" t="s">
        <v>123</v>
      </c>
      <c r="BI109" s="24">
        <v>2450</v>
      </c>
      <c r="BM109" s="24">
        <v>2450</v>
      </c>
      <c r="BN109" s="124" t="s">
        <v>2126</v>
      </c>
      <c r="BO109" s="24">
        <v>2</v>
      </c>
      <c r="BP109" s="24">
        <v>2</v>
      </c>
      <c r="BQ109" s="24">
        <v>33</v>
      </c>
      <c r="BR109" s="24" t="s">
        <v>192</v>
      </c>
      <c r="BT109" s="24" t="s">
        <v>111</v>
      </c>
      <c r="BU109" s="27">
        <v>44015</v>
      </c>
      <c r="BV109" s="121">
        <v>27352</v>
      </c>
      <c r="BW109" s="139"/>
      <c r="BX109" s="24" t="s">
        <v>64</v>
      </c>
      <c r="BY109" s="24" t="s">
        <v>64</v>
      </c>
      <c r="CB109" s="24" t="s">
        <v>64</v>
      </c>
      <c r="CC109" s="24" t="s">
        <v>64</v>
      </c>
      <c r="CE109" s="24" t="s">
        <v>64</v>
      </c>
      <c r="CG109" s="24" t="s">
        <v>63</v>
      </c>
      <c r="CH109" s="24" t="s">
        <v>944</v>
      </c>
      <c r="CI109" s="24" t="s">
        <v>63</v>
      </c>
      <c r="CJ109" s="24" t="s">
        <v>944</v>
      </c>
      <c r="CK109" s="24" t="s">
        <v>112</v>
      </c>
      <c r="CM109" s="24">
        <v>1</v>
      </c>
      <c r="CN109" s="24" t="s">
        <v>113</v>
      </c>
      <c r="CP109" s="24">
        <v>382</v>
      </c>
      <c r="CQ109" s="24">
        <v>37</v>
      </c>
      <c r="CR109" s="24">
        <v>102.2</v>
      </c>
      <c r="CS109" s="24" t="s">
        <v>2129</v>
      </c>
      <c r="CV109" s="24" t="s">
        <v>115</v>
      </c>
      <c r="CX109" s="24" t="s">
        <v>116</v>
      </c>
      <c r="CY109" s="24" t="s">
        <v>64</v>
      </c>
      <c r="DD109" s="24">
        <v>1</v>
      </c>
      <c r="DE109" s="24" t="s">
        <v>961</v>
      </c>
      <c r="DG109" s="24">
        <v>99</v>
      </c>
      <c r="DJ109" s="24" t="s">
        <v>76</v>
      </c>
      <c r="DK109" s="24" t="s">
        <v>2124</v>
      </c>
      <c r="DL109" s="24" t="s">
        <v>64</v>
      </c>
      <c r="DM109" s="24" t="s">
        <v>63</v>
      </c>
      <c r="DN109" s="24" t="s">
        <v>64</v>
      </c>
      <c r="DO109" s="24" t="s">
        <v>263</v>
      </c>
      <c r="DP109" s="24" t="s">
        <v>63</v>
      </c>
      <c r="DQ109" s="24" t="s">
        <v>78</v>
      </c>
      <c r="DS109" s="24" t="s">
        <v>118</v>
      </c>
      <c r="DT109" s="24" t="s">
        <v>119</v>
      </c>
      <c r="DU109" s="24" t="s">
        <v>120</v>
      </c>
      <c r="DV109" s="24" t="s">
        <v>121</v>
      </c>
      <c r="DZ109" s="121"/>
      <c r="EA109" s="140"/>
      <c r="EB109" s="136">
        <v>4</v>
      </c>
      <c r="EC109" s="24">
        <v>5</v>
      </c>
      <c r="EE109" s="136" t="s">
        <v>1831</v>
      </c>
      <c r="EF109" s="24">
        <v>3</v>
      </c>
      <c r="EH109" s="121"/>
      <c r="EM109" s="136"/>
      <c r="EP109" s="121"/>
      <c r="EU109" s="136"/>
      <c r="EV109" s="121">
        <v>4750</v>
      </c>
      <c r="EW109" s="24">
        <v>76</v>
      </c>
      <c r="EX109" s="24">
        <v>0</v>
      </c>
      <c r="EY109" s="24">
        <v>42</v>
      </c>
      <c r="EZ109" s="135">
        <v>362</v>
      </c>
      <c r="FA109" s="24">
        <v>3</v>
      </c>
      <c r="FC109" s="135">
        <v>360</v>
      </c>
      <c r="FD109" s="24">
        <v>20</v>
      </c>
      <c r="FE109" s="24">
        <v>23</v>
      </c>
      <c r="FF109" s="121">
        <v>21</v>
      </c>
      <c r="FG109" s="26">
        <v>392</v>
      </c>
      <c r="FH109" s="26">
        <v>326.3</v>
      </c>
      <c r="FI109" s="127">
        <f>EZ109</f>
        <v>362</v>
      </c>
      <c r="FJ109" s="141">
        <v>12.2</v>
      </c>
      <c r="FK109" s="142">
        <v>10.75</v>
      </c>
      <c r="FL109" s="121">
        <f>BD109</f>
        <v>12</v>
      </c>
      <c r="FM109" s="24">
        <v>0.318</v>
      </c>
      <c r="FN109" s="24">
        <v>0.28799999999999998</v>
      </c>
      <c r="FO109" s="24">
        <v>0.30499999999999999</v>
      </c>
      <c r="FP109" s="185">
        <v>0.9</v>
      </c>
      <c r="FQ109" s="186">
        <v>0</v>
      </c>
      <c r="FR109" s="186">
        <v>0.5</v>
      </c>
      <c r="FS109" s="138">
        <v>19.8</v>
      </c>
    </row>
    <row r="110" spans="1:190" s="24" customFormat="1" x14ac:dyDescent="0.25">
      <c r="A110" s="164" t="s">
        <v>80</v>
      </c>
      <c r="B110" s="164" t="s">
        <v>2296</v>
      </c>
      <c r="C110" s="36"/>
      <c r="D110" s="36"/>
      <c r="E110" s="36"/>
      <c r="F110" s="36"/>
      <c r="G110" s="36"/>
      <c r="H110" s="36"/>
      <c r="I110" s="121"/>
      <c r="J110" s="24">
        <v>16</v>
      </c>
      <c r="K110" s="24">
        <v>20</v>
      </c>
      <c r="L110" s="24">
        <v>18</v>
      </c>
      <c r="M110" s="24">
        <v>20.100000000000001</v>
      </c>
      <c r="N110" s="24">
        <v>27.5</v>
      </c>
      <c r="O110" s="24">
        <v>22.852799999999998</v>
      </c>
      <c r="P110" s="24">
        <v>16.170000000000002</v>
      </c>
      <c r="Q110" s="24">
        <v>19.87</v>
      </c>
      <c r="R110" s="24">
        <v>17.648900000000001</v>
      </c>
      <c r="T110" s="24" t="s">
        <v>60</v>
      </c>
      <c r="U110" s="24" t="s">
        <v>71</v>
      </c>
      <c r="V110" s="24" t="s">
        <v>61</v>
      </c>
      <c r="W110" s="24" t="s">
        <v>62</v>
      </c>
      <c r="Y110" s="24">
        <v>8</v>
      </c>
      <c r="Z110" s="24" t="s">
        <v>63</v>
      </c>
      <c r="AA110" s="24" t="s">
        <v>64</v>
      </c>
      <c r="AB110" s="24" t="s">
        <v>86</v>
      </c>
      <c r="AC110" s="24" t="s">
        <v>87</v>
      </c>
      <c r="AD110" s="24">
        <v>10</v>
      </c>
      <c r="AF110" s="24">
        <v>352</v>
      </c>
      <c r="AG110" s="24" t="s">
        <v>59</v>
      </c>
      <c r="AH110" s="24" t="s">
        <v>67</v>
      </c>
      <c r="AI110" s="24" t="s">
        <v>68</v>
      </c>
      <c r="AJ110" s="24" t="s">
        <v>69</v>
      </c>
      <c r="AK110" s="136" t="s">
        <v>184</v>
      </c>
      <c r="AL110" s="24" t="s">
        <v>185</v>
      </c>
      <c r="AR110" s="121"/>
      <c r="AS110" s="136">
        <v>2450</v>
      </c>
      <c r="AT110" s="24">
        <v>2450</v>
      </c>
      <c r="AU110" s="24">
        <v>34</v>
      </c>
      <c r="AV110" s="24">
        <v>46</v>
      </c>
      <c r="AW110" s="24">
        <v>39</v>
      </c>
      <c r="AX110" s="24">
        <v>46</v>
      </c>
      <c r="AY110" s="24">
        <v>65.7</v>
      </c>
      <c r="AZ110" s="24">
        <v>53.174999999999997</v>
      </c>
      <c r="BA110" s="24">
        <v>34.115900000000003</v>
      </c>
      <c r="BB110" s="24">
        <v>46.234299999999998</v>
      </c>
      <c r="BC110" s="24">
        <v>38.677300000000002</v>
      </c>
      <c r="BD110" s="24">
        <v>12</v>
      </c>
      <c r="BE110" s="24" t="s">
        <v>108</v>
      </c>
      <c r="BF110" s="24" t="s">
        <v>109</v>
      </c>
      <c r="BG110" s="24" t="s">
        <v>68</v>
      </c>
      <c r="BH110" s="24" t="s">
        <v>69</v>
      </c>
      <c r="BI110" s="24">
        <v>2450</v>
      </c>
      <c r="BM110" s="24">
        <v>2450</v>
      </c>
      <c r="BN110" s="124" t="s">
        <v>2126</v>
      </c>
      <c r="BO110" s="24">
        <v>2</v>
      </c>
      <c r="BP110" s="24">
        <v>2</v>
      </c>
      <c r="BQ110" s="24">
        <v>33</v>
      </c>
      <c r="BR110" s="24" t="s">
        <v>192</v>
      </c>
      <c r="BT110" s="24" t="s">
        <v>111</v>
      </c>
      <c r="BU110" s="27">
        <v>44015</v>
      </c>
      <c r="BV110" s="121">
        <v>27352</v>
      </c>
      <c r="BW110" s="139"/>
      <c r="BX110" s="24" t="s">
        <v>64</v>
      </c>
      <c r="BY110" s="24" t="s">
        <v>64</v>
      </c>
      <c r="CB110" s="24" t="s">
        <v>64</v>
      </c>
      <c r="CC110" s="24" t="s">
        <v>64</v>
      </c>
      <c r="CE110" s="24" t="s">
        <v>64</v>
      </c>
      <c r="CG110" s="24" t="s">
        <v>63</v>
      </c>
      <c r="CH110" s="24" t="s">
        <v>944</v>
      </c>
      <c r="CI110" s="24" t="s">
        <v>63</v>
      </c>
      <c r="CJ110" s="24" t="s">
        <v>944</v>
      </c>
      <c r="CK110" s="24" t="s">
        <v>112</v>
      </c>
      <c r="CM110" s="24">
        <v>1</v>
      </c>
      <c r="CN110" s="24" t="s">
        <v>113</v>
      </c>
      <c r="CP110" s="24">
        <v>382</v>
      </c>
      <c r="CQ110" s="24">
        <v>37</v>
      </c>
      <c r="CR110" s="24">
        <v>102.2</v>
      </c>
      <c r="CS110" s="24" t="s">
        <v>2129</v>
      </c>
      <c r="CV110" s="24" t="s">
        <v>115</v>
      </c>
      <c r="CX110" s="24" t="s">
        <v>116</v>
      </c>
      <c r="CY110" s="24" t="s">
        <v>64</v>
      </c>
      <c r="DD110" s="24">
        <v>1</v>
      </c>
      <c r="DE110" s="24" t="s">
        <v>961</v>
      </c>
      <c r="DG110" s="24">
        <v>99</v>
      </c>
      <c r="DJ110" s="24" t="s">
        <v>76</v>
      </c>
      <c r="DK110" s="24" t="s">
        <v>2124</v>
      </c>
      <c r="DL110" s="24" t="s">
        <v>64</v>
      </c>
      <c r="DM110" s="24" t="s">
        <v>63</v>
      </c>
      <c r="DN110" s="24" t="s">
        <v>64</v>
      </c>
      <c r="DO110" s="24" t="s">
        <v>263</v>
      </c>
      <c r="DP110" s="24" t="s">
        <v>63</v>
      </c>
      <c r="DQ110" s="24" t="s">
        <v>78</v>
      </c>
      <c r="DS110" s="24" t="s">
        <v>118</v>
      </c>
      <c r="DT110" s="24" t="s">
        <v>119</v>
      </c>
      <c r="DU110" s="24" t="s">
        <v>120</v>
      </c>
      <c r="DV110" s="24" t="s">
        <v>121</v>
      </c>
      <c r="DZ110" s="121"/>
      <c r="EA110" s="140"/>
      <c r="EB110" s="136">
        <v>4</v>
      </c>
      <c r="EC110" s="24">
        <v>5</v>
      </c>
      <c r="ED110" s="24">
        <v>10</v>
      </c>
      <c r="EE110" s="136" t="s">
        <v>1831</v>
      </c>
      <c r="EF110" s="24">
        <v>3</v>
      </c>
      <c r="EH110" s="121"/>
      <c r="EM110" s="136"/>
      <c r="EP110" s="121"/>
      <c r="EU110" s="136"/>
      <c r="EV110" s="121">
        <v>4750</v>
      </c>
      <c r="EW110" s="24">
        <v>547</v>
      </c>
      <c r="EX110" s="24">
        <v>445</v>
      </c>
      <c r="EY110" s="24">
        <v>501</v>
      </c>
      <c r="EZ110" s="135">
        <v>362</v>
      </c>
      <c r="FA110" s="24">
        <v>3</v>
      </c>
      <c r="FC110" s="135">
        <v>360</v>
      </c>
      <c r="FD110" s="24">
        <v>20</v>
      </c>
      <c r="FE110" s="24">
        <v>23</v>
      </c>
      <c r="FF110" s="121">
        <v>21</v>
      </c>
      <c r="FG110" s="26">
        <v>392</v>
      </c>
      <c r="FH110" s="26">
        <v>326.3</v>
      </c>
      <c r="FI110" s="127">
        <f>EZ110</f>
        <v>362</v>
      </c>
      <c r="FJ110" s="124" t="s">
        <v>2301</v>
      </c>
      <c r="FL110" s="121"/>
      <c r="FM110" s="24">
        <v>0.318</v>
      </c>
      <c r="FN110" s="24">
        <v>0.28799999999999998</v>
      </c>
      <c r="FO110" s="24">
        <v>0.30499999999999999</v>
      </c>
      <c r="FP110" s="185"/>
      <c r="FQ110" s="186"/>
      <c r="FR110" s="186"/>
      <c r="FS110" s="138">
        <v>19.8</v>
      </c>
    </row>
    <row r="111" spans="1:190" s="21" customFormat="1" x14ac:dyDescent="0.25">
      <c r="C111" s="107"/>
      <c r="D111" s="107"/>
      <c r="E111" s="107"/>
      <c r="F111" s="107"/>
      <c r="G111" s="107"/>
      <c r="H111" s="107"/>
      <c r="I111" s="108"/>
      <c r="J111" s="104"/>
      <c r="K111" s="107"/>
      <c r="L111" s="107"/>
      <c r="M111" s="104" t="s">
        <v>2302</v>
      </c>
      <c r="N111" s="107"/>
      <c r="O111" s="107"/>
      <c r="P111" s="107"/>
      <c r="Q111" s="107"/>
      <c r="R111" s="107"/>
      <c r="S111" s="107"/>
      <c r="T111" s="107"/>
      <c r="U111" s="107"/>
      <c r="V111" s="107"/>
      <c r="W111" s="107"/>
      <c r="X111" s="107"/>
      <c r="Y111" s="107"/>
      <c r="Z111" s="107"/>
      <c r="AA111" s="107"/>
      <c r="AB111" s="107"/>
      <c r="AC111" s="107"/>
      <c r="AD111" s="104" t="str">
        <f>$M111</f>
        <v xml:space="preserve">2020 Porsche Cayenne Turbo S e-Hybrid Coupe (PHEV) </v>
      </c>
      <c r="AE111" s="107"/>
      <c r="AF111" s="107"/>
      <c r="AG111" s="107"/>
      <c r="AH111" s="107"/>
      <c r="AI111" s="107"/>
      <c r="AJ111" s="107"/>
      <c r="AK111" s="111"/>
      <c r="AL111" s="107"/>
      <c r="AM111" s="107"/>
      <c r="AN111" s="107"/>
      <c r="AO111" s="107"/>
      <c r="AP111" s="107"/>
      <c r="AQ111" s="107"/>
      <c r="AR111" s="110"/>
      <c r="AS111" s="111"/>
      <c r="AT111" s="104" t="str">
        <f>$M111</f>
        <v xml:space="preserve">2020 Porsche Cayenne Turbo S e-Hybrid Coupe (PHEV) </v>
      </c>
      <c r="AU111" s="107"/>
      <c r="AV111" s="107"/>
      <c r="AW111" s="107"/>
      <c r="AX111" s="107"/>
      <c r="AY111" s="107"/>
      <c r="AZ111" s="107"/>
      <c r="BA111" s="107"/>
      <c r="BB111" s="107"/>
      <c r="BC111" s="107"/>
      <c r="BD111" s="107"/>
      <c r="BE111" s="107"/>
      <c r="BF111" s="107"/>
      <c r="BG111" s="107"/>
      <c r="BH111" s="107"/>
      <c r="BI111" s="104" t="str">
        <f>$M111</f>
        <v xml:space="preserve">2020 Porsche Cayenne Turbo S e-Hybrid Coupe (PHEV) </v>
      </c>
      <c r="BJ111" s="107"/>
      <c r="BK111" s="107"/>
      <c r="BL111" s="107"/>
      <c r="BM111" s="107"/>
      <c r="BN111" s="111"/>
      <c r="BO111" s="107"/>
      <c r="BP111" s="107"/>
      <c r="BQ111" s="107"/>
      <c r="BR111" s="107"/>
      <c r="BS111" s="107"/>
      <c r="BT111" s="112"/>
      <c r="BU111" s="107"/>
      <c r="BV111" s="110"/>
      <c r="BW111" s="113"/>
      <c r="BX111" s="107"/>
      <c r="BY111" s="104" t="str">
        <f>$M111</f>
        <v xml:space="preserve">2020 Porsche Cayenne Turbo S e-Hybrid Coupe (PHEV) </v>
      </c>
      <c r="BZ111" s="107"/>
      <c r="CA111" s="107"/>
      <c r="CB111" s="107"/>
      <c r="CC111" s="107"/>
      <c r="CD111" s="107"/>
      <c r="CE111" s="114"/>
      <c r="CF111" s="107"/>
      <c r="CG111" s="107"/>
      <c r="CH111" s="107"/>
      <c r="CI111" s="107"/>
      <c r="CJ111" s="107"/>
      <c r="CK111" s="107"/>
      <c r="CL111" s="107"/>
      <c r="CM111" s="107"/>
      <c r="CN111" s="107"/>
      <c r="CO111" s="104" t="str">
        <f>$M111</f>
        <v xml:space="preserve">2020 Porsche Cayenne Turbo S e-Hybrid Coupe (PHEV) </v>
      </c>
      <c r="CP111" s="107"/>
      <c r="CQ111" s="107"/>
      <c r="CR111" s="107"/>
      <c r="CS111" s="107"/>
      <c r="CT111" s="107"/>
      <c r="CU111" s="107"/>
      <c r="CV111" s="107"/>
      <c r="CW111" s="107"/>
      <c r="CX111" s="107"/>
      <c r="CY111" s="107"/>
      <c r="CZ111" s="107"/>
      <c r="DA111" s="107"/>
      <c r="DB111" s="107"/>
      <c r="DC111" s="107"/>
      <c r="DD111" s="107"/>
      <c r="DE111" s="107"/>
      <c r="DF111" s="104" t="str">
        <f>$M111</f>
        <v xml:space="preserve">2020 Porsche Cayenne Turbo S e-Hybrid Coupe (PHEV) </v>
      </c>
      <c r="DG111" s="107"/>
      <c r="DH111" s="107"/>
      <c r="DI111" s="107"/>
      <c r="DJ111" s="107"/>
      <c r="DK111" s="107"/>
      <c r="DL111" s="107"/>
      <c r="DM111" s="107"/>
      <c r="DN111" s="107"/>
      <c r="DO111" s="107"/>
      <c r="DP111" s="107"/>
      <c r="DQ111" s="107"/>
      <c r="DR111" s="104"/>
      <c r="DS111" s="104"/>
      <c r="DT111" s="104"/>
      <c r="DU111" s="104"/>
      <c r="DV111" s="104"/>
      <c r="DW111" s="104" t="str">
        <f>$M111</f>
        <v xml:space="preserve">2020 Porsche Cayenne Turbo S e-Hybrid Coupe (PHEV) </v>
      </c>
      <c r="DX111" s="104"/>
      <c r="DY111" s="104"/>
      <c r="DZ111" s="108"/>
      <c r="EA111" s="115"/>
      <c r="EB111" s="109"/>
      <c r="EC111" s="104"/>
      <c r="ED111" s="104"/>
      <c r="EE111" s="109"/>
      <c r="EF111" s="104"/>
      <c r="EG111" s="104"/>
      <c r="EH111" s="108"/>
      <c r="EI111" s="104"/>
      <c r="EK111" t="s">
        <v>80</v>
      </c>
      <c r="EL111" s="104" t="str">
        <f>$M111</f>
        <v xml:space="preserve">2020 Porsche Cayenne Turbo S e-Hybrid Coupe (PHEV) </v>
      </c>
      <c r="EM111" s="109"/>
      <c r="EP111" s="106"/>
      <c r="EU111" s="105"/>
      <c r="EV111" s="106"/>
      <c r="EZ111" s="116"/>
      <c r="FA111" s="104" t="str">
        <f>$M111</f>
        <v xml:space="preserve">2020 Porsche Cayenne Turbo S e-Hybrid Coupe (PHEV) </v>
      </c>
      <c r="FC111" s="116"/>
      <c r="FD111" s="104"/>
      <c r="FE111" s="104"/>
      <c r="FF111" s="108"/>
      <c r="FG111" s="109"/>
      <c r="FH111" s="104"/>
      <c r="FI111" s="108"/>
      <c r="FJ111" s="109"/>
      <c r="FK111" s="104"/>
      <c r="FL111" s="108"/>
      <c r="FM111" s="104" t="str">
        <f>$M111</f>
        <v xml:space="preserve">2020 Porsche Cayenne Turbo S e-Hybrid Coupe (PHEV) </v>
      </c>
      <c r="FN111" s="104"/>
      <c r="FO111" s="108"/>
      <c r="FP111" s="118"/>
      <c r="FQ111" s="119"/>
      <c r="FR111" s="119"/>
      <c r="FS111" s="156"/>
      <c r="FT111" s="104"/>
      <c r="FU111" s="104"/>
      <c r="FV111" s="104"/>
      <c r="FW111" s="104"/>
      <c r="FX111" s="104"/>
      <c r="FY111" s="104"/>
      <c r="FZ111" s="104"/>
      <c r="GA111" s="104"/>
      <c r="GB111" s="104"/>
      <c r="GC111" s="104"/>
      <c r="GD111" s="104"/>
      <c r="GE111" s="104"/>
      <c r="GF111" s="104"/>
      <c r="GG111" s="104"/>
      <c r="GH111" s="104"/>
    </row>
    <row r="112" spans="1:190" s="24" customFormat="1" x14ac:dyDescent="0.25">
      <c r="A112" s="24">
        <v>2020</v>
      </c>
      <c r="B112" s="24" t="s">
        <v>940</v>
      </c>
      <c r="C112" s="24" t="s">
        <v>940</v>
      </c>
      <c r="D112" s="24" t="s">
        <v>2303</v>
      </c>
      <c r="E112" s="24" t="s">
        <v>942</v>
      </c>
      <c r="F112" s="24">
        <v>452</v>
      </c>
      <c r="G112" s="26">
        <v>4</v>
      </c>
      <c r="H112" s="24">
        <v>8</v>
      </c>
      <c r="I112" s="121" t="s">
        <v>79</v>
      </c>
      <c r="J112" s="24">
        <v>16</v>
      </c>
      <c r="K112" s="24">
        <v>20</v>
      </c>
      <c r="L112" s="24">
        <v>18</v>
      </c>
      <c r="M112" s="24">
        <v>20.100000000000001</v>
      </c>
      <c r="N112" s="24">
        <v>27.5</v>
      </c>
      <c r="O112" s="24">
        <v>22.852799999999998</v>
      </c>
      <c r="P112" s="24">
        <v>16.170000000000002</v>
      </c>
      <c r="Q112" s="24">
        <v>19.87</v>
      </c>
      <c r="R112" s="24">
        <v>17.648900000000001</v>
      </c>
      <c r="T112" s="24" t="s">
        <v>60</v>
      </c>
      <c r="U112" s="24" t="s">
        <v>71</v>
      </c>
      <c r="V112" s="24" t="s">
        <v>61</v>
      </c>
      <c r="W112" s="24" t="s">
        <v>62</v>
      </c>
      <c r="Y112" s="24">
        <v>8</v>
      </c>
      <c r="Z112" s="24" t="s">
        <v>63</v>
      </c>
      <c r="AA112" s="24" t="s">
        <v>64</v>
      </c>
      <c r="AB112" s="24" t="s">
        <v>86</v>
      </c>
      <c r="AC112" s="24" t="s">
        <v>87</v>
      </c>
      <c r="AD112" s="24">
        <v>10</v>
      </c>
      <c r="AF112" s="24">
        <v>352</v>
      </c>
      <c r="AG112" s="24" t="s">
        <v>59</v>
      </c>
      <c r="AH112" s="24" t="s">
        <v>67</v>
      </c>
      <c r="AI112" s="24" t="s">
        <v>68</v>
      </c>
      <c r="AJ112" s="24" t="s">
        <v>69</v>
      </c>
      <c r="AK112" s="136" t="s">
        <v>184</v>
      </c>
      <c r="AL112" s="24" t="s">
        <v>185</v>
      </c>
      <c r="AR112" s="121"/>
      <c r="AS112" s="136">
        <v>2450</v>
      </c>
      <c r="AT112" s="24">
        <v>2450</v>
      </c>
      <c r="AU112" s="24">
        <v>77</v>
      </c>
      <c r="AV112" s="24">
        <v>75</v>
      </c>
      <c r="AW112" s="24">
        <v>76</v>
      </c>
      <c r="AX112" s="24">
        <v>51.6</v>
      </c>
      <c r="AY112" s="24">
        <v>51.3</v>
      </c>
      <c r="AZ112" s="24">
        <v>51.465000000000003</v>
      </c>
      <c r="BA112" s="24">
        <v>76.819999999999993</v>
      </c>
      <c r="BB112" s="24">
        <v>75.209000000000003</v>
      </c>
      <c r="BC112" s="24">
        <v>76.094999999999999</v>
      </c>
      <c r="BD112" s="24">
        <v>12</v>
      </c>
      <c r="BE112" s="24" t="s">
        <v>108</v>
      </c>
      <c r="BF112" s="24" t="s">
        <v>109</v>
      </c>
      <c r="BG112" s="24" t="s">
        <v>122</v>
      </c>
      <c r="BH112" s="24" t="s">
        <v>123</v>
      </c>
      <c r="BI112" s="24">
        <v>2450</v>
      </c>
      <c r="BM112" s="24">
        <v>2450</v>
      </c>
      <c r="BN112" s="124" t="s">
        <v>2126</v>
      </c>
      <c r="BO112" s="24">
        <v>2</v>
      </c>
      <c r="BP112" s="24">
        <v>2</v>
      </c>
      <c r="BQ112" s="24">
        <v>33</v>
      </c>
      <c r="BR112" s="24" t="s">
        <v>192</v>
      </c>
      <c r="BT112" s="24" t="s">
        <v>111</v>
      </c>
      <c r="BU112" s="27">
        <v>44015</v>
      </c>
      <c r="BV112" s="121">
        <v>27353</v>
      </c>
      <c r="BW112" s="139"/>
      <c r="BX112" s="24" t="s">
        <v>64</v>
      </c>
      <c r="BY112" s="24" t="s">
        <v>64</v>
      </c>
      <c r="CB112" s="24" t="s">
        <v>64</v>
      </c>
      <c r="CC112" s="24" t="s">
        <v>64</v>
      </c>
      <c r="CE112" s="24" t="s">
        <v>64</v>
      </c>
      <c r="CG112" s="24" t="s">
        <v>63</v>
      </c>
      <c r="CH112" s="24" t="s">
        <v>944</v>
      </c>
      <c r="CI112" s="24" t="s">
        <v>63</v>
      </c>
      <c r="CJ112" s="24" t="s">
        <v>944</v>
      </c>
      <c r="CK112" s="24" t="s">
        <v>112</v>
      </c>
      <c r="CM112" s="24">
        <v>1</v>
      </c>
      <c r="CN112" s="24" t="s">
        <v>113</v>
      </c>
      <c r="CP112" s="24">
        <v>382</v>
      </c>
      <c r="CQ112" s="24">
        <v>37</v>
      </c>
      <c r="CR112" s="24">
        <v>102.2</v>
      </c>
      <c r="CS112" s="24" t="s">
        <v>2129</v>
      </c>
      <c r="CV112" s="24" t="s">
        <v>115</v>
      </c>
      <c r="CX112" s="24" t="s">
        <v>116</v>
      </c>
      <c r="CY112" s="24" t="s">
        <v>64</v>
      </c>
      <c r="DD112" s="24">
        <v>1</v>
      </c>
      <c r="DE112" s="24" t="s">
        <v>961</v>
      </c>
      <c r="DG112" s="24">
        <v>99</v>
      </c>
      <c r="DJ112" s="24" t="s">
        <v>76</v>
      </c>
      <c r="DK112" s="24" t="s">
        <v>2124</v>
      </c>
      <c r="DL112" s="24" t="s">
        <v>64</v>
      </c>
      <c r="DM112" s="24" t="s">
        <v>63</v>
      </c>
      <c r="DN112" s="24" t="s">
        <v>64</v>
      </c>
      <c r="DO112" s="24" t="s">
        <v>263</v>
      </c>
      <c r="DP112" s="24" t="s">
        <v>63</v>
      </c>
      <c r="DQ112" s="24" t="s">
        <v>78</v>
      </c>
      <c r="DS112" s="24" t="s">
        <v>118</v>
      </c>
      <c r="DT112" s="24" t="s">
        <v>119</v>
      </c>
      <c r="DU112" s="24" t="s">
        <v>120</v>
      </c>
      <c r="DV112" s="24" t="s">
        <v>121</v>
      </c>
      <c r="DZ112" s="121"/>
      <c r="EA112" s="140"/>
      <c r="EB112" s="136">
        <v>4</v>
      </c>
      <c r="EC112" s="24">
        <v>5</v>
      </c>
      <c r="EE112" s="136" t="s">
        <v>1831</v>
      </c>
      <c r="EF112" s="24">
        <v>3</v>
      </c>
      <c r="EH112" s="121"/>
      <c r="EM112" s="136"/>
      <c r="EP112" s="121"/>
      <c r="EU112" s="136"/>
      <c r="EV112" s="121">
        <v>4750</v>
      </c>
      <c r="EW112" s="24">
        <v>76</v>
      </c>
      <c r="EX112" s="24">
        <v>0</v>
      </c>
      <c r="EY112" s="24">
        <v>42</v>
      </c>
      <c r="EZ112" s="135">
        <v>362</v>
      </c>
      <c r="FA112" s="24">
        <v>3</v>
      </c>
      <c r="FC112" s="135">
        <v>360</v>
      </c>
      <c r="FD112" s="24">
        <v>20</v>
      </c>
      <c r="FE112" s="24">
        <v>23</v>
      </c>
      <c r="FF112" s="121">
        <v>21</v>
      </c>
      <c r="FG112" s="26">
        <v>392</v>
      </c>
      <c r="FH112" s="26">
        <v>326.3</v>
      </c>
      <c r="FI112" s="127">
        <f>EZ112</f>
        <v>362</v>
      </c>
      <c r="FJ112" s="141">
        <v>12.2</v>
      </c>
      <c r="FK112" s="142">
        <v>10.75</v>
      </c>
      <c r="FL112" s="121">
        <f>BD112</f>
        <v>12</v>
      </c>
      <c r="FM112" s="24">
        <v>0.318</v>
      </c>
      <c r="FN112" s="24">
        <v>0.28799999999999998</v>
      </c>
      <c r="FO112" s="24">
        <v>0.30499999999999999</v>
      </c>
      <c r="FP112" s="185">
        <v>0.9</v>
      </c>
      <c r="FQ112" s="186">
        <v>0</v>
      </c>
      <c r="FR112" s="186">
        <v>0.5</v>
      </c>
      <c r="FS112" s="138">
        <v>19.8</v>
      </c>
    </row>
    <row r="113" spans="1:190" s="24" customFormat="1" x14ac:dyDescent="0.25">
      <c r="A113" s="164" t="s">
        <v>80</v>
      </c>
      <c r="B113" s="164" t="s">
        <v>2296</v>
      </c>
      <c r="C113" s="36"/>
      <c r="D113" s="36"/>
      <c r="E113" s="36"/>
      <c r="F113" s="36"/>
      <c r="G113" s="36"/>
      <c r="H113" s="36"/>
      <c r="I113" s="121"/>
      <c r="J113" s="24">
        <v>16</v>
      </c>
      <c r="K113" s="24">
        <v>20</v>
      </c>
      <c r="L113" s="24">
        <v>18</v>
      </c>
      <c r="M113" s="24">
        <v>20.100000000000001</v>
      </c>
      <c r="N113" s="24">
        <v>27.5</v>
      </c>
      <c r="O113" s="24">
        <v>22.852799999999998</v>
      </c>
      <c r="P113" s="24">
        <v>16.170000000000002</v>
      </c>
      <c r="Q113" s="24">
        <v>19.87</v>
      </c>
      <c r="R113" s="24">
        <v>17.648900000000001</v>
      </c>
      <c r="T113" s="24" t="s">
        <v>60</v>
      </c>
      <c r="U113" s="24" t="s">
        <v>71</v>
      </c>
      <c r="V113" s="24" t="s">
        <v>61</v>
      </c>
      <c r="W113" s="24" t="s">
        <v>62</v>
      </c>
      <c r="Y113" s="24">
        <v>8</v>
      </c>
      <c r="Z113" s="24" t="s">
        <v>63</v>
      </c>
      <c r="AA113" s="24" t="s">
        <v>64</v>
      </c>
      <c r="AB113" s="24" t="s">
        <v>86</v>
      </c>
      <c r="AC113" s="24" t="s">
        <v>87</v>
      </c>
      <c r="AD113" s="24">
        <v>10</v>
      </c>
      <c r="AF113" s="24">
        <v>352</v>
      </c>
      <c r="AG113" s="24" t="s">
        <v>59</v>
      </c>
      <c r="AH113" s="24" t="s">
        <v>67</v>
      </c>
      <c r="AI113" s="24" t="s">
        <v>68</v>
      </c>
      <c r="AJ113" s="24" t="s">
        <v>69</v>
      </c>
      <c r="AK113" s="136" t="s">
        <v>184</v>
      </c>
      <c r="AL113" s="24" t="s">
        <v>185</v>
      </c>
      <c r="AR113" s="121"/>
      <c r="AS113" s="136">
        <v>2450</v>
      </c>
      <c r="AT113" s="24">
        <v>2450</v>
      </c>
      <c r="AU113" s="24">
        <v>34</v>
      </c>
      <c r="AV113" s="24">
        <v>46</v>
      </c>
      <c r="AW113" s="24">
        <v>39</v>
      </c>
      <c r="AX113" s="24">
        <v>46</v>
      </c>
      <c r="AY113" s="24">
        <v>65.7</v>
      </c>
      <c r="AZ113" s="24">
        <v>53.174999999999997</v>
      </c>
      <c r="BA113" s="24">
        <v>34.115900000000003</v>
      </c>
      <c r="BB113" s="24">
        <v>46.234299999999998</v>
      </c>
      <c r="BC113" s="24">
        <v>38.677300000000002</v>
      </c>
      <c r="BD113" s="24">
        <v>12</v>
      </c>
      <c r="BE113" s="24" t="s">
        <v>108</v>
      </c>
      <c r="BF113" s="24" t="s">
        <v>109</v>
      </c>
      <c r="BG113" s="24" t="s">
        <v>68</v>
      </c>
      <c r="BH113" s="24" t="s">
        <v>69</v>
      </c>
      <c r="BI113" s="24">
        <v>2450</v>
      </c>
      <c r="BM113" s="24">
        <v>2450</v>
      </c>
      <c r="BN113" s="124" t="s">
        <v>2126</v>
      </c>
      <c r="BO113" s="24">
        <v>2</v>
      </c>
      <c r="BP113" s="24">
        <v>2</v>
      </c>
      <c r="BQ113" s="24">
        <v>33</v>
      </c>
      <c r="BR113" s="24" t="s">
        <v>192</v>
      </c>
      <c r="BT113" s="24" t="s">
        <v>111</v>
      </c>
      <c r="BU113" s="27">
        <v>44015</v>
      </c>
      <c r="BV113" s="121">
        <v>27353</v>
      </c>
      <c r="BW113" s="139"/>
      <c r="BX113" s="24" t="s">
        <v>64</v>
      </c>
      <c r="BY113" s="24" t="s">
        <v>64</v>
      </c>
      <c r="CB113" s="24" t="s">
        <v>64</v>
      </c>
      <c r="CC113" s="24" t="s">
        <v>64</v>
      </c>
      <c r="CE113" s="24" t="s">
        <v>64</v>
      </c>
      <c r="CG113" s="24" t="s">
        <v>63</v>
      </c>
      <c r="CH113" s="24" t="s">
        <v>944</v>
      </c>
      <c r="CI113" s="24" t="s">
        <v>63</v>
      </c>
      <c r="CJ113" s="24" t="s">
        <v>944</v>
      </c>
      <c r="CK113" s="24" t="s">
        <v>112</v>
      </c>
      <c r="CM113" s="24">
        <v>1</v>
      </c>
      <c r="CN113" s="24" t="s">
        <v>113</v>
      </c>
      <c r="CP113" s="24">
        <v>382</v>
      </c>
      <c r="CQ113" s="24">
        <v>37</v>
      </c>
      <c r="CR113" s="24">
        <v>102.2</v>
      </c>
      <c r="CS113" s="24" t="s">
        <v>2129</v>
      </c>
      <c r="CV113" s="24" t="s">
        <v>115</v>
      </c>
      <c r="CX113" s="24" t="s">
        <v>116</v>
      </c>
      <c r="CY113" s="24" t="s">
        <v>64</v>
      </c>
      <c r="DD113" s="24">
        <v>1</v>
      </c>
      <c r="DE113" s="24" t="s">
        <v>961</v>
      </c>
      <c r="DG113" s="24">
        <v>99</v>
      </c>
      <c r="DJ113" s="24" t="s">
        <v>76</v>
      </c>
      <c r="DK113" s="24" t="s">
        <v>2124</v>
      </c>
      <c r="DL113" s="24" t="s">
        <v>64</v>
      </c>
      <c r="DM113" s="24" t="s">
        <v>63</v>
      </c>
      <c r="DN113" s="24" t="s">
        <v>64</v>
      </c>
      <c r="DO113" s="24" t="s">
        <v>263</v>
      </c>
      <c r="DP113" s="24" t="s">
        <v>63</v>
      </c>
      <c r="DQ113" s="24" t="s">
        <v>78</v>
      </c>
      <c r="DS113" s="24" t="s">
        <v>118</v>
      </c>
      <c r="DT113" s="24" t="s">
        <v>119</v>
      </c>
      <c r="DU113" s="24" t="s">
        <v>120</v>
      </c>
      <c r="DV113" s="24" t="s">
        <v>121</v>
      </c>
      <c r="DZ113" s="121"/>
      <c r="EA113" s="140"/>
      <c r="EB113" s="136">
        <v>4</v>
      </c>
      <c r="EC113" s="24">
        <v>5</v>
      </c>
      <c r="ED113" s="24">
        <v>10</v>
      </c>
      <c r="EE113" s="136" t="s">
        <v>1831</v>
      </c>
      <c r="EF113" s="24">
        <v>3</v>
      </c>
      <c r="EH113" s="121"/>
      <c r="EM113" s="136"/>
      <c r="EP113" s="121"/>
      <c r="EU113" s="136"/>
      <c r="EV113" s="121">
        <v>4750</v>
      </c>
      <c r="EW113" s="24">
        <v>547</v>
      </c>
      <c r="EX113" s="24">
        <v>445</v>
      </c>
      <c r="EY113" s="24">
        <v>501</v>
      </c>
      <c r="EZ113" s="135">
        <v>362</v>
      </c>
      <c r="FA113" s="24">
        <v>3</v>
      </c>
      <c r="FC113" s="135">
        <v>360</v>
      </c>
      <c r="FD113" s="24">
        <v>20</v>
      </c>
      <c r="FE113" s="24">
        <v>23</v>
      </c>
      <c r="FF113" s="121">
        <v>21</v>
      </c>
      <c r="FG113" s="26">
        <v>392</v>
      </c>
      <c r="FH113" s="26">
        <v>326.3</v>
      </c>
      <c r="FI113" s="127">
        <f>EZ113</f>
        <v>362</v>
      </c>
      <c r="FJ113" s="124" t="s">
        <v>2301</v>
      </c>
      <c r="FL113" s="121"/>
      <c r="FM113" s="24">
        <v>0.318</v>
      </c>
      <c r="FN113" s="24">
        <v>0.28799999999999998</v>
      </c>
      <c r="FO113" s="24">
        <v>0.30499999999999999</v>
      </c>
      <c r="FP113" s="136"/>
      <c r="FS113" s="138">
        <v>19.8</v>
      </c>
    </row>
    <row r="114" spans="1:190" s="21" customFormat="1" x14ac:dyDescent="0.25">
      <c r="C114" s="107"/>
      <c r="D114" s="107"/>
      <c r="E114" s="107"/>
      <c r="F114" s="107"/>
      <c r="G114" s="107"/>
      <c r="H114" s="107"/>
      <c r="I114" s="108"/>
      <c r="J114" s="104"/>
      <c r="K114" s="107"/>
      <c r="L114" s="107"/>
      <c r="M114" s="104" t="s">
        <v>2304</v>
      </c>
      <c r="N114" s="107"/>
      <c r="O114" s="107"/>
      <c r="P114" s="107"/>
      <c r="Q114" s="107"/>
      <c r="R114" s="107"/>
      <c r="S114" s="107"/>
      <c r="T114" s="107"/>
      <c r="U114" s="107"/>
      <c r="V114" s="107"/>
      <c r="W114" s="107"/>
      <c r="X114" s="107"/>
      <c r="Y114" s="107"/>
      <c r="Z114" s="107"/>
      <c r="AA114" s="107"/>
      <c r="AB114" s="107"/>
      <c r="AC114" s="107"/>
      <c r="AD114" s="104" t="str">
        <f>$M114</f>
        <v>2020 Porsche Panamera 4 e-Hybrid  (PHEV)</v>
      </c>
      <c r="AE114" s="107"/>
      <c r="AF114" s="107"/>
      <c r="AG114" s="107"/>
      <c r="AH114" s="107"/>
      <c r="AI114" s="107"/>
      <c r="AJ114" s="107"/>
      <c r="AK114" s="111"/>
      <c r="AL114" s="107"/>
      <c r="AM114" s="107"/>
      <c r="AN114" s="107"/>
      <c r="AO114" s="107"/>
      <c r="AP114" s="107"/>
      <c r="AQ114" s="107"/>
      <c r="AR114" s="110"/>
      <c r="AS114" s="111"/>
      <c r="AT114" s="104" t="str">
        <f>$M114</f>
        <v>2020 Porsche Panamera 4 e-Hybrid  (PHEV)</v>
      </c>
      <c r="AU114" s="107"/>
      <c r="AV114" s="107"/>
      <c r="AW114" s="107"/>
      <c r="AX114" s="107"/>
      <c r="AY114" s="107"/>
      <c r="AZ114" s="107"/>
      <c r="BA114" s="107"/>
      <c r="BB114" s="107"/>
      <c r="BC114" s="107"/>
      <c r="BD114" s="107"/>
      <c r="BE114" s="107"/>
      <c r="BF114" s="107"/>
      <c r="BG114" s="107"/>
      <c r="BH114" s="107"/>
      <c r="BI114" s="104" t="str">
        <f>$M114</f>
        <v>2020 Porsche Panamera 4 e-Hybrid  (PHEV)</v>
      </c>
      <c r="BJ114" s="107"/>
      <c r="BK114" s="107"/>
      <c r="BL114" s="107"/>
      <c r="BM114" s="107"/>
      <c r="BN114" s="111"/>
      <c r="BO114" s="107"/>
      <c r="BP114" s="107"/>
      <c r="BQ114" s="107"/>
      <c r="BR114" s="107"/>
      <c r="BS114" s="107"/>
      <c r="BT114" s="112"/>
      <c r="BU114" s="107"/>
      <c r="BV114" s="110"/>
      <c r="BW114" s="113"/>
      <c r="BX114" s="107"/>
      <c r="BY114" s="104" t="str">
        <f>$M114</f>
        <v>2020 Porsche Panamera 4 e-Hybrid  (PHEV)</v>
      </c>
      <c r="BZ114" s="107"/>
      <c r="CA114" s="107"/>
      <c r="CB114" s="107"/>
      <c r="CC114" s="107"/>
      <c r="CD114" s="107"/>
      <c r="CE114" s="114"/>
      <c r="CF114" s="107"/>
      <c r="CG114" s="107"/>
      <c r="CH114" s="107"/>
      <c r="CI114" s="107"/>
      <c r="CJ114" s="107"/>
      <c r="CK114" s="107"/>
      <c r="CL114" s="107"/>
      <c r="CM114" s="107"/>
      <c r="CN114" s="107"/>
      <c r="CO114" s="104" t="str">
        <f>$M114</f>
        <v>2020 Porsche Panamera 4 e-Hybrid  (PHEV)</v>
      </c>
      <c r="CP114" s="107"/>
      <c r="CQ114" s="107"/>
      <c r="CR114" s="107"/>
      <c r="CS114" s="107"/>
      <c r="CT114" s="107"/>
      <c r="CU114" s="107"/>
      <c r="CV114" s="107"/>
      <c r="CW114" s="107"/>
      <c r="CX114" s="107"/>
      <c r="CY114" s="107"/>
      <c r="CZ114" s="107"/>
      <c r="DA114" s="107"/>
      <c r="DB114" s="107"/>
      <c r="DC114" s="107"/>
      <c r="DD114" s="107"/>
      <c r="DE114" s="107"/>
      <c r="DF114" s="104" t="str">
        <f>$M114</f>
        <v>2020 Porsche Panamera 4 e-Hybrid  (PHEV)</v>
      </c>
      <c r="DG114" s="107"/>
      <c r="DH114" s="107"/>
      <c r="DI114" s="107"/>
      <c r="DJ114" s="107"/>
      <c r="DK114" s="107"/>
      <c r="DL114" s="107"/>
      <c r="DM114" s="107"/>
      <c r="DN114" s="107"/>
      <c r="DO114" s="107"/>
      <c r="DP114" s="107"/>
      <c r="DQ114" s="107"/>
      <c r="DR114" s="104"/>
      <c r="DS114" s="104"/>
      <c r="DT114" s="104"/>
      <c r="DU114" s="104"/>
      <c r="DV114" s="104"/>
      <c r="DW114" s="104" t="str">
        <f>$M114</f>
        <v>2020 Porsche Panamera 4 e-Hybrid  (PHEV)</v>
      </c>
      <c r="DX114" s="104"/>
      <c r="DY114" s="104"/>
      <c r="DZ114" s="108"/>
      <c r="EA114" s="115"/>
      <c r="EB114" s="109"/>
      <c r="EC114" s="104"/>
      <c r="ED114" s="104"/>
      <c r="EE114" s="109"/>
      <c r="EF114" s="104"/>
      <c r="EG114" s="104"/>
      <c r="EH114" s="108"/>
      <c r="EI114" s="104"/>
      <c r="EK114" t="s">
        <v>80</v>
      </c>
      <c r="EL114" s="104" t="str">
        <f>$M114</f>
        <v>2020 Porsche Panamera 4 e-Hybrid  (PHEV)</v>
      </c>
      <c r="EM114" s="109"/>
      <c r="EP114" s="106"/>
      <c r="EU114" s="105"/>
      <c r="EV114" s="106"/>
      <c r="EZ114" s="116"/>
      <c r="FA114" s="104" t="str">
        <f>$M114</f>
        <v>2020 Porsche Panamera 4 e-Hybrid  (PHEV)</v>
      </c>
      <c r="FC114" s="116"/>
      <c r="FD114" s="104"/>
      <c r="FE114" s="104"/>
      <c r="FF114" s="108"/>
      <c r="FG114" s="109"/>
      <c r="FH114" s="104"/>
      <c r="FI114" s="108"/>
      <c r="FJ114" s="109"/>
      <c r="FK114" s="104"/>
      <c r="FL114" s="108"/>
      <c r="FM114" s="104" t="str">
        <f>$M114</f>
        <v>2020 Porsche Panamera 4 e-Hybrid  (PHEV)</v>
      </c>
      <c r="FN114" s="104"/>
      <c r="FO114" s="108"/>
      <c r="FP114" s="118"/>
      <c r="FQ114" s="119"/>
      <c r="FR114" s="119"/>
      <c r="FS114" s="156"/>
      <c r="FT114" s="104"/>
      <c r="FU114" s="104"/>
      <c r="FV114" s="104"/>
      <c r="FW114" s="104"/>
      <c r="FX114" s="104"/>
      <c r="FY114" s="104"/>
      <c r="FZ114" s="104"/>
      <c r="GA114" s="104"/>
      <c r="GB114" s="104"/>
      <c r="GC114" s="104"/>
      <c r="GD114" s="104"/>
      <c r="GE114" s="104"/>
      <c r="GF114" s="104"/>
      <c r="GG114" s="104"/>
      <c r="GH114" s="104"/>
    </row>
    <row r="115" spans="1:190" s="24" customFormat="1" x14ac:dyDescent="0.25">
      <c r="A115" s="34">
        <v>2020</v>
      </c>
      <c r="B115" s="122" t="s">
        <v>940</v>
      </c>
      <c r="C115" s="122" t="s">
        <v>940</v>
      </c>
      <c r="D115" s="122" t="s">
        <v>971</v>
      </c>
      <c r="E115" s="122" t="s">
        <v>942</v>
      </c>
      <c r="F115" s="34">
        <v>641</v>
      </c>
      <c r="G115" s="26">
        <v>2.9</v>
      </c>
      <c r="H115" s="34">
        <v>6</v>
      </c>
      <c r="I115" s="123" t="s">
        <v>526</v>
      </c>
      <c r="J115" s="34">
        <v>21</v>
      </c>
      <c r="K115" s="34">
        <v>24</v>
      </c>
      <c r="L115" s="34">
        <v>23</v>
      </c>
      <c r="M115" s="26">
        <v>26.9</v>
      </c>
      <c r="N115" s="26">
        <v>34.200000000000003</v>
      </c>
      <c r="O115" s="26">
        <v>29.8</v>
      </c>
      <c r="P115" s="125">
        <v>21.178599999999999</v>
      </c>
      <c r="Q115" s="125">
        <v>24.365400000000001</v>
      </c>
      <c r="R115" s="125">
        <v>22.503</v>
      </c>
      <c r="S115" s="125"/>
      <c r="T115" s="122" t="s">
        <v>60</v>
      </c>
      <c r="U115" s="122" t="s">
        <v>71</v>
      </c>
      <c r="V115" s="122" t="s">
        <v>157</v>
      </c>
      <c r="W115" s="122" t="s">
        <v>158</v>
      </c>
      <c r="X115" s="122" t="s">
        <v>2211</v>
      </c>
      <c r="Y115" s="34">
        <v>8</v>
      </c>
      <c r="Z115" s="122" t="s">
        <v>64</v>
      </c>
      <c r="AA115" s="122" t="s">
        <v>64</v>
      </c>
      <c r="AB115" s="122" t="s">
        <v>86</v>
      </c>
      <c r="AC115" s="122" t="s">
        <v>87</v>
      </c>
      <c r="AD115" s="34">
        <v>10</v>
      </c>
      <c r="AE115" s="34"/>
      <c r="AF115" s="24">
        <v>477</v>
      </c>
      <c r="AG115" s="122" t="s">
        <v>59</v>
      </c>
      <c r="AH115" s="122" t="s">
        <v>67</v>
      </c>
      <c r="AI115" s="122" t="s">
        <v>68</v>
      </c>
      <c r="AJ115" s="122" t="s">
        <v>69</v>
      </c>
      <c r="AK115" s="126" t="s">
        <v>64</v>
      </c>
      <c r="AL115" s="122" t="s">
        <v>70</v>
      </c>
      <c r="AM115" s="34"/>
      <c r="AN115" s="34"/>
      <c r="AO115" s="34">
        <v>108</v>
      </c>
      <c r="AP115" s="34">
        <v>16</v>
      </c>
      <c r="AQ115" s="34"/>
      <c r="AR115" s="127"/>
      <c r="AS115" s="124">
        <v>1850</v>
      </c>
      <c r="AT115" s="34">
        <v>1850</v>
      </c>
      <c r="AU115" s="34">
        <v>69</v>
      </c>
      <c r="AV115" s="34">
        <v>60</v>
      </c>
      <c r="AW115" s="34">
        <v>65</v>
      </c>
      <c r="AX115" s="24">
        <v>49.4</v>
      </c>
      <c r="AY115" s="26">
        <v>43.2</v>
      </c>
      <c r="AZ115" s="26">
        <v>46.6</v>
      </c>
      <c r="BA115" s="144">
        <v>69.141099999999994</v>
      </c>
      <c r="BB115" s="144">
        <v>59.621899999999997</v>
      </c>
      <c r="BC115" s="144">
        <v>64.857500000000002</v>
      </c>
      <c r="BD115" s="24">
        <v>14</v>
      </c>
      <c r="BE115" s="122" t="s">
        <v>108</v>
      </c>
      <c r="BF115" s="122" t="s">
        <v>109</v>
      </c>
      <c r="BG115" s="122" t="s">
        <v>122</v>
      </c>
      <c r="BH115" s="122" t="s">
        <v>123</v>
      </c>
      <c r="BI115" s="34">
        <v>1850</v>
      </c>
      <c r="BJ115" s="122"/>
      <c r="BK115" s="122"/>
      <c r="BL115" s="122"/>
      <c r="BM115" s="34">
        <v>1850</v>
      </c>
      <c r="BN115" s="124" t="s">
        <v>2126</v>
      </c>
      <c r="BO115" s="34">
        <v>2</v>
      </c>
      <c r="BP115" s="34">
        <v>2</v>
      </c>
      <c r="BQ115" s="24">
        <v>6</v>
      </c>
      <c r="BR115" s="122" t="s">
        <v>92</v>
      </c>
      <c r="BS115" s="122" t="s">
        <v>2123</v>
      </c>
      <c r="BT115" s="122" t="s">
        <v>111</v>
      </c>
      <c r="BU115" s="27">
        <v>43778</v>
      </c>
      <c r="BV115" s="127">
        <v>26808</v>
      </c>
      <c r="BW115" s="130"/>
      <c r="BX115" s="122" t="s">
        <v>63</v>
      </c>
      <c r="BY115" s="122" t="s">
        <v>64</v>
      </c>
      <c r="BZ115" s="122" t="s">
        <v>2211</v>
      </c>
      <c r="CA115" s="122" t="s">
        <v>2211</v>
      </c>
      <c r="CB115" s="122" t="s">
        <v>64</v>
      </c>
      <c r="CC115" s="122" t="s">
        <v>64</v>
      </c>
      <c r="CD115" s="122" t="s">
        <v>972</v>
      </c>
      <c r="CE115" s="122" t="s">
        <v>64</v>
      </c>
      <c r="CF115" s="122" t="s">
        <v>2211</v>
      </c>
      <c r="CG115" s="122" t="s">
        <v>63</v>
      </c>
      <c r="CH115" s="122" t="s">
        <v>944</v>
      </c>
      <c r="CI115" s="122" t="s">
        <v>63</v>
      </c>
      <c r="CJ115" s="122" t="s">
        <v>944</v>
      </c>
      <c r="CK115" s="122" t="s">
        <v>112</v>
      </c>
      <c r="CL115" s="122" t="s">
        <v>2211</v>
      </c>
      <c r="CM115" s="34">
        <v>1</v>
      </c>
      <c r="CN115" s="122" t="s">
        <v>113</v>
      </c>
      <c r="CO115" s="122" t="s">
        <v>2211</v>
      </c>
      <c r="CP115" s="34">
        <v>382</v>
      </c>
      <c r="CQ115" s="131">
        <v>75</v>
      </c>
      <c r="CR115" s="132">
        <v>111</v>
      </c>
      <c r="CS115" s="122" t="s">
        <v>2129</v>
      </c>
      <c r="CT115" s="122" t="s">
        <v>2211</v>
      </c>
      <c r="CU115" s="34"/>
      <c r="CV115" s="122" t="s">
        <v>115</v>
      </c>
      <c r="CW115" s="122" t="s">
        <v>2211</v>
      </c>
      <c r="CX115" s="122" t="s">
        <v>116</v>
      </c>
      <c r="CY115" s="122" t="s">
        <v>64</v>
      </c>
      <c r="CZ115" s="122" t="s">
        <v>2211</v>
      </c>
      <c r="DA115" s="131"/>
      <c r="DB115" s="131"/>
      <c r="DC115" s="122" t="s">
        <v>2211</v>
      </c>
      <c r="DD115" s="34">
        <v>1</v>
      </c>
      <c r="DE115" s="122" t="s">
        <v>961</v>
      </c>
      <c r="DF115" s="122" t="s">
        <v>2211</v>
      </c>
      <c r="DG115" s="34">
        <v>70</v>
      </c>
      <c r="DH115" s="122" t="s">
        <v>2211</v>
      </c>
      <c r="DI115" s="122" t="s">
        <v>2211</v>
      </c>
      <c r="DJ115" s="122" t="s">
        <v>76</v>
      </c>
      <c r="DK115" s="122" t="s">
        <v>2124</v>
      </c>
      <c r="DL115" s="122" t="s">
        <v>64</v>
      </c>
      <c r="DM115" s="122" t="s">
        <v>63</v>
      </c>
      <c r="DN115" s="122" t="s">
        <v>64</v>
      </c>
      <c r="DO115" s="122" t="s">
        <v>263</v>
      </c>
      <c r="DP115" s="122" t="s">
        <v>63</v>
      </c>
      <c r="DQ115" s="122" t="s">
        <v>78</v>
      </c>
      <c r="DR115" s="122" t="s">
        <v>2211</v>
      </c>
      <c r="DS115" s="122" t="s">
        <v>118</v>
      </c>
      <c r="DT115" s="122" t="s">
        <v>119</v>
      </c>
      <c r="DU115" s="122" t="s">
        <v>120</v>
      </c>
      <c r="DV115" s="122" t="s">
        <v>121</v>
      </c>
      <c r="DW115" s="34"/>
      <c r="DX115" s="34"/>
      <c r="DY115" s="132">
        <v>30</v>
      </c>
      <c r="DZ115" s="123" t="s">
        <v>2211</v>
      </c>
      <c r="EA115" s="133"/>
      <c r="EB115" s="124">
        <v>6</v>
      </c>
      <c r="EC115" s="34">
        <v>8</v>
      </c>
      <c r="EE115" s="126" t="s">
        <v>1839</v>
      </c>
      <c r="EF115" s="34">
        <v>5</v>
      </c>
      <c r="EG115" s="34"/>
      <c r="EH115" s="123" t="s">
        <v>2211</v>
      </c>
      <c r="EI115" s="122" t="s">
        <v>2211</v>
      </c>
      <c r="EJ115" s="34"/>
      <c r="EK115" s="34"/>
      <c r="EL115" s="122" t="s">
        <v>2211</v>
      </c>
      <c r="EM115" s="126" t="s">
        <v>2211</v>
      </c>
      <c r="EN115" s="34"/>
      <c r="EO115" s="34"/>
      <c r="EP115" s="123" t="s">
        <v>2211</v>
      </c>
      <c r="EQ115" s="122" t="s">
        <v>2211</v>
      </c>
      <c r="ER115" s="34"/>
      <c r="ES115" s="34"/>
      <c r="ET115" s="122" t="s">
        <v>2211</v>
      </c>
      <c r="EU115" s="124"/>
      <c r="EV115" s="127">
        <v>1750</v>
      </c>
      <c r="EW115" s="34">
        <v>0</v>
      </c>
      <c r="EX115" s="34">
        <v>0</v>
      </c>
      <c r="EY115" s="34">
        <v>0</v>
      </c>
      <c r="EZ115" s="134">
        <v>255</v>
      </c>
      <c r="FA115" s="34">
        <v>3</v>
      </c>
      <c r="FB115" s="34"/>
      <c r="FC115" s="143">
        <v>490</v>
      </c>
      <c r="FD115" s="34">
        <v>26</v>
      </c>
      <c r="FE115" s="34">
        <v>30</v>
      </c>
      <c r="FF115" s="127">
        <v>28</v>
      </c>
      <c r="FG115" s="26">
        <v>273</v>
      </c>
      <c r="FH115" s="24">
        <v>232.6</v>
      </c>
      <c r="FI115" s="127">
        <f>EZ115</f>
        <v>255</v>
      </c>
      <c r="FJ115" s="136">
        <v>14.16</v>
      </c>
      <c r="FK115" s="24">
        <v>14.37</v>
      </c>
      <c r="FL115" s="121">
        <f>BD115</f>
        <v>14</v>
      </c>
      <c r="FM115" s="24">
        <v>0.35699999999999998</v>
      </c>
      <c r="FN115" s="24">
        <v>0.36099999999999999</v>
      </c>
      <c r="FO115" s="24">
        <v>0.35899999999999999</v>
      </c>
      <c r="FP115" s="185">
        <v>0</v>
      </c>
      <c r="FQ115" s="186">
        <v>0</v>
      </c>
      <c r="FR115" s="187">
        <v>0</v>
      </c>
      <c r="FS115" s="138">
        <v>21.1</v>
      </c>
    </row>
    <row r="116" spans="1:190" s="24" customFormat="1" x14ac:dyDescent="0.25">
      <c r="A116" s="24" t="s">
        <v>80</v>
      </c>
      <c r="B116" s="24" t="s">
        <v>2305</v>
      </c>
      <c r="C116" s="122"/>
      <c r="E116" s="122"/>
      <c r="F116" s="34"/>
      <c r="G116" s="26"/>
      <c r="H116" s="34"/>
      <c r="I116" s="123"/>
      <c r="J116" s="34">
        <v>21</v>
      </c>
      <c r="K116" s="34">
        <v>24</v>
      </c>
      <c r="L116" s="34">
        <v>23</v>
      </c>
      <c r="M116" s="26">
        <v>26.9</v>
      </c>
      <c r="N116" s="26">
        <v>34.200000000000003</v>
      </c>
      <c r="O116" s="26">
        <v>29.8</v>
      </c>
      <c r="P116" s="125">
        <v>21.178599999999999</v>
      </c>
      <c r="Q116" s="125">
        <v>24.365400000000001</v>
      </c>
      <c r="R116" s="125">
        <v>22.503</v>
      </c>
      <c r="S116" s="125"/>
      <c r="T116" s="122" t="s">
        <v>60</v>
      </c>
      <c r="U116" s="122" t="s">
        <v>71</v>
      </c>
      <c r="V116" s="122" t="s">
        <v>157</v>
      </c>
      <c r="W116" s="122" t="s">
        <v>158</v>
      </c>
      <c r="X116" s="122" t="s">
        <v>2211</v>
      </c>
      <c r="Y116" s="34">
        <v>8</v>
      </c>
      <c r="Z116" s="122" t="s">
        <v>64</v>
      </c>
      <c r="AA116" s="122" t="s">
        <v>64</v>
      </c>
      <c r="AB116" s="122" t="s">
        <v>86</v>
      </c>
      <c r="AC116" s="122" t="s">
        <v>87</v>
      </c>
      <c r="AD116" s="34">
        <v>10</v>
      </c>
      <c r="AE116" s="34"/>
      <c r="AF116" s="24">
        <v>477</v>
      </c>
      <c r="AG116" s="122" t="s">
        <v>59</v>
      </c>
      <c r="AH116" s="122" t="s">
        <v>67</v>
      </c>
      <c r="AI116" s="122" t="s">
        <v>68</v>
      </c>
      <c r="AJ116" s="122" t="s">
        <v>69</v>
      </c>
      <c r="AK116" s="126" t="s">
        <v>64</v>
      </c>
      <c r="AL116" s="122" t="s">
        <v>70</v>
      </c>
      <c r="AM116" s="34"/>
      <c r="AN116" s="34"/>
      <c r="AO116" s="34">
        <v>108</v>
      </c>
      <c r="AP116" s="34">
        <v>16</v>
      </c>
      <c r="AQ116" s="34"/>
      <c r="AR116" s="127"/>
      <c r="AS116" s="124">
        <v>1850</v>
      </c>
      <c r="AT116" s="34">
        <v>1850</v>
      </c>
      <c r="AU116" s="34">
        <v>48</v>
      </c>
      <c r="AV116" s="34">
        <v>54</v>
      </c>
      <c r="AW116" s="34">
        <v>51</v>
      </c>
      <c r="AX116" s="26">
        <v>67.900000000000006</v>
      </c>
      <c r="AY116" s="26">
        <v>77.599999999999994</v>
      </c>
      <c r="AZ116" s="26">
        <v>71.900000000000006</v>
      </c>
      <c r="BA116" s="125">
        <v>48.377699999999997</v>
      </c>
      <c r="BB116" s="125">
        <v>54.340600000000002</v>
      </c>
      <c r="BC116" s="125">
        <v>50.890599999999999</v>
      </c>
      <c r="BD116" s="24">
        <v>14</v>
      </c>
      <c r="BE116" s="122" t="s">
        <v>108</v>
      </c>
      <c r="BF116" s="122" t="s">
        <v>109</v>
      </c>
      <c r="BG116" s="122" t="s">
        <v>68</v>
      </c>
      <c r="BH116" s="122" t="s">
        <v>69</v>
      </c>
      <c r="BI116" s="34">
        <v>1850</v>
      </c>
      <c r="BJ116" s="122"/>
      <c r="BK116" s="122"/>
      <c r="BL116" s="122"/>
      <c r="BM116" s="34">
        <v>1850</v>
      </c>
      <c r="BN116" s="124" t="s">
        <v>2126</v>
      </c>
      <c r="BO116" s="34">
        <v>2</v>
      </c>
      <c r="BP116" s="34">
        <v>2</v>
      </c>
      <c r="BQ116" s="24">
        <v>6</v>
      </c>
      <c r="BR116" s="122" t="s">
        <v>92</v>
      </c>
      <c r="BS116" s="122" t="s">
        <v>2123</v>
      </c>
      <c r="BT116" s="122" t="s">
        <v>111</v>
      </c>
      <c r="BU116" s="27">
        <v>43778</v>
      </c>
      <c r="BV116" s="127">
        <v>26808</v>
      </c>
      <c r="BW116" s="130"/>
      <c r="BX116" s="122" t="s">
        <v>63</v>
      </c>
      <c r="BY116" s="122" t="s">
        <v>64</v>
      </c>
      <c r="BZ116" s="122" t="s">
        <v>2211</v>
      </c>
      <c r="CA116" s="122" t="s">
        <v>2211</v>
      </c>
      <c r="CB116" s="122" t="s">
        <v>64</v>
      </c>
      <c r="CC116" s="122" t="s">
        <v>64</v>
      </c>
      <c r="CD116" s="122" t="s">
        <v>972</v>
      </c>
      <c r="CE116" s="122" t="s">
        <v>64</v>
      </c>
      <c r="CF116" s="122" t="s">
        <v>2211</v>
      </c>
      <c r="CG116" s="122" t="s">
        <v>63</v>
      </c>
      <c r="CH116" s="122" t="s">
        <v>944</v>
      </c>
      <c r="CI116" s="122" t="s">
        <v>63</v>
      </c>
      <c r="CJ116" s="122" t="s">
        <v>944</v>
      </c>
      <c r="CK116" s="122" t="s">
        <v>112</v>
      </c>
      <c r="CL116" s="122" t="s">
        <v>2211</v>
      </c>
      <c r="CM116" s="34">
        <v>1</v>
      </c>
      <c r="CN116" s="122" t="s">
        <v>113</v>
      </c>
      <c r="CO116" s="122" t="s">
        <v>2211</v>
      </c>
      <c r="CP116" s="34">
        <v>382</v>
      </c>
      <c r="CQ116" s="131">
        <v>75</v>
      </c>
      <c r="CR116" s="132">
        <v>111</v>
      </c>
      <c r="CS116" s="122" t="s">
        <v>2129</v>
      </c>
      <c r="CT116" s="122" t="s">
        <v>2211</v>
      </c>
      <c r="CU116" s="34"/>
      <c r="CV116" s="122" t="s">
        <v>115</v>
      </c>
      <c r="CW116" s="122" t="s">
        <v>2211</v>
      </c>
      <c r="CX116" s="122" t="s">
        <v>116</v>
      </c>
      <c r="CY116" s="122" t="s">
        <v>64</v>
      </c>
      <c r="CZ116" s="122" t="s">
        <v>2211</v>
      </c>
      <c r="DA116" s="131"/>
      <c r="DB116" s="131"/>
      <c r="DC116" s="122" t="s">
        <v>2211</v>
      </c>
      <c r="DD116" s="34">
        <v>1</v>
      </c>
      <c r="DE116" s="122" t="s">
        <v>961</v>
      </c>
      <c r="DF116" s="122" t="s">
        <v>2211</v>
      </c>
      <c r="DG116" s="34">
        <v>70</v>
      </c>
      <c r="DH116" s="122" t="s">
        <v>2211</v>
      </c>
      <c r="DI116" s="122" t="s">
        <v>2211</v>
      </c>
      <c r="DJ116" s="122" t="s">
        <v>76</v>
      </c>
      <c r="DK116" s="122" t="s">
        <v>2124</v>
      </c>
      <c r="DL116" s="122" t="s">
        <v>64</v>
      </c>
      <c r="DM116" s="122" t="s">
        <v>63</v>
      </c>
      <c r="DN116" s="122" t="s">
        <v>64</v>
      </c>
      <c r="DO116" s="122" t="s">
        <v>263</v>
      </c>
      <c r="DP116" s="122" t="s">
        <v>63</v>
      </c>
      <c r="DQ116" s="122" t="s">
        <v>78</v>
      </c>
      <c r="DR116" s="122" t="s">
        <v>2211</v>
      </c>
      <c r="DS116" s="122" t="s">
        <v>118</v>
      </c>
      <c r="DT116" s="122" t="s">
        <v>119</v>
      </c>
      <c r="DU116" s="122" t="s">
        <v>120</v>
      </c>
      <c r="DV116" s="122" t="s">
        <v>121</v>
      </c>
      <c r="DW116" s="34"/>
      <c r="DX116" s="34"/>
      <c r="DY116" s="132">
        <v>30</v>
      </c>
      <c r="DZ116" s="123" t="s">
        <v>2211</v>
      </c>
      <c r="EA116" s="133"/>
      <c r="EB116" s="124">
        <v>6</v>
      </c>
      <c r="EC116" s="34">
        <v>8</v>
      </c>
      <c r="EE116" s="126" t="s">
        <v>1839</v>
      </c>
      <c r="EF116" s="34">
        <v>5</v>
      </c>
      <c r="EG116" s="34"/>
      <c r="EH116" s="123" t="s">
        <v>2211</v>
      </c>
      <c r="EI116" s="122" t="s">
        <v>2211</v>
      </c>
      <c r="EJ116" s="34"/>
      <c r="EK116" s="34"/>
      <c r="EL116" s="122" t="s">
        <v>2211</v>
      </c>
      <c r="EM116" s="126" t="s">
        <v>2211</v>
      </c>
      <c r="EN116" s="34"/>
      <c r="EO116" s="34"/>
      <c r="EP116" s="123" t="s">
        <v>2211</v>
      </c>
      <c r="EQ116" s="122" t="s">
        <v>2211</v>
      </c>
      <c r="ER116" s="34"/>
      <c r="ES116" s="34"/>
      <c r="ET116" s="122" t="s">
        <v>2211</v>
      </c>
      <c r="EU116" s="124"/>
      <c r="EV116" s="127">
        <v>1750</v>
      </c>
      <c r="EW116" s="34">
        <v>416</v>
      </c>
      <c r="EX116" s="34">
        <v>360</v>
      </c>
      <c r="EY116" s="34">
        <v>391</v>
      </c>
      <c r="EZ116" s="134">
        <v>255</v>
      </c>
      <c r="FA116" s="34">
        <v>3</v>
      </c>
      <c r="FB116" s="34"/>
      <c r="FC116" s="143">
        <v>490</v>
      </c>
      <c r="FD116" s="34">
        <v>26</v>
      </c>
      <c r="FE116" s="34">
        <v>30</v>
      </c>
      <c r="FF116" s="127">
        <v>28</v>
      </c>
      <c r="FG116" s="26">
        <v>273</v>
      </c>
      <c r="FH116" s="24">
        <v>232.6</v>
      </c>
      <c r="FI116" s="127">
        <f>EZ116</f>
        <v>255</v>
      </c>
      <c r="FJ116" s="124" t="s">
        <v>2306</v>
      </c>
      <c r="FL116" s="121"/>
      <c r="FM116" s="24">
        <v>0.35699999999999998</v>
      </c>
      <c r="FN116" s="24">
        <v>0.36099999999999999</v>
      </c>
      <c r="FO116" s="24">
        <v>0.35899999999999999</v>
      </c>
      <c r="FP116" s="136"/>
      <c r="FS116" s="138">
        <v>21.1</v>
      </c>
    </row>
    <row r="117" spans="1:190" s="21" customFormat="1" x14ac:dyDescent="0.25">
      <c r="C117" s="107"/>
      <c r="D117" s="107"/>
      <c r="E117" s="107"/>
      <c r="F117" s="107"/>
      <c r="G117" s="107"/>
      <c r="H117" s="107"/>
      <c r="I117" s="108"/>
      <c r="J117" s="104"/>
      <c r="K117" s="107"/>
      <c r="L117" s="107"/>
      <c r="M117" s="104" t="s">
        <v>2307</v>
      </c>
      <c r="N117" s="107"/>
      <c r="O117" s="107"/>
      <c r="P117" s="107"/>
      <c r="Q117" s="107"/>
      <c r="R117" s="107"/>
      <c r="S117" s="107"/>
      <c r="T117" s="107"/>
      <c r="U117" s="107"/>
      <c r="V117" s="107"/>
      <c r="W117" s="107"/>
      <c r="X117" s="107"/>
      <c r="Y117" s="107"/>
      <c r="Z117" s="107"/>
      <c r="AA117" s="107"/>
      <c r="AB117" s="107"/>
      <c r="AC117" s="107"/>
      <c r="AD117" s="104" t="str">
        <f>$M117</f>
        <v>2020 Porsche Panamera 4 e-Hybrid Executive (PHEV)</v>
      </c>
      <c r="AE117" s="107"/>
      <c r="AF117" s="107"/>
      <c r="AG117" s="107"/>
      <c r="AH117" s="107"/>
      <c r="AI117" s="107"/>
      <c r="AJ117" s="107"/>
      <c r="AK117" s="111"/>
      <c r="AL117" s="107"/>
      <c r="AM117" s="107"/>
      <c r="AN117" s="107"/>
      <c r="AO117" s="107"/>
      <c r="AP117" s="107"/>
      <c r="AQ117" s="107"/>
      <c r="AR117" s="110"/>
      <c r="AS117" s="111"/>
      <c r="AT117" s="104" t="str">
        <f>$M117</f>
        <v>2020 Porsche Panamera 4 e-Hybrid Executive (PHEV)</v>
      </c>
      <c r="AU117" s="107"/>
      <c r="AV117" s="107"/>
      <c r="AW117" s="107"/>
      <c r="AX117" s="107"/>
      <c r="AY117" s="107"/>
      <c r="AZ117" s="107"/>
      <c r="BA117" s="107"/>
      <c r="BB117" s="107"/>
      <c r="BC117" s="107"/>
      <c r="BD117" s="107"/>
      <c r="BE117" s="107"/>
      <c r="BF117" s="107"/>
      <c r="BG117" s="107"/>
      <c r="BH117" s="107"/>
      <c r="BI117" s="104" t="str">
        <f>$M117</f>
        <v>2020 Porsche Panamera 4 e-Hybrid Executive (PHEV)</v>
      </c>
      <c r="BJ117" s="107"/>
      <c r="BK117" s="107"/>
      <c r="BL117" s="107"/>
      <c r="BM117" s="107"/>
      <c r="BN117" s="111"/>
      <c r="BO117" s="107"/>
      <c r="BP117" s="107"/>
      <c r="BQ117" s="107"/>
      <c r="BR117" s="107"/>
      <c r="BS117" s="107"/>
      <c r="BT117" s="112"/>
      <c r="BU117" s="107"/>
      <c r="BV117" s="110"/>
      <c r="BW117" s="113"/>
      <c r="BX117" s="107"/>
      <c r="BY117" s="104" t="str">
        <f>$M117</f>
        <v>2020 Porsche Panamera 4 e-Hybrid Executive (PHEV)</v>
      </c>
      <c r="BZ117" s="107"/>
      <c r="CA117" s="107"/>
      <c r="CB117" s="107"/>
      <c r="CC117" s="107"/>
      <c r="CD117" s="107"/>
      <c r="CE117" s="114"/>
      <c r="CF117" s="107"/>
      <c r="CG117" s="107"/>
      <c r="CH117" s="107"/>
      <c r="CI117" s="107"/>
      <c r="CJ117" s="107"/>
      <c r="CK117" s="107"/>
      <c r="CL117" s="107"/>
      <c r="CM117" s="107"/>
      <c r="CN117" s="107"/>
      <c r="CO117" s="104" t="str">
        <f>$M117</f>
        <v>2020 Porsche Panamera 4 e-Hybrid Executive (PHEV)</v>
      </c>
      <c r="CP117" s="107"/>
      <c r="CQ117" s="107"/>
      <c r="CR117" s="107"/>
      <c r="CS117" s="107"/>
      <c r="CT117" s="107"/>
      <c r="CU117" s="107"/>
      <c r="CV117" s="107"/>
      <c r="CW117" s="107"/>
      <c r="CX117" s="107"/>
      <c r="CY117" s="107"/>
      <c r="CZ117" s="107"/>
      <c r="DA117" s="107"/>
      <c r="DB117" s="107"/>
      <c r="DC117" s="107"/>
      <c r="DD117" s="107"/>
      <c r="DE117" s="107"/>
      <c r="DF117" s="104" t="str">
        <f>$M117</f>
        <v>2020 Porsche Panamera 4 e-Hybrid Executive (PHEV)</v>
      </c>
      <c r="DG117" s="107"/>
      <c r="DH117" s="107"/>
      <c r="DI117" s="107"/>
      <c r="DJ117" s="107"/>
      <c r="DK117" s="107"/>
      <c r="DL117" s="107"/>
      <c r="DM117" s="107"/>
      <c r="DN117" s="107"/>
      <c r="DO117" s="107"/>
      <c r="DP117" s="107"/>
      <c r="DQ117" s="107"/>
      <c r="DR117" s="104"/>
      <c r="DS117" s="104"/>
      <c r="DT117" s="104"/>
      <c r="DU117" s="104"/>
      <c r="DV117" s="104"/>
      <c r="DW117" s="104" t="str">
        <f>$M117</f>
        <v>2020 Porsche Panamera 4 e-Hybrid Executive (PHEV)</v>
      </c>
      <c r="DX117" s="104"/>
      <c r="DY117" s="104"/>
      <c r="DZ117" s="108"/>
      <c r="EA117" s="115"/>
      <c r="EB117" s="109"/>
      <c r="EC117" s="104"/>
      <c r="ED117" s="104"/>
      <c r="EE117" s="109"/>
      <c r="EF117" s="104"/>
      <c r="EG117" s="104"/>
      <c r="EH117" s="108"/>
      <c r="EI117" s="104"/>
      <c r="EK117" t="s">
        <v>80</v>
      </c>
      <c r="EL117" s="104" t="str">
        <f>$M117</f>
        <v>2020 Porsche Panamera 4 e-Hybrid Executive (PHEV)</v>
      </c>
      <c r="EM117" s="109"/>
      <c r="EP117" s="106"/>
      <c r="EU117" s="105"/>
      <c r="EV117" s="106"/>
      <c r="EZ117" s="116"/>
      <c r="FA117" s="104" t="str">
        <f>$M117</f>
        <v>2020 Porsche Panamera 4 e-Hybrid Executive (PHEV)</v>
      </c>
      <c r="FC117" s="116"/>
      <c r="FD117" s="104"/>
      <c r="FE117" s="104"/>
      <c r="FF117" s="108"/>
      <c r="FG117" s="109"/>
      <c r="FH117" s="104"/>
      <c r="FI117" s="108"/>
      <c r="FJ117" s="109"/>
      <c r="FK117" s="104"/>
      <c r="FL117" s="108"/>
      <c r="FM117" s="104" t="str">
        <f>$M117</f>
        <v>2020 Porsche Panamera 4 e-Hybrid Executive (PHEV)</v>
      </c>
      <c r="FN117" s="104"/>
      <c r="FO117" s="108"/>
      <c r="FP117" s="118"/>
      <c r="FQ117" s="119"/>
      <c r="FR117" s="119"/>
      <c r="FS117" s="156"/>
      <c r="FT117" s="104"/>
      <c r="FU117" s="104"/>
      <c r="FV117" s="104"/>
      <c r="FW117" s="104"/>
      <c r="FX117" s="104"/>
      <c r="FY117" s="104"/>
      <c r="FZ117" s="104"/>
      <c r="GA117" s="104"/>
      <c r="GB117" s="104"/>
      <c r="GC117" s="104"/>
      <c r="GD117" s="104"/>
      <c r="GE117" s="104"/>
      <c r="GF117" s="104"/>
      <c r="GG117" s="104"/>
      <c r="GH117" s="104"/>
    </row>
    <row r="118" spans="1:190" s="24" customFormat="1" x14ac:dyDescent="0.25">
      <c r="A118" s="34">
        <v>2020</v>
      </c>
      <c r="B118" s="122" t="s">
        <v>940</v>
      </c>
      <c r="C118" s="122" t="s">
        <v>940</v>
      </c>
      <c r="D118" s="122" t="s">
        <v>973</v>
      </c>
      <c r="E118" s="122" t="s">
        <v>942</v>
      </c>
      <c r="F118" s="34">
        <v>642</v>
      </c>
      <c r="G118" s="26">
        <v>2.9</v>
      </c>
      <c r="H118" s="34">
        <v>6</v>
      </c>
      <c r="I118" s="123" t="s">
        <v>526</v>
      </c>
      <c r="J118" s="34">
        <v>21</v>
      </c>
      <c r="K118" s="34">
        <v>24</v>
      </c>
      <c r="L118" s="34">
        <v>23</v>
      </c>
      <c r="M118" s="26">
        <v>26.9</v>
      </c>
      <c r="N118" s="26">
        <v>34.200000000000003</v>
      </c>
      <c r="O118" s="26">
        <v>29.8</v>
      </c>
      <c r="P118" s="125">
        <v>21.178599999999999</v>
      </c>
      <c r="Q118" s="125">
        <v>24.365400000000001</v>
      </c>
      <c r="R118" s="125">
        <v>22.503</v>
      </c>
      <c r="S118" s="125"/>
      <c r="T118" s="122" t="s">
        <v>60</v>
      </c>
      <c r="U118" s="122" t="s">
        <v>71</v>
      </c>
      <c r="V118" s="122" t="s">
        <v>157</v>
      </c>
      <c r="W118" s="122" t="s">
        <v>158</v>
      </c>
      <c r="X118" s="122" t="s">
        <v>2211</v>
      </c>
      <c r="Y118" s="34">
        <v>8</v>
      </c>
      <c r="Z118" s="122" t="s">
        <v>64</v>
      </c>
      <c r="AA118" s="122" t="s">
        <v>64</v>
      </c>
      <c r="AB118" s="122" t="s">
        <v>86</v>
      </c>
      <c r="AC118" s="122" t="s">
        <v>87</v>
      </c>
      <c r="AD118" s="34">
        <v>10</v>
      </c>
      <c r="AE118" s="34"/>
      <c r="AF118" s="24">
        <v>477</v>
      </c>
      <c r="AG118" s="122" t="s">
        <v>59</v>
      </c>
      <c r="AH118" s="122" t="s">
        <v>67</v>
      </c>
      <c r="AI118" s="122" t="s">
        <v>68</v>
      </c>
      <c r="AJ118" s="122" t="s">
        <v>69</v>
      </c>
      <c r="AK118" s="126" t="s">
        <v>64</v>
      </c>
      <c r="AL118" s="122" t="s">
        <v>70</v>
      </c>
      <c r="AM118" s="34"/>
      <c r="AN118" s="34"/>
      <c r="AO118" s="34">
        <v>108</v>
      </c>
      <c r="AP118" s="34">
        <v>16</v>
      </c>
      <c r="AQ118" s="34"/>
      <c r="AR118" s="127"/>
      <c r="AS118" s="124">
        <v>1850</v>
      </c>
      <c r="AT118" s="34">
        <v>1850</v>
      </c>
      <c r="AU118" s="34">
        <v>69</v>
      </c>
      <c r="AV118" s="34">
        <v>60</v>
      </c>
      <c r="AW118" s="34">
        <v>65</v>
      </c>
      <c r="AX118" s="26">
        <v>49.4</v>
      </c>
      <c r="AY118" s="26">
        <v>43.2</v>
      </c>
      <c r="AZ118" s="26">
        <v>46.6</v>
      </c>
      <c r="BA118" s="144">
        <v>69.141099999999994</v>
      </c>
      <c r="BB118" s="144">
        <v>59.621899999999997</v>
      </c>
      <c r="BC118" s="144">
        <v>64.857500000000002</v>
      </c>
      <c r="BD118" s="24">
        <v>14</v>
      </c>
      <c r="BE118" s="122" t="s">
        <v>108</v>
      </c>
      <c r="BF118" s="122" t="s">
        <v>109</v>
      </c>
      <c r="BG118" s="122" t="s">
        <v>122</v>
      </c>
      <c r="BH118" s="122" t="s">
        <v>123</v>
      </c>
      <c r="BI118" s="34">
        <v>1850</v>
      </c>
      <c r="BJ118" s="122"/>
      <c r="BK118" s="122"/>
      <c r="BL118" s="122"/>
      <c r="BM118" s="34">
        <v>1850</v>
      </c>
      <c r="BN118" s="124" t="s">
        <v>2126</v>
      </c>
      <c r="BO118" s="34">
        <v>2</v>
      </c>
      <c r="BP118" s="34">
        <v>2</v>
      </c>
      <c r="BQ118" s="24">
        <v>6</v>
      </c>
      <c r="BR118" s="122" t="s">
        <v>92</v>
      </c>
      <c r="BS118" s="122" t="s">
        <v>2123</v>
      </c>
      <c r="BT118" s="122" t="s">
        <v>111</v>
      </c>
      <c r="BU118" s="27">
        <v>43778</v>
      </c>
      <c r="BV118" s="127">
        <v>26807</v>
      </c>
      <c r="BW118" s="130"/>
      <c r="BX118" s="122" t="s">
        <v>63</v>
      </c>
      <c r="BY118" s="122" t="s">
        <v>64</v>
      </c>
      <c r="BZ118" s="122" t="s">
        <v>2211</v>
      </c>
      <c r="CA118" s="122" t="s">
        <v>2211</v>
      </c>
      <c r="CB118" s="122" t="s">
        <v>64</v>
      </c>
      <c r="CC118" s="122" t="s">
        <v>64</v>
      </c>
      <c r="CD118" s="122" t="s">
        <v>972</v>
      </c>
      <c r="CE118" s="122" t="s">
        <v>64</v>
      </c>
      <c r="CF118" s="122" t="s">
        <v>2211</v>
      </c>
      <c r="CG118" s="122" t="s">
        <v>63</v>
      </c>
      <c r="CH118" s="122" t="s">
        <v>944</v>
      </c>
      <c r="CI118" s="122" t="s">
        <v>63</v>
      </c>
      <c r="CJ118" s="122" t="s">
        <v>944</v>
      </c>
      <c r="CK118" s="122" t="s">
        <v>112</v>
      </c>
      <c r="CL118" s="122" t="s">
        <v>2211</v>
      </c>
      <c r="CM118" s="34">
        <v>1</v>
      </c>
      <c r="CN118" s="122" t="s">
        <v>113</v>
      </c>
      <c r="CO118" s="122" t="s">
        <v>2211</v>
      </c>
      <c r="CP118" s="34">
        <v>382</v>
      </c>
      <c r="CQ118" s="131">
        <v>75</v>
      </c>
      <c r="CR118" s="132">
        <v>111</v>
      </c>
      <c r="CS118" s="122" t="s">
        <v>2129</v>
      </c>
      <c r="CT118" s="122" t="s">
        <v>2211</v>
      </c>
      <c r="CU118" s="34"/>
      <c r="CV118" s="122" t="s">
        <v>115</v>
      </c>
      <c r="CW118" s="122" t="s">
        <v>2211</v>
      </c>
      <c r="CX118" s="122" t="s">
        <v>116</v>
      </c>
      <c r="CY118" s="122" t="s">
        <v>64</v>
      </c>
      <c r="CZ118" s="122" t="s">
        <v>2211</v>
      </c>
      <c r="DA118" s="131"/>
      <c r="DB118" s="131"/>
      <c r="DC118" s="122" t="s">
        <v>2211</v>
      </c>
      <c r="DD118" s="34">
        <v>1</v>
      </c>
      <c r="DE118" s="122" t="s">
        <v>961</v>
      </c>
      <c r="DF118" s="122" t="s">
        <v>2211</v>
      </c>
      <c r="DG118" s="34">
        <v>70</v>
      </c>
      <c r="DH118" s="122" t="s">
        <v>2211</v>
      </c>
      <c r="DI118" s="122" t="s">
        <v>2211</v>
      </c>
      <c r="DJ118" s="122" t="s">
        <v>76</v>
      </c>
      <c r="DK118" s="122" t="s">
        <v>2124</v>
      </c>
      <c r="DL118" s="122" t="s">
        <v>64</v>
      </c>
      <c r="DM118" s="122" t="s">
        <v>63</v>
      </c>
      <c r="DN118" s="122" t="s">
        <v>64</v>
      </c>
      <c r="DO118" s="122" t="s">
        <v>263</v>
      </c>
      <c r="DP118" s="122" t="s">
        <v>63</v>
      </c>
      <c r="DQ118" s="122" t="s">
        <v>78</v>
      </c>
      <c r="DR118" s="122" t="s">
        <v>2211</v>
      </c>
      <c r="DS118" s="122" t="s">
        <v>118</v>
      </c>
      <c r="DT118" s="122" t="s">
        <v>119</v>
      </c>
      <c r="DU118" s="122" t="s">
        <v>120</v>
      </c>
      <c r="DV118" s="122" t="s">
        <v>121</v>
      </c>
      <c r="DW118" s="34"/>
      <c r="DX118" s="34"/>
      <c r="DY118" s="132">
        <v>30</v>
      </c>
      <c r="DZ118" s="123" t="s">
        <v>2211</v>
      </c>
      <c r="EA118" s="133"/>
      <c r="EB118" s="124">
        <v>6</v>
      </c>
      <c r="EC118" s="34">
        <v>8</v>
      </c>
      <c r="EE118" s="126" t="s">
        <v>1839</v>
      </c>
      <c r="EF118" s="34">
        <v>5</v>
      </c>
      <c r="EG118" s="34"/>
      <c r="EH118" s="123" t="s">
        <v>2211</v>
      </c>
      <c r="EI118" s="122" t="s">
        <v>2211</v>
      </c>
      <c r="EJ118" s="34"/>
      <c r="EK118" s="34"/>
      <c r="EL118" s="122" t="s">
        <v>2211</v>
      </c>
      <c r="EM118" s="126" t="s">
        <v>2211</v>
      </c>
      <c r="EN118" s="34"/>
      <c r="EO118" s="34"/>
      <c r="EP118" s="123" t="s">
        <v>2211</v>
      </c>
      <c r="EQ118" s="122" t="s">
        <v>2211</v>
      </c>
      <c r="ER118" s="34"/>
      <c r="ES118" s="34"/>
      <c r="ET118" s="122" t="s">
        <v>2211</v>
      </c>
      <c r="EU118" s="124"/>
      <c r="EV118" s="127">
        <v>1750</v>
      </c>
      <c r="EW118" s="34">
        <v>0</v>
      </c>
      <c r="EX118" s="34">
        <v>0</v>
      </c>
      <c r="EY118" s="34">
        <v>0</v>
      </c>
      <c r="EZ118" s="134">
        <v>255</v>
      </c>
      <c r="FA118" s="34">
        <v>3</v>
      </c>
      <c r="FB118" s="34"/>
      <c r="FC118" s="143">
        <v>490</v>
      </c>
      <c r="FD118" s="34">
        <v>26</v>
      </c>
      <c r="FE118" s="34">
        <v>30</v>
      </c>
      <c r="FF118" s="127">
        <v>28</v>
      </c>
      <c r="FG118" s="26">
        <v>273</v>
      </c>
      <c r="FH118" s="24">
        <v>232.6</v>
      </c>
      <c r="FI118" s="127">
        <f>EZ118</f>
        <v>255</v>
      </c>
      <c r="FJ118" s="136">
        <v>14.16</v>
      </c>
      <c r="FK118" s="24">
        <v>14.37</v>
      </c>
      <c r="FL118" s="121">
        <f>BD118</f>
        <v>14</v>
      </c>
      <c r="FM118" s="24">
        <v>0.35699999999999998</v>
      </c>
      <c r="FN118" s="24">
        <v>0.36099999999999999</v>
      </c>
      <c r="FO118" s="24">
        <v>0.35899999999999999</v>
      </c>
      <c r="FP118" s="185">
        <v>0</v>
      </c>
      <c r="FQ118" s="186">
        <v>0</v>
      </c>
      <c r="FR118" s="187">
        <v>0</v>
      </c>
      <c r="FS118" s="138">
        <v>21.1</v>
      </c>
    </row>
    <row r="119" spans="1:190" s="24" customFormat="1" x14ac:dyDescent="0.25">
      <c r="A119" s="24" t="s">
        <v>80</v>
      </c>
      <c r="B119" s="24" t="s">
        <v>2305</v>
      </c>
      <c r="C119" s="122"/>
      <c r="E119" s="122"/>
      <c r="F119" s="34"/>
      <c r="G119" s="26"/>
      <c r="H119" s="34"/>
      <c r="I119" s="123"/>
      <c r="J119" s="34">
        <v>21</v>
      </c>
      <c r="K119" s="34">
        <v>24</v>
      </c>
      <c r="L119" s="34">
        <v>23</v>
      </c>
      <c r="M119" s="26">
        <v>26.9</v>
      </c>
      <c r="N119" s="26">
        <v>34.200000000000003</v>
      </c>
      <c r="O119" s="26">
        <v>29.8</v>
      </c>
      <c r="P119" s="125">
        <v>21.178599999999999</v>
      </c>
      <c r="Q119" s="125">
        <v>24.365400000000001</v>
      </c>
      <c r="R119" s="125">
        <v>22.503</v>
      </c>
      <c r="S119" s="125"/>
      <c r="T119" s="122" t="s">
        <v>60</v>
      </c>
      <c r="U119" s="122" t="s">
        <v>71</v>
      </c>
      <c r="V119" s="122" t="s">
        <v>157</v>
      </c>
      <c r="W119" s="122" t="s">
        <v>158</v>
      </c>
      <c r="X119" s="122" t="s">
        <v>2211</v>
      </c>
      <c r="Y119" s="34">
        <v>8</v>
      </c>
      <c r="Z119" s="122" t="s">
        <v>64</v>
      </c>
      <c r="AA119" s="122" t="s">
        <v>64</v>
      </c>
      <c r="AB119" s="122" t="s">
        <v>86</v>
      </c>
      <c r="AC119" s="122" t="s">
        <v>87</v>
      </c>
      <c r="AD119" s="34">
        <v>10</v>
      </c>
      <c r="AE119" s="34"/>
      <c r="AF119" s="24">
        <v>477</v>
      </c>
      <c r="AG119" s="122" t="s">
        <v>59</v>
      </c>
      <c r="AH119" s="122" t="s">
        <v>67</v>
      </c>
      <c r="AI119" s="122" t="s">
        <v>68</v>
      </c>
      <c r="AJ119" s="122" t="s">
        <v>69</v>
      </c>
      <c r="AK119" s="126" t="s">
        <v>64</v>
      </c>
      <c r="AL119" s="122" t="s">
        <v>70</v>
      </c>
      <c r="AM119" s="34"/>
      <c r="AN119" s="34"/>
      <c r="AO119" s="34">
        <v>108</v>
      </c>
      <c r="AP119" s="34">
        <v>16</v>
      </c>
      <c r="AQ119" s="34"/>
      <c r="AR119" s="127"/>
      <c r="AS119" s="124">
        <v>1850</v>
      </c>
      <c r="AT119" s="34">
        <v>1850</v>
      </c>
      <c r="AU119" s="34">
        <v>48</v>
      </c>
      <c r="AV119" s="34">
        <v>54</v>
      </c>
      <c r="AW119" s="34">
        <v>51</v>
      </c>
      <c r="AX119" s="26">
        <v>67.900000000000006</v>
      </c>
      <c r="AY119" s="26">
        <v>77.599999999999994</v>
      </c>
      <c r="AZ119" s="26">
        <v>71.900000000000006</v>
      </c>
      <c r="BA119" s="125">
        <v>48.377699999999997</v>
      </c>
      <c r="BB119" s="125">
        <v>54.340600000000002</v>
      </c>
      <c r="BC119" s="125">
        <v>50.890599999999999</v>
      </c>
      <c r="BD119" s="24">
        <v>14</v>
      </c>
      <c r="BE119" s="122" t="s">
        <v>108</v>
      </c>
      <c r="BF119" s="122" t="s">
        <v>109</v>
      </c>
      <c r="BG119" s="122" t="s">
        <v>68</v>
      </c>
      <c r="BH119" s="122" t="s">
        <v>69</v>
      </c>
      <c r="BI119" s="34">
        <v>1850</v>
      </c>
      <c r="BJ119" s="122"/>
      <c r="BK119" s="122"/>
      <c r="BL119" s="122"/>
      <c r="BM119" s="34">
        <v>1850</v>
      </c>
      <c r="BN119" s="124" t="s">
        <v>2126</v>
      </c>
      <c r="BO119" s="34">
        <v>2</v>
      </c>
      <c r="BP119" s="34">
        <v>2</v>
      </c>
      <c r="BQ119" s="24">
        <v>6</v>
      </c>
      <c r="BR119" s="122" t="s">
        <v>92</v>
      </c>
      <c r="BS119" s="122" t="s">
        <v>2123</v>
      </c>
      <c r="BT119" s="122" t="s">
        <v>111</v>
      </c>
      <c r="BU119" s="27">
        <v>43778</v>
      </c>
      <c r="BV119" s="127">
        <v>26807</v>
      </c>
      <c r="BW119" s="130"/>
      <c r="BX119" s="122" t="s">
        <v>63</v>
      </c>
      <c r="BY119" s="122" t="s">
        <v>64</v>
      </c>
      <c r="BZ119" s="122" t="s">
        <v>2211</v>
      </c>
      <c r="CA119" s="122" t="s">
        <v>2211</v>
      </c>
      <c r="CB119" s="122" t="s">
        <v>64</v>
      </c>
      <c r="CC119" s="122" t="s">
        <v>64</v>
      </c>
      <c r="CD119" s="122" t="s">
        <v>972</v>
      </c>
      <c r="CE119" s="122" t="s">
        <v>64</v>
      </c>
      <c r="CF119" s="122" t="s">
        <v>2211</v>
      </c>
      <c r="CG119" s="122" t="s">
        <v>63</v>
      </c>
      <c r="CH119" s="122" t="s">
        <v>944</v>
      </c>
      <c r="CI119" s="122" t="s">
        <v>63</v>
      </c>
      <c r="CJ119" s="122" t="s">
        <v>944</v>
      </c>
      <c r="CK119" s="122" t="s">
        <v>112</v>
      </c>
      <c r="CL119" s="122" t="s">
        <v>2211</v>
      </c>
      <c r="CM119" s="34">
        <v>1</v>
      </c>
      <c r="CN119" s="122" t="s">
        <v>113</v>
      </c>
      <c r="CO119" s="122" t="s">
        <v>2211</v>
      </c>
      <c r="CP119" s="34">
        <v>382</v>
      </c>
      <c r="CQ119" s="131">
        <v>75</v>
      </c>
      <c r="CR119" s="132">
        <v>111</v>
      </c>
      <c r="CS119" s="122" t="s">
        <v>2129</v>
      </c>
      <c r="CT119" s="122" t="s">
        <v>2211</v>
      </c>
      <c r="CU119" s="34"/>
      <c r="CV119" s="122" t="s">
        <v>115</v>
      </c>
      <c r="CW119" s="122" t="s">
        <v>2211</v>
      </c>
      <c r="CX119" s="122" t="s">
        <v>116</v>
      </c>
      <c r="CY119" s="122" t="s">
        <v>64</v>
      </c>
      <c r="CZ119" s="122" t="s">
        <v>2211</v>
      </c>
      <c r="DA119" s="131"/>
      <c r="DB119" s="131"/>
      <c r="DC119" s="122" t="s">
        <v>2211</v>
      </c>
      <c r="DD119" s="34">
        <v>1</v>
      </c>
      <c r="DE119" s="122" t="s">
        <v>961</v>
      </c>
      <c r="DF119" s="122" t="s">
        <v>2211</v>
      </c>
      <c r="DG119" s="34">
        <v>70</v>
      </c>
      <c r="DH119" s="122" t="s">
        <v>2211</v>
      </c>
      <c r="DI119" s="122" t="s">
        <v>2211</v>
      </c>
      <c r="DJ119" s="122" t="s">
        <v>76</v>
      </c>
      <c r="DK119" s="122" t="s">
        <v>2124</v>
      </c>
      <c r="DL119" s="122" t="s">
        <v>64</v>
      </c>
      <c r="DM119" s="122" t="s">
        <v>63</v>
      </c>
      <c r="DN119" s="122" t="s">
        <v>64</v>
      </c>
      <c r="DO119" s="122" t="s">
        <v>263</v>
      </c>
      <c r="DP119" s="122" t="s">
        <v>63</v>
      </c>
      <c r="DQ119" s="122" t="s">
        <v>78</v>
      </c>
      <c r="DR119" s="122" t="s">
        <v>2211</v>
      </c>
      <c r="DS119" s="122" t="s">
        <v>118</v>
      </c>
      <c r="DT119" s="122" t="s">
        <v>119</v>
      </c>
      <c r="DU119" s="122" t="s">
        <v>120</v>
      </c>
      <c r="DV119" s="122" t="s">
        <v>121</v>
      </c>
      <c r="DW119" s="34"/>
      <c r="DX119" s="34"/>
      <c r="DY119" s="132">
        <v>30</v>
      </c>
      <c r="DZ119" s="123" t="s">
        <v>2211</v>
      </c>
      <c r="EA119" s="133"/>
      <c r="EB119" s="124">
        <v>6</v>
      </c>
      <c r="EC119" s="34">
        <v>8</v>
      </c>
      <c r="EE119" s="126" t="s">
        <v>1839</v>
      </c>
      <c r="EF119" s="34">
        <v>5</v>
      </c>
      <c r="EG119" s="34"/>
      <c r="EH119" s="123" t="s">
        <v>2211</v>
      </c>
      <c r="EI119" s="122" t="s">
        <v>2211</v>
      </c>
      <c r="EJ119" s="34"/>
      <c r="EK119" s="34"/>
      <c r="EL119" s="122" t="s">
        <v>2211</v>
      </c>
      <c r="EM119" s="126" t="s">
        <v>2211</v>
      </c>
      <c r="EN119" s="34"/>
      <c r="EO119" s="34"/>
      <c r="EP119" s="123" t="s">
        <v>2211</v>
      </c>
      <c r="EQ119" s="122" t="s">
        <v>2211</v>
      </c>
      <c r="ER119" s="34"/>
      <c r="ES119" s="34"/>
      <c r="ET119" s="122" t="s">
        <v>2211</v>
      </c>
      <c r="EU119" s="124"/>
      <c r="EV119" s="127">
        <v>1750</v>
      </c>
      <c r="EW119" s="34">
        <v>416</v>
      </c>
      <c r="EX119" s="34">
        <v>360</v>
      </c>
      <c r="EY119" s="34">
        <v>391</v>
      </c>
      <c r="EZ119" s="134">
        <v>255</v>
      </c>
      <c r="FA119" s="34">
        <v>3</v>
      </c>
      <c r="FB119" s="34"/>
      <c r="FC119" s="143">
        <v>490</v>
      </c>
      <c r="FD119" s="34">
        <v>26</v>
      </c>
      <c r="FE119" s="34">
        <v>30</v>
      </c>
      <c r="FF119" s="127">
        <v>28</v>
      </c>
      <c r="FG119" s="26">
        <v>273</v>
      </c>
      <c r="FH119" s="24">
        <v>232.6</v>
      </c>
      <c r="FI119" s="127">
        <f>EZ119</f>
        <v>255</v>
      </c>
      <c r="FJ119" s="124" t="s">
        <v>2306</v>
      </c>
      <c r="FL119" s="121"/>
      <c r="FM119" s="24">
        <v>0.35699999999999998</v>
      </c>
      <c r="FN119" s="24">
        <v>0.36099999999999999</v>
      </c>
      <c r="FO119" s="24">
        <v>0.35899999999999999</v>
      </c>
      <c r="FP119" s="136"/>
      <c r="FS119" s="138">
        <v>21.1</v>
      </c>
    </row>
    <row r="120" spans="1:190" s="21" customFormat="1" x14ac:dyDescent="0.25">
      <c r="C120" s="107"/>
      <c r="D120" s="107"/>
      <c r="E120" s="107"/>
      <c r="F120" s="107"/>
      <c r="G120" s="107"/>
      <c r="H120" s="107"/>
      <c r="I120" s="108"/>
      <c r="J120" s="104"/>
      <c r="K120" s="107"/>
      <c r="L120" s="107"/>
      <c r="M120" s="104" t="s">
        <v>2308</v>
      </c>
      <c r="N120" s="107"/>
      <c r="O120" s="107"/>
      <c r="P120" s="107"/>
      <c r="Q120" s="107"/>
      <c r="R120" s="107"/>
      <c r="S120" s="107"/>
      <c r="T120" s="107"/>
      <c r="U120" s="107"/>
      <c r="V120" s="107"/>
      <c r="W120" s="107"/>
      <c r="X120" s="107"/>
      <c r="Y120" s="107"/>
      <c r="Z120" s="107"/>
      <c r="AA120" s="107"/>
      <c r="AB120" s="107"/>
      <c r="AC120" s="107"/>
      <c r="AD120" s="104" t="str">
        <f>$M120</f>
        <v>2020 Porsche Panamera 4 e-Hybrid Sport Turismo (PHEV)</v>
      </c>
      <c r="AE120" s="107"/>
      <c r="AF120" s="107"/>
      <c r="AG120" s="107"/>
      <c r="AH120" s="107"/>
      <c r="AI120" s="107"/>
      <c r="AJ120" s="107"/>
      <c r="AK120" s="111"/>
      <c r="AL120" s="107"/>
      <c r="AM120" s="107"/>
      <c r="AN120" s="107"/>
      <c r="AO120" s="107"/>
      <c r="AP120" s="107"/>
      <c r="AQ120" s="107"/>
      <c r="AR120" s="110"/>
      <c r="AS120" s="111"/>
      <c r="AT120" s="104" t="str">
        <f>$M120</f>
        <v>2020 Porsche Panamera 4 e-Hybrid Sport Turismo (PHEV)</v>
      </c>
      <c r="AU120" s="107"/>
      <c r="AV120" s="107"/>
      <c r="AW120" s="107"/>
      <c r="AX120" s="107"/>
      <c r="AY120" s="107"/>
      <c r="AZ120" s="107"/>
      <c r="BA120" s="107"/>
      <c r="BB120" s="107"/>
      <c r="BC120" s="107"/>
      <c r="BD120" s="107"/>
      <c r="BE120" s="107"/>
      <c r="BF120" s="107"/>
      <c r="BG120" s="107"/>
      <c r="BH120" s="107"/>
      <c r="BI120" s="104" t="str">
        <f>$M120</f>
        <v>2020 Porsche Panamera 4 e-Hybrid Sport Turismo (PHEV)</v>
      </c>
      <c r="BJ120" s="107"/>
      <c r="BK120" s="107"/>
      <c r="BL120" s="107"/>
      <c r="BM120" s="107"/>
      <c r="BN120" s="111"/>
      <c r="BO120" s="107"/>
      <c r="BP120" s="107"/>
      <c r="BQ120" s="107"/>
      <c r="BR120" s="107"/>
      <c r="BS120" s="107"/>
      <c r="BT120" s="112"/>
      <c r="BU120" s="107"/>
      <c r="BV120" s="110"/>
      <c r="BW120" s="113"/>
      <c r="BX120" s="107"/>
      <c r="BY120" s="104" t="str">
        <f>$M120</f>
        <v>2020 Porsche Panamera 4 e-Hybrid Sport Turismo (PHEV)</v>
      </c>
      <c r="BZ120" s="107"/>
      <c r="CA120" s="107"/>
      <c r="CB120" s="107"/>
      <c r="CC120" s="107"/>
      <c r="CD120" s="107"/>
      <c r="CE120" s="114"/>
      <c r="CF120" s="107"/>
      <c r="CG120" s="107"/>
      <c r="CH120" s="107"/>
      <c r="CI120" s="107"/>
      <c r="CJ120" s="107"/>
      <c r="CK120" s="107"/>
      <c r="CL120" s="107"/>
      <c r="CM120" s="107"/>
      <c r="CN120" s="107"/>
      <c r="CO120" s="104" t="str">
        <f>$M120</f>
        <v>2020 Porsche Panamera 4 e-Hybrid Sport Turismo (PHEV)</v>
      </c>
      <c r="CP120" s="107"/>
      <c r="CQ120" s="107"/>
      <c r="CR120" s="107"/>
      <c r="CS120" s="107"/>
      <c r="CT120" s="107"/>
      <c r="CU120" s="107"/>
      <c r="CV120" s="107"/>
      <c r="CW120" s="107"/>
      <c r="CX120" s="107"/>
      <c r="CY120" s="107"/>
      <c r="CZ120" s="107"/>
      <c r="DA120" s="107"/>
      <c r="DB120" s="107"/>
      <c r="DC120" s="107"/>
      <c r="DD120" s="107"/>
      <c r="DE120" s="107"/>
      <c r="DF120" s="104" t="str">
        <f>$M120</f>
        <v>2020 Porsche Panamera 4 e-Hybrid Sport Turismo (PHEV)</v>
      </c>
      <c r="DG120" s="107"/>
      <c r="DH120" s="107"/>
      <c r="DI120" s="107"/>
      <c r="DJ120" s="107"/>
      <c r="DK120" s="107"/>
      <c r="DL120" s="107"/>
      <c r="DM120" s="107"/>
      <c r="DN120" s="107"/>
      <c r="DO120" s="107"/>
      <c r="DP120" s="107"/>
      <c r="DQ120" s="107"/>
      <c r="DR120" s="104"/>
      <c r="DS120" s="104"/>
      <c r="DT120" s="104"/>
      <c r="DU120" s="104"/>
      <c r="DV120" s="104"/>
      <c r="DW120" s="104" t="str">
        <f>$M120</f>
        <v>2020 Porsche Panamera 4 e-Hybrid Sport Turismo (PHEV)</v>
      </c>
      <c r="DX120" s="104"/>
      <c r="DY120" s="104"/>
      <c r="DZ120" s="108"/>
      <c r="EA120" s="115"/>
      <c r="EB120" s="109"/>
      <c r="EC120" s="104"/>
      <c r="ED120" s="104"/>
      <c r="EE120" s="109"/>
      <c r="EF120" s="104"/>
      <c r="EG120" s="104"/>
      <c r="EH120" s="108"/>
      <c r="EI120" s="104"/>
      <c r="EK120" t="s">
        <v>80</v>
      </c>
      <c r="EL120" s="104" t="str">
        <f>$M120</f>
        <v>2020 Porsche Panamera 4 e-Hybrid Sport Turismo (PHEV)</v>
      </c>
      <c r="EM120" s="109"/>
      <c r="EP120" s="106"/>
      <c r="EU120" s="105"/>
      <c r="EV120" s="106"/>
      <c r="EZ120" s="116"/>
      <c r="FA120" s="104" t="str">
        <f>$M120</f>
        <v>2020 Porsche Panamera 4 e-Hybrid Sport Turismo (PHEV)</v>
      </c>
      <c r="FC120" s="116"/>
      <c r="FD120" s="104"/>
      <c r="FE120" s="104"/>
      <c r="FF120" s="108"/>
      <c r="FG120" s="109"/>
      <c r="FH120" s="104"/>
      <c r="FI120" s="108"/>
      <c r="FJ120" s="109"/>
      <c r="FK120" s="104"/>
      <c r="FL120" s="108"/>
      <c r="FM120" s="104" t="str">
        <f>$M120</f>
        <v>2020 Porsche Panamera 4 e-Hybrid Sport Turismo (PHEV)</v>
      </c>
      <c r="FN120" s="104"/>
      <c r="FO120" s="108"/>
      <c r="FP120" s="118"/>
      <c r="FQ120" s="119"/>
      <c r="FR120" s="119"/>
      <c r="FS120" s="156"/>
      <c r="FT120" s="104"/>
      <c r="FU120" s="104"/>
      <c r="FV120" s="104"/>
      <c r="FW120" s="104"/>
      <c r="FX120" s="104"/>
      <c r="FY120" s="104"/>
      <c r="FZ120" s="104"/>
      <c r="GA120" s="104"/>
      <c r="GB120" s="104"/>
      <c r="GC120" s="104"/>
      <c r="GD120" s="104"/>
      <c r="GE120" s="104"/>
      <c r="GF120" s="104"/>
      <c r="GG120" s="104"/>
      <c r="GH120" s="104"/>
    </row>
    <row r="121" spans="1:190" s="24" customFormat="1" x14ac:dyDescent="0.25">
      <c r="A121" s="34">
        <v>2020</v>
      </c>
      <c r="B121" s="122" t="s">
        <v>940</v>
      </c>
      <c r="C121" s="122" t="s">
        <v>940</v>
      </c>
      <c r="D121" s="122" t="s">
        <v>974</v>
      </c>
      <c r="E121" s="122" t="s">
        <v>942</v>
      </c>
      <c r="F121" s="34">
        <v>643</v>
      </c>
      <c r="G121" s="26">
        <v>2.9</v>
      </c>
      <c r="H121" s="34">
        <v>6</v>
      </c>
      <c r="I121" s="123" t="s">
        <v>526</v>
      </c>
      <c r="J121" s="34">
        <v>21</v>
      </c>
      <c r="K121" s="34">
        <v>24</v>
      </c>
      <c r="L121" s="34">
        <v>23</v>
      </c>
      <c r="M121" s="26">
        <v>26.9</v>
      </c>
      <c r="N121" s="26">
        <v>34.200000000000003</v>
      </c>
      <c r="O121" s="26">
        <v>29.8</v>
      </c>
      <c r="P121" s="125">
        <v>21.178599999999999</v>
      </c>
      <c r="Q121" s="125">
        <v>24.365400000000001</v>
      </c>
      <c r="R121" s="125">
        <v>22.503</v>
      </c>
      <c r="S121" s="125"/>
      <c r="T121" s="122" t="s">
        <v>60</v>
      </c>
      <c r="U121" s="122" t="s">
        <v>71</v>
      </c>
      <c r="V121" s="122" t="s">
        <v>157</v>
      </c>
      <c r="W121" s="122" t="s">
        <v>158</v>
      </c>
      <c r="X121" s="122" t="s">
        <v>2211</v>
      </c>
      <c r="Y121" s="34">
        <v>8</v>
      </c>
      <c r="Z121" s="122" t="s">
        <v>64</v>
      </c>
      <c r="AA121" s="122" t="s">
        <v>64</v>
      </c>
      <c r="AB121" s="122" t="s">
        <v>86</v>
      </c>
      <c r="AC121" s="122" t="s">
        <v>87</v>
      </c>
      <c r="AD121" s="34">
        <v>10</v>
      </c>
      <c r="AE121" s="34"/>
      <c r="AF121" s="24">
        <v>477</v>
      </c>
      <c r="AG121" s="122" t="s">
        <v>59</v>
      </c>
      <c r="AH121" s="122" t="s">
        <v>67</v>
      </c>
      <c r="AI121" s="122" t="s">
        <v>68</v>
      </c>
      <c r="AJ121" s="122" t="s">
        <v>69</v>
      </c>
      <c r="AK121" s="126" t="s">
        <v>64</v>
      </c>
      <c r="AL121" s="122" t="s">
        <v>70</v>
      </c>
      <c r="AM121" s="34"/>
      <c r="AN121" s="34"/>
      <c r="AO121" s="34">
        <v>108</v>
      </c>
      <c r="AP121" s="34">
        <v>16</v>
      </c>
      <c r="AQ121" s="34"/>
      <c r="AR121" s="127"/>
      <c r="AS121" s="124">
        <v>1850</v>
      </c>
      <c r="AT121" s="34">
        <v>1850</v>
      </c>
      <c r="AU121" s="34">
        <v>69</v>
      </c>
      <c r="AV121" s="34">
        <v>60</v>
      </c>
      <c r="AW121" s="34">
        <v>65</v>
      </c>
      <c r="AX121" s="26">
        <v>49.4</v>
      </c>
      <c r="AY121" s="26">
        <v>43.2</v>
      </c>
      <c r="AZ121" s="26">
        <v>46.6</v>
      </c>
      <c r="BA121" s="144">
        <v>69.141099999999994</v>
      </c>
      <c r="BB121" s="144">
        <v>59.621899999999997</v>
      </c>
      <c r="BC121" s="144">
        <v>64.857500000000002</v>
      </c>
      <c r="BD121" s="24">
        <v>14</v>
      </c>
      <c r="BE121" s="122" t="s">
        <v>108</v>
      </c>
      <c r="BF121" s="122" t="s">
        <v>109</v>
      </c>
      <c r="BG121" s="122" t="s">
        <v>122</v>
      </c>
      <c r="BH121" s="122" t="s">
        <v>123</v>
      </c>
      <c r="BI121" s="34">
        <v>1850</v>
      </c>
      <c r="BJ121" s="122"/>
      <c r="BK121" s="122"/>
      <c r="BL121" s="122"/>
      <c r="BM121" s="34">
        <v>1850</v>
      </c>
      <c r="BN121" s="124" t="s">
        <v>2126</v>
      </c>
      <c r="BO121" s="34">
        <v>2</v>
      </c>
      <c r="BP121" s="34">
        <v>2</v>
      </c>
      <c r="BQ121" s="24">
        <v>6</v>
      </c>
      <c r="BR121" s="122" t="s">
        <v>92</v>
      </c>
      <c r="BS121" s="122" t="s">
        <v>2123</v>
      </c>
      <c r="BT121" s="122" t="s">
        <v>111</v>
      </c>
      <c r="BU121" s="27">
        <v>43778</v>
      </c>
      <c r="BV121" s="127">
        <v>26806</v>
      </c>
      <c r="BW121" s="130"/>
      <c r="BX121" s="122" t="s">
        <v>63</v>
      </c>
      <c r="BY121" s="122" t="s">
        <v>64</v>
      </c>
      <c r="BZ121" s="122" t="s">
        <v>2211</v>
      </c>
      <c r="CA121" s="122" t="s">
        <v>2211</v>
      </c>
      <c r="CB121" s="122" t="s">
        <v>64</v>
      </c>
      <c r="CC121" s="122" t="s">
        <v>64</v>
      </c>
      <c r="CD121" s="122" t="s">
        <v>972</v>
      </c>
      <c r="CE121" s="122" t="s">
        <v>64</v>
      </c>
      <c r="CF121" s="122" t="s">
        <v>2211</v>
      </c>
      <c r="CG121" s="122" t="s">
        <v>63</v>
      </c>
      <c r="CH121" s="122" t="s">
        <v>944</v>
      </c>
      <c r="CI121" s="122" t="s">
        <v>63</v>
      </c>
      <c r="CJ121" s="122" t="s">
        <v>944</v>
      </c>
      <c r="CK121" s="122" t="s">
        <v>112</v>
      </c>
      <c r="CL121" s="122" t="s">
        <v>2211</v>
      </c>
      <c r="CM121" s="34">
        <v>1</v>
      </c>
      <c r="CN121" s="122" t="s">
        <v>113</v>
      </c>
      <c r="CO121" s="122" t="s">
        <v>2211</v>
      </c>
      <c r="CP121" s="34">
        <v>382</v>
      </c>
      <c r="CQ121" s="131">
        <v>75</v>
      </c>
      <c r="CR121" s="132">
        <v>111</v>
      </c>
      <c r="CS121" s="122" t="s">
        <v>2129</v>
      </c>
      <c r="CT121" s="122" t="s">
        <v>2211</v>
      </c>
      <c r="CU121" s="34"/>
      <c r="CV121" s="122" t="s">
        <v>115</v>
      </c>
      <c r="CW121" s="122" t="s">
        <v>2211</v>
      </c>
      <c r="CX121" s="122" t="s">
        <v>116</v>
      </c>
      <c r="CY121" s="122" t="s">
        <v>64</v>
      </c>
      <c r="CZ121" s="122" t="s">
        <v>2211</v>
      </c>
      <c r="DA121" s="131"/>
      <c r="DB121" s="131"/>
      <c r="DC121" s="122" t="s">
        <v>2211</v>
      </c>
      <c r="DD121" s="34">
        <v>1</v>
      </c>
      <c r="DE121" s="122" t="s">
        <v>961</v>
      </c>
      <c r="DF121" s="122" t="s">
        <v>2211</v>
      </c>
      <c r="DG121" s="34">
        <v>70</v>
      </c>
      <c r="DH121" s="122" t="s">
        <v>2211</v>
      </c>
      <c r="DI121" s="122" t="s">
        <v>2211</v>
      </c>
      <c r="DJ121" s="122" t="s">
        <v>76</v>
      </c>
      <c r="DK121" s="122" t="s">
        <v>2124</v>
      </c>
      <c r="DL121" s="122" t="s">
        <v>64</v>
      </c>
      <c r="DM121" s="122" t="s">
        <v>63</v>
      </c>
      <c r="DN121" s="122" t="s">
        <v>64</v>
      </c>
      <c r="DO121" s="122" t="s">
        <v>263</v>
      </c>
      <c r="DP121" s="122" t="s">
        <v>63</v>
      </c>
      <c r="DQ121" s="122" t="s">
        <v>78</v>
      </c>
      <c r="DR121" s="122" t="s">
        <v>2211</v>
      </c>
      <c r="DS121" s="122" t="s">
        <v>118</v>
      </c>
      <c r="DT121" s="122" t="s">
        <v>119</v>
      </c>
      <c r="DU121" s="122" t="s">
        <v>120</v>
      </c>
      <c r="DV121" s="122" t="s">
        <v>121</v>
      </c>
      <c r="DW121" s="34"/>
      <c r="DX121" s="34"/>
      <c r="DY121" s="132">
        <v>30</v>
      </c>
      <c r="DZ121" s="123" t="s">
        <v>2211</v>
      </c>
      <c r="EA121" s="133"/>
      <c r="EB121" s="124">
        <v>6</v>
      </c>
      <c r="EC121" s="34">
        <v>8</v>
      </c>
      <c r="EE121" s="126" t="s">
        <v>1839</v>
      </c>
      <c r="EF121" s="34">
        <v>5</v>
      </c>
      <c r="EG121" s="34"/>
      <c r="EH121" s="123" t="s">
        <v>2211</v>
      </c>
      <c r="EI121" s="122" t="s">
        <v>2211</v>
      </c>
      <c r="EJ121" s="34"/>
      <c r="EK121" s="34"/>
      <c r="EL121" s="122" t="s">
        <v>2211</v>
      </c>
      <c r="EM121" s="126" t="s">
        <v>2211</v>
      </c>
      <c r="EN121" s="34"/>
      <c r="EO121" s="34"/>
      <c r="EP121" s="123" t="s">
        <v>2211</v>
      </c>
      <c r="EQ121" s="122" t="s">
        <v>2211</v>
      </c>
      <c r="ER121" s="34"/>
      <c r="ES121" s="34"/>
      <c r="ET121" s="122" t="s">
        <v>2211</v>
      </c>
      <c r="EU121" s="124"/>
      <c r="EV121" s="127">
        <v>1750</v>
      </c>
      <c r="EW121" s="34">
        <v>0</v>
      </c>
      <c r="EX121" s="34">
        <v>0</v>
      </c>
      <c r="EY121" s="34">
        <v>0</v>
      </c>
      <c r="EZ121" s="134">
        <v>255</v>
      </c>
      <c r="FA121" s="34">
        <v>3</v>
      </c>
      <c r="FB121" s="34"/>
      <c r="FC121" s="143">
        <v>490</v>
      </c>
      <c r="FD121" s="34">
        <v>26</v>
      </c>
      <c r="FE121" s="34">
        <v>30</v>
      </c>
      <c r="FF121" s="127">
        <v>28</v>
      </c>
      <c r="FG121" s="26">
        <v>273</v>
      </c>
      <c r="FH121" s="24">
        <v>232.6</v>
      </c>
      <c r="FI121" s="127">
        <f>EZ121</f>
        <v>255</v>
      </c>
      <c r="FJ121" s="136">
        <v>14.16</v>
      </c>
      <c r="FK121" s="24">
        <v>14.37</v>
      </c>
      <c r="FL121" s="121">
        <f>BD121</f>
        <v>14</v>
      </c>
      <c r="FM121" s="24">
        <v>0.35699999999999998</v>
      </c>
      <c r="FN121" s="24">
        <v>0.36099999999999999</v>
      </c>
      <c r="FO121" s="24">
        <v>0.35899999999999999</v>
      </c>
      <c r="FP121" s="185">
        <v>0</v>
      </c>
      <c r="FQ121" s="186">
        <v>0</v>
      </c>
      <c r="FR121" s="187">
        <v>0</v>
      </c>
      <c r="FS121" s="138">
        <v>21.1</v>
      </c>
    </row>
    <row r="122" spans="1:190" s="24" customFormat="1" x14ac:dyDescent="0.25">
      <c r="A122" s="24" t="s">
        <v>80</v>
      </c>
      <c r="B122" s="24" t="s">
        <v>2305</v>
      </c>
      <c r="C122" s="122"/>
      <c r="E122" s="122"/>
      <c r="F122" s="34"/>
      <c r="G122" s="26"/>
      <c r="H122" s="34"/>
      <c r="I122" s="123"/>
      <c r="J122" s="34">
        <v>21</v>
      </c>
      <c r="K122" s="34">
        <v>24</v>
      </c>
      <c r="L122" s="34">
        <v>23</v>
      </c>
      <c r="M122" s="26">
        <v>26.9</v>
      </c>
      <c r="N122" s="26">
        <v>34.200000000000003</v>
      </c>
      <c r="O122" s="26">
        <v>29.8</v>
      </c>
      <c r="P122" s="125">
        <v>21.178599999999999</v>
      </c>
      <c r="Q122" s="125">
        <v>24.365400000000001</v>
      </c>
      <c r="R122" s="125">
        <v>22.503</v>
      </c>
      <c r="S122" s="125"/>
      <c r="T122" s="122" t="s">
        <v>60</v>
      </c>
      <c r="U122" s="122" t="s">
        <v>71</v>
      </c>
      <c r="V122" s="122" t="s">
        <v>157</v>
      </c>
      <c r="W122" s="122" t="s">
        <v>158</v>
      </c>
      <c r="X122" s="122" t="s">
        <v>2211</v>
      </c>
      <c r="Y122" s="34">
        <v>8</v>
      </c>
      <c r="Z122" s="122" t="s">
        <v>64</v>
      </c>
      <c r="AA122" s="122" t="s">
        <v>64</v>
      </c>
      <c r="AB122" s="122" t="s">
        <v>86</v>
      </c>
      <c r="AC122" s="122" t="s">
        <v>87</v>
      </c>
      <c r="AD122" s="34">
        <v>10</v>
      </c>
      <c r="AE122" s="34"/>
      <c r="AF122" s="24">
        <v>477</v>
      </c>
      <c r="AG122" s="122" t="s">
        <v>59</v>
      </c>
      <c r="AH122" s="122" t="s">
        <v>67</v>
      </c>
      <c r="AI122" s="122" t="s">
        <v>68</v>
      </c>
      <c r="AJ122" s="122" t="s">
        <v>69</v>
      </c>
      <c r="AK122" s="126" t="s">
        <v>64</v>
      </c>
      <c r="AL122" s="122" t="s">
        <v>70</v>
      </c>
      <c r="AM122" s="34"/>
      <c r="AN122" s="34"/>
      <c r="AO122" s="34">
        <v>108</v>
      </c>
      <c r="AP122" s="34">
        <v>16</v>
      </c>
      <c r="AQ122" s="34"/>
      <c r="AR122" s="127"/>
      <c r="AS122" s="124">
        <v>1850</v>
      </c>
      <c r="AT122" s="34">
        <v>1850</v>
      </c>
      <c r="AU122" s="34">
        <v>48</v>
      </c>
      <c r="AV122" s="34">
        <v>54</v>
      </c>
      <c r="AW122" s="34">
        <v>51</v>
      </c>
      <c r="AX122" s="26">
        <v>67.900000000000006</v>
      </c>
      <c r="AY122" s="26">
        <v>77.599999999999994</v>
      </c>
      <c r="AZ122" s="26">
        <v>71.900000000000006</v>
      </c>
      <c r="BA122" s="125">
        <v>48.377699999999997</v>
      </c>
      <c r="BB122" s="125">
        <v>54.340600000000002</v>
      </c>
      <c r="BC122" s="125">
        <v>50.890599999999999</v>
      </c>
      <c r="BD122" s="24">
        <v>14</v>
      </c>
      <c r="BE122" s="122" t="s">
        <v>108</v>
      </c>
      <c r="BF122" s="122" t="s">
        <v>109</v>
      </c>
      <c r="BG122" s="122" t="s">
        <v>68</v>
      </c>
      <c r="BH122" s="122" t="s">
        <v>69</v>
      </c>
      <c r="BI122" s="34">
        <v>1850</v>
      </c>
      <c r="BJ122" s="122"/>
      <c r="BK122" s="122"/>
      <c r="BL122" s="122"/>
      <c r="BM122" s="34">
        <v>1850</v>
      </c>
      <c r="BN122" s="124" t="s">
        <v>2126</v>
      </c>
      <c r="BO122" s="34">
        <v>2</v>
      </c>
      <c r="BP122" s="34">
        <v>2</v>
      </c>
      <c r="BQ122" s="24">
        <v>6</v>
      </c>
      <c r="BR122" s="122" t="s">
        <v>92</v>
      </c>
      <c r="BS122" s="122" t="s">
        <v>2123</v>
      </c>
      <c r="BT122" s="122" t="s">
        <v>111</v>
      </c>
      <c r="BU122" s="27">
        <v>43778</v>
      </c>
      <c r="BV122" s="127">
        <v>26806</v>
      </c>
      <c r="BW122" s="130"/>
      <c r="BX122" s="122" t="s">
        <v>63</v>
      </c>
      <c r="BY122" s="122" t="s">
        <v>64</v>
      </c>
      <c r="BZ122" s="122" t="s">
        <v>2211</v>
      </c>
      <c r="CA122" s="122" t="s">
        <v>2211</v>
      </c>
      <c r="CB122" s="122" t="s">
        <v>64</v>
      </c>
      <c r="CC122" s="122" t="s">
        <v>64</v>
      </c>
      <c r="CD122" s="122" t="s">
        <v>972</v>
      </c>
      <c r="CE122" s="122" t="s">
        <v>64</v>
      </c>
      <c r="CF122" s="122" t="s">
        <v>2211</v>
      </c>
      <c r="CG122" s="122" t="s">
        <v>63</v>
      </c>
      <c r="CH122" s="122" t="s">
        <v>944</v>
      </c>
      <c r="CI122" s="122" t="s">
        <v>63</v>
      </c>
      <c r="CJ122" s="122" t="s">
        <v>944</v>
      </c>
      <c r="CK122" s="122" t="s">
        <v>112</v>
      </c>
      <c r="CL122" s="122" t="s">
        <v>2211</v>
      </c>
      <c r="CM122" s="34">
        <v>1</v>
      </c>
      <c r="CN122" s="122" t="s">
        <v>113</v>
      </c>
      <c r="CO122" s="122" t="s">
        <v>2211</v>
      </c>
      <c r="CP122" s="34">
        <v>382</v>
      </c>
      <c r="CQ122" s="131">
        <v>75</v>
      </c>
      <c r="CR122" s="132">
        <v>111</v>
      </c>
      <c r="CS122" s="122" t="s">
        <v>2129</v>
      </c>
      <c r="CT122" s="122" t="s">
        <v>2211</v>
      </c>
      <c r="CU122" s="34"/>
      <c r="CV122" s="122" t="s">
        <v>115</v>
      </c>
      <c r="CW122" s="122" t="s">
        <v>2211</v>
      </c>
      <c r="CX122" s="122" t="s">
        <v>116</v>
      </c>
      <c r="CY122" s="122" t="s">
        <v>64</v>
      </c>
      <c r="CZ122" s="122" t="s">
        <v>2211</v>
      </c>
      <c r="DA122" s="131"/>
      <c r="DB122" s="131"/>
      <c r="DC122" s="122" t="s">
        <v>2211</v>
      </c>
      <c r="DD122" s="34">
        <v>1</v>
      </c>
      <c r="DE122" s="122" t="s">
        <v>961</v>
      </c>
      <c r="DF122" s="122" t="s">
        <v>2211</v>
      </c>
      <c r="DG122" s="34">
        <v>70</v>
      </c>
      <c r="DH122" s="122" t="s">
        <v>2211</v>
      </c>
      <c r="DI122" s="122" t="s">
        <v>2211</v>
      </c>
      <c r="DJ122" s="122" t="s">
        <v>76</v>
      </c>
      <c r="DK122" s="122" t="s">
        <v>2124</v>
      </c>
      <c r="DL122" s="122" t="s">
        <v>64</v>
      </c>
      <c r="DM122" s="122" t="s">
        <v>63</v>
      </c>
      <c r="DN122" s="122" t="s">
        <v>64</v>
      </c>
      <c r="DO122" s="122" t="s">
        <v>263</v>
      </c>
      <c r="DP122" s="122" t="s">
        <v>63</v>
      </c>
      <c r="DQ122" s="122" t="s">
        <v>78</v>
      </c>
      <c r="DR122" s="122" t="s">
        <v>2211</v>
      </c>
      <c r="DS122" s="122" t="s">
        <v>118</v>
      </c>
      <c r="DT122" s="122" t="s">
        <v>119</v>
      </c>
      <c r="DU122" s="122" t="s">
        <v>120</v>
      </c>
      <c r="DV122" s="122" t="s">
        <v>121</v>
      </c>
      <c r="DW122" s="34"/>
      <c r="DX122" s="34"/>
      <c r="DY122" s="132">
        <v>30</v>
      </c>
      <c r="DZ122" s="123" t="s">
        <v>2211</v>
      </c>
      <c r="EA122" s="133"/>
      <c r="EB122" s="124">
        <v>6</v>
      </c>
      <c r="EC122" s="34">
        <v>8</v>
      </c>
      <c r="EE122" s="126" t="s">
        <v>1839</v>
      </c>
      <c r="EF122" s="34">
        <v>5</v>
      </c>
      <c r="EG122" s="34"/>
      <c r="EH122" s="123" t="s">
        <v>2211</v>
      </c>
      <c r="EI122" s="122" t="s">
        <v>2211</v>
      </c>
      <c r="EJ122" s="34"/>
      <c r="EK122" s="34"/>
      <c r="EL122" s="122" t="s">
        <v>2211</v>
      </c>
      <c r="EM122" s="126" t="s">
        <v>2211</v>
      </c>
      <c r="EN122" s="34"/>
      <c r="EO122" s="34"/>
      <c r="EP122" s="123" t="s">
        <v>2211</v>
      </c>
      <c r="EQ122" s="122" t="s">
        <v>2211</v>
      </c>
      <c r="ER122" s="34"/>
      <c r="ES122" s="34"/>
      <c r="ET122" s="122" t="s">
        <v>2211</v>
      </c>
      <c r="EU122" s="124"/>
      <c r="EV122" s="127">
        <v>1750</v>
      </c>
      <c r="EW122" s="34">
        <v>416</v>
      </c>
      <c r="EX122" s="34">
        <v>360</v>
      </c>
      <c r="EY122" s="34">
        <v>391</v>
      </c>
      <c r="EZ122" s="134">
        <v>255</v>
      </c>
      <c r="FA122" s="34">
        <v>3</v>
      </c>
      <c r="FB122" s="34"/>
      <c r="FC122" s="143">
        <v>490</v>
      </c>
      <c r="FD122" s="34">
        <v>26</v>
      </c>
      <c r="FE122" s="34">
        <v>30</v>
      </c>
      <c r="FF122" s="127">
        <v>28</v>
      </c>
      <c r="FG122" s="26">
        <v>273</v>
      </c>
      <c r="FH122" s="24">
        <v>232.6</v>
      </c>
      <c r="FI122" s="127">
        <f>EZ122</f>
        <v>255</v>
      </c>
      <c r="FJ122" s="124" t="s">
        <v>2306</v>
      </c>
      <c r="FL122" s="121"/>
      <c r="FM122" s="24">
        <v>0.35699999999999998</v>
      </c>
      <c r="FN122" s="24">
        <v>0.36099999999999999</v>
      </c>
      <c r="FO122" s="24">
        <v>0.35899999999999999</v>
      </c>
      <c r="FP122" s="136"/>
      <c r="FS122" s="138">
        <v>21.1</v>
      </c>
    </row>
    <row r="123" spans="1:190" s="21" customFormat="1" x14ac:dyDescent="0.25">
      <c r="C123" s="107"/>
      <c r="D123" s="107"/>
      <c r="E123" s="107"/>
      <c r="F123" s="107"/>
      <c r="G123" s="107"/>
      <c r="H123" s="107"/>
      <c r="I123" s="108"/>
      <c r="J123" s="104"/>
      <c r="K123" s="107"/>
      <c r="L123" s="107"/>
      <c r="M123" s="104" t="s">
        <v>2309</v>
      </c>
      <c r="N123" s="107"/>
      <c r="O123" s="107"/>
      <c r="P123" s="107"/>
      <c r="Q123" s="107"/>
      <c r="R123" s="107"/>
      <c r="S123" s="107"/>
      <c r="T123" s="107"/>
      <c r="U123" s="107"/>
      <c r="V123" s="107"/>
      <c r="W123" s="107"/>
      <c r="X123" s="107"/>
      <c r="Y123" s="107"/>
      <c r="Z123" s="107"/>
      <c r="AA123" s="107"/>
      <c r="AB123" s="107"/>
      <c r="AC123" s="107"/>
      <c r="AD123" s="104" t="str">
        <f>$M123</f>
        <v>2020 Porsche Panamera Turbo S e-Hybrid Executive (PHEV)</v>
      </c>
      <c r="AE123" s="107"/>
      <c r="AF123" s="107"/>
      <c r="AG123" s="107"/>
      <c r="AH123" s="107"/>
      <c r="AI123" s="107"/>
      <c r="AJ123" s="107"/>
      <c r="AK123" s="111"/>
      <c r="AL123" s="107"/>
      <c r="AM123" s="107"/>
      <c r="AN123" s="107"/>
      <c r="AO123" s="107"/>
      <c r="AP123" s="107"/>
      <c r="AQ123" s="107"/>
      <c r="AR123" s="110"/>
      <c r="AS123" s="111"/>
      <c r="AT123" s="104" t="str">
        <f>$M123</f>
        <v>2020 Porsche Panamera Turbo S e-Hybrid Executive (PHEV)</v>
      </c>
      <c r="AU123" s="107"/>
      <c r="AV123" s="107"/>
      <c r="AW123" s="107"/>
      <c r="AX123" s="107"/>
      <c r="AY123" s="107"/>
      <c r="AZ123" s="107"/>
      <c r="BA123" s="107"/>
      <c r="BB123" s="107"/>
      <c r="BC123" s="107"/>
      <c r="BD123" s="107"/>
      <c r="BE123" s="107"/>
      <c r="BF123" s="107"/>
      <c r="BG123" s="107"/>
      <c r="BH123" s="107"/>
      <c r="BI123" s="104" t="str">
        <f>$M123</f>
        <v>2020 Porsche Panamera Turbo S e-Hybrid Executive (PHEV)</v>
      </c>
      <c r="BJ123" s="107"/>
      <c r="BK123" s="107"/>
      <c r="BL123" s="107"/>
      <c r="BM123" s="107"/>
      <c r="BN123" s="111"/>
      <c r="BO123" s="107"/>
      <c r="BP123" s="107"/>
      <c r="BQ123" s="107"/>
      <c r="BR123" s="107"/>
      <c r="BS123" s="107"/>
      <c r="BT123" s="112"/>
      <c r="BU123" s="107"/>
      <c r="BV123" s="110"/>
      <c r="BW123" s="113"/>
      <c r="BX123" s="107"/>
      <c r="BY123" s="104" t="str">
        <f>$M123</f>
        <v>2020 Porsche Panamera Turbo S e-Hybrid Executive (PHEV)</v>
      </c>
      <c r="BZ123" s="107"/>
      <c r="CA123" s="107"/>
      <c r="CB123" s="107"/>
      <c r="CC123" s="107"/>
      <c r="CD123" s="107"/>
      <c r="CE123" s="114"/>
      <c r="CF123" s="107"/>
      <c r="CG123" s="107"/>
      <c r="CH123" s="107"/>
      <c r="CI123" s="107"/>
      <c r="CJ123" s="107"/>
      <c r="CK123" s="107"/>
      <c r="CL123" s="107"/>
      <c r="CM123" s="107"/>
      <c r="CN123" s="107"/>
      <c r="CO123" s="104" t="str">
        <f>$M123</f>
        <v>2020 Porsche Panamera Turbo S e-Hybrid Executive (PHEV)</v>
      </c>
      <c r="CP123" s="107"/>
      <c r="CQ123" s="107"/>
      <c r="CR123" s="107"/>
      <c r="CS123" s="107"/>
      <c r="CT123" s="107"/>
      <c r="CU123" s="107"/>
      <c r="CV123" s="107"/>
      <c r="CW123" s="107"/>
      <c r="CX123" s="107"/>
      <c r="CY123" s="107"/>
      <c r="CZ123" s="107"/>
      <c r="DA123" s="107"/>
      <c r="DB123" s="107"/>
      <c r="DC123" s="107"/>
      <c r="DD123" s="107"/>
      <c r="DE123" s="107"/>
      <c r="DF123" s="104" t="str">
        <f>$M123</f>
        <v>2020 Porsche Panamera Turbo S e-Hybrid Executive (PHEV)</v>
      </c>
      <c r="DG123" s="107"/>
      <c r="DH123" s="107"/>
      <c r="DI123" s="107"/>
      <c r="DJ123" s="107"/>
      <c r="DK123" s="107"/>
      <c r="DL123" s="107"/>
      <c r="DM123" s="107"/>
      <c r="DN123" s="107"/>
      <c r="DO123" s="107"/>
      <c r="DP123" s="107"/>
      <c r="DQ123" s="107"/>
      <c r="DR123" s="104"/>
      <c r="DS123" s="104"/>
      <c r="DT123" s="104"/>
      <c r="DU123" s="104"/>
      <c r="DV123" s="104"/>
      <c r="DW123" s="104" t="str">
        <f>$M123</f>
        <v>2020 Porsche Panamera Turbo S e-Hybrid Executive (PHEV)</v>
      </c>
      <c r="DX123" s="104"/>
      <c r="DY123" s="104"/>
      <c r="DZ123" s="108"/>
      <c r="EA123" s="115"/>
      <c r="EB123" s="109"/>
      <c r="EC123" s="104"/>
      <c r="ED123" s="104"/>
      <c r="EE123" s="109"/>
      <c r="EF123" s="104"/>
      <c r="EG123" s="104"/>
      <c r="EH123" s="108"/>
      <c r="EI123" s="104"/>
      <c r="EK123" t="s">
        <v>80</v>
      </c>
      <c r="EL123" s="104" t="str">
        <f>$M123</f>
        <v>2020 Porsche Panamera Turbo S e-Hybrid Executive (PHEV)</v>
      </c>
      <c r="EM123" s="109"/>
      <c r="EP123" s="106"/>
      <c r="EU123" s="105"/>
      <c r="EV123" s="106"/>
      <c r="EZ123" s="116"/>
      <c r="FA123" s="104" t="str">
        <f>$M123</f>
        <v>2020 Porsche Panamera Turbo S e-Hybrid Executive (PHEV)</v>
      </c>
      <c r="FC123" s="116"/>
      <c r="FD123" s="104"/>
      <c r="FE123" s="104"/>
      <c r="FF123" s="108"/>
      <c r="FG123" s="104"/>
      <c r="FH123" s="104"/>
      <c r="FI123" s="108"/>
      <c r="FJ123" s="109"/>
      <c r="FK123" s="104"/>
      <c r="FL123" s="108"/>
      <c r="FM123" s="104" t="str">
        <f>$M123</f>
        <v>2020 Porsche Panamera Turbo S e-Hybrid Executive (PHEV)</v>
      </c>
      <c r="FN123" s="104"/>
      <c r="FO123" s="104"/>
      <c r="FP123" s="118"/>
      <c r="FQ123" s="119"/>
      <c r="FR123" s="119"/>
      <c r="FS123" s="156"/>
      <c r="FT123" s="104"/>
      <c r="FU123" s="104"/>
      <c r="FV123" s="104"/>
      <c r="FW123" s="104"/>
      <c r="FX123" s="104"/>
      <c r="FY123" s="104"/>
      <c r="FZ123" s="104"/>
      <c r="GA123" s="104"/>
      <c r="GB123" s="104"/>
      <c r="GC123" s="104"/>
      <c r="GD123" s="104"/>
      <c r="GE123" s="104"/>
      <c r="GF123" s="104"/>
      <c r="GG123" s="104"/>
      <c r="GH123" s="104"/>
    </row>
    <row r="124" spans="1:190" s="24" customFormat="1" x14ac:dyDescent="0.25">
      <c r="A124" s="24">
        <v>2020</v>
      </c>
      <c r="B124" s="24" t="s">
        <v>940</v>
      </c>
      <c r="C124" s="24" t="s">
        <v>940</v>
      </c>
      <c r="D124" s="24" t="s">
        <v>981</v>
      </c>
      <c r="E124" s="24" t="s">
        <v>942</v>
      </c>
      <c r="F124" s="24">
        <v>651</v>
      </c>
      <c r="G124" s="26">
        <v>4</v>
      </c>
      <c r="H124" s="24">
        <v>8</v>
      </c>
      <c r="I124" s="121" t="s">
        <v>526</v>
      </c>
      <c r="J124" s="24">
        <v>19</v>
      </c>
      <c r="K124" s="24">
        <v>22</v>
      </c>
      <c r="L124" s="24">
        <v>20</v>
      </c>
      <c r="M124" s="24">
        <v>24.1</v>
      </c>
      <c r="N124" s="24">
        <v>30.8</v>
      </c>
      <c r="O124" s="24">
        <v>26.8</v>
      </c>
      <c r="P124" s="24">
        <v>19.2</v>
      </c>
      <c r="Q124" s="24">
        <v>22.1</v>
      </c>
      <c r="R124" s="24">
        <v>20.399999999999999</v>
      </c>
      <c r="T124" s="24" t="s">
        <v>60</v>
      </c>
      <c r="U124" s="24" t="s">
        <v>71</v>
      </c>
      <c r="V124" s="24" t="s">
        <v>157</v>
      </c>
      <c r="W124" s="24" t="s">
        <v>158</v>
      </c>
      <c r="Y124" s="24">
        <v>8</v>
      </c>
      <c r="Z124" s="24" t="s">
        <v>64</v>
      </c>
      <c r="AA124" s="24" t="s">
        <v>64</v>
      </c>
      <c r="AB124" s="24" t="s">
        <v>86</v>
      </c>
      <c r="AC124" s="24" t="s">
        <v>87</v>
      </c>
      <c r="AD124" s="24">
        <v>10</v>
      </c>
      <c r="AF124" s="24">
        <v>432</v>
      </c>
      <c r="AG124" s="24" t="s">
        <v>59</v>
      </c>
      <c r="AH124" s="24" t="s">
        <v>67</v>
      </c>
      <c r="AI124" s="24" t="s">
        <v>68</v>
      </c>
      <c r="AJ124" s="24" t="s">
        <v>69</v>
      </c>
      <c r="AK124" s="136" t="s">
        <v>64</v>
      </c>
      <c r="AL124" s="24" t="s">
        <v>70</v>
      </c>
      <c r="AO124" s="24">
        <v>108</v>
      </c>
      <c r="AP124" s="24">
        <v>16</v>
      </c>
      <c r="AR124" s="121"/>
      <c r="AS124" s="136">
        <v>2000</v>
      </c>
      <c r="AT124" s="24">
        <v>2000</v>
      </c>
      <c r="AU124" s="24">
        <v>72</v>
      </c>
      <c r="AV124" s="24">
        <v>58</v>
      </c>
      <c r="AW124" s="24">
        <v>66</v>
      </c>
      <c r="AX124" s="24">
        <v>52.3</v>
      </c>
      <c r="AY124" s="24">
        <v>41.2</v>
      </c>
      <c r="AZ124" s="24">
        <v>47.305</v>
      </c>
      <c r="BA124" s="24">
        <v>72.304299999999998</v>
      </c>
      <c r="BB124" s="24">
        <v>58.1265</v>
      </c>
      <c r="BC124" s="24">
        <v>65.924300000000002</v>
      </c>
      <c r="BD124" s="24">
        <v>14</v>
      </c>
      <c r="BE124" s="24" t="s">
        <v>108</v>
      </c>
      <c r="BF124" s="24" t="s">
        <v>109</v>
      </c>
      <c r="BG124" s="24" t="s">
        <v>122</v>
      </c>
      <c r="BH124" s="24" t="s">
        <v>123</v>
      </c>
      <c r="BI124" s="24">
        <v>2000</v>
      </c>
      <c r="BM124" s="24">
        <v>2000</v>
      </c>
      <c r="BN124" s="124" t="s">
        <v>2126</v>
      </c>
      <c r="BO124" s="24">
        <v>2</v>
      </c>
      <c r="BP124" s="24">
        <v>2</v>
      </c>
      <c r="BQ124" s="24">
        <v>6</v>
      </c>
      <c r="BR124" s="24" t="s">
        <v>92</v>
      </c>
      <c r="BS124" s="24" t="s">
        <v>2123</v>
      </c>
      <c r="BT124" s="24" t="s">
        <v>111</v>
      </c>
      <c r="BU124" s="27">
        <v>43699</v>
      </c>
      <c r="BV124" s="121">
        <v>26468</v>
      </c>
      <c r="BW124" s="139"/>
      <c r="BX124" s="24" t="s">
        <v>63</v>
      </c>
      <c r="BY124" s="24" t="s">
        <v>64</v>
      </c>
      <c r="CB124" s="24" t="s">
        <v>64</v>
      </c>
      <c r="CC124" s="24" t="s">
        <v>64</v>
      </c>
      <c r="CD124" s="24" t="s">
        <v>982</v>
      </c>
      <c r="CE124" s="24" t="s">
        <v>64</v>
      </c>
      <c r="CG124" s="24" t="s">
        <v>63</v>
      </c>
      <c r="CH124" s="24" t="s">
        <v>944</v>
      </c>
      <c r="CI124" s="24" t="s">
        <v>63</v>
      </c>
      <c r="CJ124" s="24" t="s">
        <v>944</v>
      </c>
      <c r="CK124" s="24" t="s">
        <v>112</v>
      </c>
      <c r="CM124" s="24">
        <v>1</v>
      </c>
      <c r="CN124" s="24" t="s">
        <v>113</v>
      </c>
      <c r="CP124" s="24">
        <v>382</v>
      </c>
      <c r="CQ124" s="24">
        <v>75</v>
      </c>
      <c r="CR124" s="24">
        <v>111</v>
      </c>
      <c r="CS124" s="24" t="s">
        <v>2129</v>
      </c>
      <c r="CV124" s="24" t="s">
        <v>115</v>
      </c>
      <c r="CX124" s="24" t="s">
        <v>116</v>
      </c>
      <c r="CY124" s="24" t="s">
        <v>64</v>
      </c>
      <c r="DD124" s="24">
        <v>1</v>
      </c>
      <c r="DE124" s="24" t="s">
        <v>961</v>
      </c>
      <c r="DG124" s="24">
        <v>70</v>
      </c>
      <c r="DJ124" s="24" t="s">
        <v>76</v>
      </c>
      <c r="DK124" s="24" t="s">
        <v>2124</v>
      </c>
      <c r="DL124" s="24" t="s">
        <v>64</v>
      </c>
      <c r="DM124" s="24" t="s">
        <v>63</v>
      </c>
      <c r="DN124" s="24" t="s">
        <v>64</v>
      </c>
      <c r="DO124" s="24" t="s">
        <v>263</v>
      </c>
      <c r="DP124" s="24" t="s">
        <v>63</v>
      </c>
      <c r="DQ124" s="24" t="s">
        <v>78</v>
      </c>
      <c r="DS124" s="24" t="s">
        <v>118</v>
      </c>
      <c r="DT124" s="24" t="s">
        <v>119</v>
      </c>
      <c r="DU124" s="24" t="s">
        <v>120</v>
      </c>
      <c r="DV124" s="24" t="s">
        <v>121</v>
      </c>
      <c r="DZ124" s="121"/>
      <c r="EA124" s="140"/>
      <c r="EB124" s="136">
        <v>5</v>
      </c>
      <c r="EC124" s="24">
        <v>7</v>
      </c>
      <c r="EE124" s="136" t="s">
        <v>1844</v>
      </c>
      <c r="EF124" s="24">
        <v>3</v>
      </c>
      <c r="EH124" s="121"/>
      <c r="EM124" s="136"/>
      <c r="EP124" s="121"/>
      <c r="EU124" s="136"/>
      <c r="EV124" s="121">
        <v>2500</v>
      </c>
      <c r="EW124" s="24">
        <v>0</v>
      </c>
      <c r="EX124" s="24">
        <v>17</v>
      </c>
      <c r="EY124" s="24">
        <v>8</v>
      </c>
      <c r="EZ124" s="135">
        <v>289</v>
      </c>
      <c r="FA124" s="24">
        <v>3</v>
      </c>
      <c r="FC124" s="135">
        <v>450</v>
      </c>
      <c r="FD124" s="24">
        <v>23</v>
      </c>
      <c r="FE124" s="24">
        <v>28</v>
      </c>
      <c r="FF124" s="121">
        <v>25</v>
      </c>
      <c r="FG124" s="26">
        <v>312</v>
      </c>
      <c r="FH124" s="24">
        <v>261.8</v>
      </c>
      <c r="FI124" s="127">
        <f>EZ124</f>
        <v>289</v>
      </c>
      <c r="FJ124" s="136">
        <v>13.05</v>
      </c>
      <c r="FK124" s="24">
        <v>15.19</v>
      </c>
      <c r="FL124" s="121">
        <f>BD124</f>
        <v>14</v>
      </c>
      <c r="FM124" s="24">
        <v>0.33500000000000002</v>
      </c>
      <c r="FN124" s="24">
        <v>0.376</v>
      </c>
      <c r="FO124" s="24">
        <v>0.35399999999999998</v>
      </c>
      <c r="FP124" s="185">
        <v>0</v>
      </c>
      <c r="FQ124" s="186">
        <v>0.2</v>
      </c>
      <c r="FR124" s="187">
        <v>0.1</v>
      </c>
      <c r="FS124" s="138">
        <v>21.1</v>
      </c>
    </row>
    <row r="125" spans="1:190" s="24" customFormat="1" x14ac:dyDescent="0.25">
      <c r="A125" s="24" t="s">
        <v>80</v>
      </c>
      <c r="B125" s="24" t="s">
        <v>2305</v>
      </c>
      <c r="C125" s="122"/>
      <c r="E125" s="122"/>
      <c r="F125" s="34"/>
      <c r="G125" s="26"/>
      <c r="H125" s="34"/>
      <c r="I125" s="123"/>
      <c r="J125" s="24">
        <v>19</v>
      </c>
      <c r="K125" s="24">
        <v>22</v>
      </c>
      <c r="L125" s="24">
        <v>20</v>
      </c>
      <c r="M125" s="24">
        <v>24.1</v>
      </c>
      <c r="N125" s="24">
        <v>30.8</v>
      </c>
      <c r="O125" s="24">
        <v>26.8</v>
      </c>
      <c r="P125" s="24">
        <v>19.2</v>
      </c>
      <c r="Q125" s="24">
        <v>22.1</v>
      </c>
      <c r="R125" s="24">
        <v>20.399999999999999</v>
      </c>
      <c r="T125" s="24" t="s">
        <v>60</v>
      </c>
      <c r="U125" s="24" t="s">
        <v>71</v>
      </c>
      <c r="V125" s="24" t="s">
        <v>157</v>
      </c>
      <c r="W125" s="24" t="s">
        <v>158</v>
      </c>
      <c r="Y125" s="24">
        <v>8</v>
      </c>
      <c r="Z125" s="24" t="s">
        <v>64</v>
      </c>
      <c r="AA125" s="24" t="s">
        <v>64</v>
      </c>
      <c r="AB125" s="24" t="s">
        <v>86</v>
      </c>
      <c r="AC125" s="24" t="s">
        <v>87</v>
      </c>
      <c r="AD125" s="24">
        <v>10</v>
      </c>
      <c r="AF125" s="24">
        <v>432</v>
      </c>
      <c r="AG125" s="24" t="s">
        <v>59</v>
      </c>
      <c r="AH125" s="24" t="s">
        <v>67</v>
      </c>
      <c r="AI125" s="24" t="s">
        <v>68</v>
      </c>
      <c r="AJ125" s="24" t="s">
        <v>69</v>
      </c>
      <c r="AK125" s="136" t="s">
        <v>64</v>
      </c>
      <c r="AL125" s="24" t="s">
        <v>70</v>
      </c>
      <c r="AO125" s="24">
        <v>108</v>
      </c>
      <c r="AP125" s="24">
        <v>16</v>
      </c>
      <c r="AR125" s="121"/>
      <c r="AS125" s="136">
        <v>2000</v>
      </c>
      <c r="AT125" s="24">
        <v>2000</v>
      </c>
      <c r="AU125" s="24">
        <v>46</v>
      </c>
      <c r="AV125" s="24">
        <v>51</v>
      </c>
      <c r="AW125" s="24">
        <v>48</v>
      </c>
      <c r="AX125" s="24">
        <v>64.099999999999994</v>
      </c>
      <c r="AY125" s="24">
        <v>73.2</v>
      </c>
      <c r="AZ125" s="24">
        <v>67.898399999999995</v>
      </c>
      <c r="BA125" s="24">
        <v>46.012900000000002</v>
      </c>
      <c r="BB125" s="24">
        <v>51.360599999999998</v>
      </c>
      <c r="BC125" s="24">
        <v>48.274799999999999</v>
      </c>
      <c r="BD125" s="24">
        <v>14</v>
      </c>
      <c r="BE125" s="24" t="s">
        <v>108</v>
      </c>
      <c r="BF125" s="24" t="s">
        <v>109</v>
      </c>
      <c r="BG125" s="24" t="s">
        <v>68</v>
      </c>
      <c r="BH125" s="24" t="s">
        <v>69</v>
      </c>
      <c r="BI125" s="24">
        <v>2000</v>
      </c>
      <c r="BM125" s="24">
        <v>2000</v>
      </c>
      <c r="BN125" s="124" t="s">
        <v>2126</v>
      </c>
      <c r="BO125" s="24">
        <v>2</v>
      </c>
      <c r="BP125" s="24">
        <v>2</v>
      </c>
      <c r="BQ125" s="24">
        <v>6</v>
      </c>
      <c r="BR125" s="24" t="s">
        <v>92</v>
      </c>
      <c r="BS125" s="24" t="s">
        <v>2123</v>
      </c>
      <c r="BT125" s="24" t="s">
        <v>111</v>
      </c>
      <c r="BU125" s="27">
        <v>43699</v>
      </c>
      <c r="BV125" s="121">
        <v>26468</v>
      </c>
      <c r="BW125" s="139"/>
      <c r="BX125" s="24" t="s">
        <v>63</v>
      </c>
      <c r="BY125" s="24" t="s">
        <v>64</v>
      </c>
      <c r="CB125" s="24" t="s">
        <v>64</v>
      </c>
      <c r="CC125" s="24" t="s">
        <v>64</v>
      </c>
      <c r="CD125" s="24" t="s">
        <v>982</v>
      </c>
      <c r="CE125" s="24" t="s">
        <v>64</v>
      </c>
      <c r="CG125" s="24" t="s">
        <v>63</v>
      </c>
      <c r="CH125" s="24" t="s">
        <v>944</v>
      </c>
      <c r="CI125" s="24" t="s">
        <v>63</v>
      </c>
      <c r="CJ125" s="24" t="s">
        <v>944</v>
      </c>
      <c r="CK125" s="24" t="s">
        <v>112</v>
      </c>
      <c r="CM125" s="24">
        <v>1</v>
      </c>
      <c r="CN125" s="24" t="s">
        <v>113</v>
      </c>
      <c r="CP125" s="24">
        <v>382</v>
      </c>
      <c r="CQ125" s="24">
        <v>75</v>
      </c>
      <c r="CR125" s="24">
        <v>111</v>
      </c>
      <c r="CS125" s="24" t="s">
        <v>2129</v>
      </c>
      <c r="CV125" s="24" t="s">
        <v>115</v>
      </c>
      <c r="CX125" s="24" t="s">
        <v>116</v>
      </c>
      <c r="CY125" s="24" t="s">
        <v>64</v>
      </c>
      <c r="DD125" s="24">
        <v>1</v>
      </c>
      <c r="DE125" s="24" t="s">
        <v>961</v>
      </c>
      <c r="DG125" s="24">
        <v>70</v>
      </c>
      <c r="DJ125" s="24" t="s">
        <v>76</v>
      </c>
      <c r="DK125" s="24" t="s">
        <v>2124</v>
      </c>
      <c r="DL125" s="24" t="s">
        <v>64</v>
      </c>
      <c r="DM125" s="24" t="s">
        <v>63</v>
      </c>
      <c r="DN125" s="24" t="s">
        <v>64</v>
      </c>
      <c r="DO125" s="24" t="s">
        <v>263</v>
      </c>
      <c r="DP125" s="24" t="s">
        <v>63</v>
      </c>
      <c r="DQ125" s="24" t="s">
        <v>78</v>
      </c>
      <c r="DS125" s="24" t="s">
        <v>118</v>
      </c>
      <c r="DT125" s="24" t="s">
        <v>119</v>
      </c>
      <c r="DU125" s="24" t="s">
        <v>120</v>
      </c>
      <c r="DV125" s="24" t="s">
        <v>121</v>
      </c>
      <c r="DY125" s="24">
        <v>26.9</v>
      </c>
      <c r="DZ125" s="121"/>
      <c r="EA125" s="140"/>
      <c r="EB125" s="136">
        <v>5</v>
      </c>
      <c r="EC125" s="24">
        <v>7</v>
      </c>
      <c r="ED125" s="24">
        <v>10</v>
      </c>
      <c r="EE125" s="136" t="s">
        <v>1844</v>
      </c>
      <c r="EF125" s="24">
        <v>3</v>
      </c>
      <c r="EH125" s="121"/>
      <c r="EM125" s="136"/>
      <c r="EP125" s="121"/>
      <c r="EU125" s="136"/>
      <c r="EV125" s="121">
        <v>2500</v>
      </c>
      <c r="EW125" s="24">
        <v>459</v>
      </c>
      <c r="EX125" s="24">
        <v>398</v>
      </c>
      <c r="EY125" s="24">
        <v>432</v>
      </c>
      <c r="EZ125" s="135">
        <v>289</v>
      </c>
      <c r="FA125" s="24">
        <v>3</v>
      </c>
      <c r="FC125" s="135">
        <v>450</v>
      </c>
      <c r="FD125" s="24">
        <v>23</v>
      </c>
      <c r="FE125" s="24">
        <v>28</v>
      </c>
      <c r="FF125" s="121">
        <v>25</v>
      </c>
      <c r="FG125" s="26">
        <v>312</v>
      </c>
      <c r="FH125" s="24">
        <v>261.8</v>
      </c>
      <c r="FI125" s="127">
        <f>EZ125</f>
        <v>289</v>
      </c>
      <c r="FJ125" s="124" t="s">
        <v>2310</v>
      </c>
      <c r="FL125" s="121"/>
      <c r="FM125" s="24">
        <v>0.33500000000000002</v>
      </c>
      <c r="FN125" s="24">
        <v>0.376</v>
      </c>
      <c r="FO125" s="24">
        <v>0.35399999999999998</v>
      </c>
      <c r="FP125" s="136"/>
      <c r="FS125" s="138">
        <v>21.1</v>
      </c>
    </row>
    <row r="126" spans="1:190" s="21" customFormat="1" x14ac:dyDescent="0.25">
      <c r="C126" s="107"/>
      <c r="D126" s="107"/>
      <c r="E126" s="107"/>
      <c r="F126" s="107"/>
      <c r="G126" s="107"/>
      <c r="H126" s="107"/>
      <c r="I126" s="108"/>
      <c r="J126" s="104"/>
      <c r="K126" s="107"/>
      <c r="L126" s="107"/>
      <c r="M126" s="104" t="s">
        <v>2309</v>
      </c>
      <c r="N126" s="107"/>
      <c r="O126" s="107"/>
      <c r="P126" s="107"/>
      <c r="Q126" s="107"/>
      <c r="R126" s="107"/>
      <c r="S126" s="107"/>
      <c r="T126" s="107"/>
      <c r="U126" s="107"/>
      <c r="V126" s="107"/>
      <c r="W126" s="107"/>
      <c r="X126" s="107"/>
      <c r="Y126" s="107"/>
      <c r="Z126" s="107"/>
      <c r="AA126" s="107"/>
      <c r="AB126" s="107"/>
      <c r="AC126" s="107"/>
      <c r="AD126" s="104" t="str">
        <f>$M126</f>
        <v>2020 Porsche Panamera Turbo S e-Hybrid Executive (PHEV)</v>
      </c>
      <c r="AE126" s="107"/>
      <c r="AF126" s="107"/>
      <c r="AG126" s="107"/>
      <c r="AH126" s="107"/>
      <c r="AI126" s="107"/>
      <c r="AJ126" s="107"/>
      <c r="AK126" s="111"/>
      <c r="AL126" s="107"/>
      <c r="AM126" s="107"/>
      <c r="AN126" s="107"/>
      <c r="AO126" s="107"/>
      <c r="AP126" s="107"/>
      <c r="AQ126" s="107"/>
      <c r="AR126" s="110"/>
      <c r="AS126" s="111"/>
      <c r="AT126" s="104" t="str">
        <f>$M126</f>
        <v>2020 Porsche Panamera Turbo S e-Hybrid Executive (PHEV)</v>
      </c>
      <c r="AU126" s="107"/>
      <c r="AV126" s="107"/>
      <c r="AW126" s="107"/>
      <c r="AX126" s="107"/>
      <c r="AY126" s="107"/>
      <c r="AZ126" s="107"/>
      <c r="BA126" s="107"/>
      <c r="BB126" s="107"/>
      <c r="BC126" s="107"/>
      <c r="BD126" s="107"/>
      <c r="BE126" s="107"/>
      <c r="BF126" s="107"/>
      <c r="BG126" s="107"/>
      <c r="BH126" s="107"/>
      <c r="BI126" s="104" t="str">
        <f>$M126</f>
        <v>2020 Porsche Panamera Turbo S e-Hybrid Executive (PHEV)</v>
      </c>
      <c r="BJ126" s="107"/>
      <c r="BK126" s="107"/>
      <c r="BL126" s="107"/>
      <c r="BM126" s="107"/>
      <c r="BN126" s="111"/>
      <c r="BO126" s="107"/>
      <c r="BP126" s="107"/>
      <c r="BQ126" s="107"/>
      <c r="BR126" s="107"/>
      <c r="BS126" s="107"/>
      <c r="BT126" s="112"/>
      <c r="BU126" s="107"/>
      <c r="BV126" s="110"/>
      <c r="BW126" s="113"/>
      <c r="BX126" s="107"/>
      <c r="BY126" s="104" t="str">
        <f>$M126</f>
        <v>2020 Porsche Panamera Turbo S e-Hybrid Executive (PHEV)</v>
      </c>
      <c r="BZ126" s="107"/>
      <c r="CA126" s="107"/>
      <c r="CB126" s="107"/>
      <c r="CC126" s="107"/>
      <c r="CD126" s="107"/>
      <c r="CE126" s="114"/>
      <c r="CF126" s="107"/>
      <c r="CG126" s="107"/>
      <c r="CH126" s="107"/>
      <c r="CI126" s="107"/>
      <c r="CJ126" s="107"/>
      <c r="CK126" s="107"/>
      <c r="CL126" s="107"/>
      <c r="CM126" s="107"/>
      <c r="CN126" s="107"/>
      <c r="CO126" s="104" t="str">
        <f>$M126</f>
        <v>2020 Porsche Panamera Turbo S e-Hybrid Executive (PHEV)</v>
      </c>
      <c r="CP126" s="107"/>
      <c r="CQ126" s="107"/>
      <c r="CR126" s="107"/>
      <c r="CS126" s="107"/>
      <c r="CT126" s="107"/>
      <c r="CU126" s="107"/>
      <c r="CV126" s="107"/>
      <c r="CW126" s="107"/>
      <c r="CX126" s="107"/>
      <c r="CY126" s="107"/>
      <c r="CZ126" s="107"/>
      <c r="DA126" s="107"/>
      <c r="DB126" s="107"/>
      <c r="DC126" s="107"/>
      <c r="DD126" s="107"/>
      <c r="DE126" s="107"/>
      <c r="DF126" s="104" t="str">
        <f>$M126</f>
        <v>2020 Porsche Panamera Turbo S e-Hybrid Executive (PHEV)</v>
      </c>
      <c r="DG126" s="107"/>
      <c r="DH126" s="107"/>
      <c r="DI126" s="107"/>
      <c r="DJ126" s="107"/>
      <c r="DK126" s="107"/>
      <c r="DL126" s="107"/>
      <c r="DM126" s="107"/>
      <c r="DN126" s="107"/>
      <c r="DO126" s="107"/>
      <c r="DP126" s="107"/>
      <c r="DQ126" s="107"/>
      <c r="DR126" s="104"/>
      <c r="DS126" s="104"/>
      <c r="DT126" s="104"/>
      <c r="DU126" s="104"/>
      <c r="DV126" s="104"/>
      <c r="DW126" s="104" t="str">
        <f>$M126</f>
        <v>2020 Porsche Panamera Turbo S e-Hybrid Executive (PHEV)</v>
      </c>
      <c r="DX126" s="104"/>
      <c r="DY126" s="104"/>
      <c r="DZ126" s="108"/>
      <c r="EA126" s="115"/>
      <c r="EB126" s="109"/>
      <c r="EC126" s="104"/>
      <c r="ED126" s="104"/>
      <c r="EE126" s="109"/>
      <c r="EF126" s="104"/>
      <c r="EG126" s="104"/>
      <c r="EH126" s="108"/>
      <c r="EI126" s="104"/>
      <c r="EK126" t="s">
        <v>80</v>
      </c>
      <c r="EL126" s="104" t="str">
        <f>$M126</f>
        <v>2020 Porsche Panamera Turbo S e-Hybrid Executive (PHEV)</v>
      </c>
      <c r="EM126" s="109"/>
      <c r="EP126" s="106"/>
      <c r="EU126" s="105"/>
      <c r="EV126" s="106"/>
      <c r="EZ126" s="116"/>
      <c r="FA126" s="104" t="str">
        <f>$M126</f>
        <v>2020 Porsche Panamera Turbo S e-Hybrid Executive (PHEV)</v>
      </c>
      <c r="FC126" s="116"/>
      <c r="FD126" s="104"/>
      <c r="FE126" s="104"/>
      <c r="FF126" s="108"/>
      <c r="FG126" s="104"/>
      <c r="FH126" s="104"/>
      <c r="FI126" s="108"/>
      <c r="FJ126" s="109"/>
      <c r="FK126" s="104"/>
      <c r="FL126" s="108"/>
      <c r="FM126" s="104" t="str">
        <f>$M126</f>
        <v>2020 Porsche Panamera Turbo S e-Hybrid Executive (PHEV)</v>
      </c>
      <c r="FN126" s="104"/>
      <c r="FO126" s="104"/>
      <c r="FP126" s="118"/>
      <c r="FQ126" s="119"/>
      <c r="FR126" s="119"/>
      <c r="FS126" s="156"/>
      <c r="FT126" s="104"/>
      <c r="FU126" s="104"/>
      <c r="FV126" s="104"/>
      <c r="FW126" s="104"/>
      <c r="FX126" s="104"/>
      <c r="FY126" s="104"/>
      <c r="FZ126" s="104"/>
      <c r="GA126" s="104"/>
      <c r="GB126" s="104"/>
      <c r="GC126" s="104"/>
      <c r="GD126" s="104"/>
      <c r="GE126" s="104"/>
      <c r="GF126" s="104"/>
      <c r="GG126" s="104"/>
      <c r="GH126" s="104"/>
    </row>
    <row r="127" spans="1:190" s="24" customFormat="1" x14ac:dyDescent="0.25">
      <c r="A127" s="24">
        <v>2020</v>
      </c>
      <c r="B127" s="24" t="s">
        <v>940</v>
      </c>
      <c r="C127" s="24" t="s">
        <v>940</v>
      </c>
      <c r="D127" s="24" t="s">
        <v>983</v>
      </c>
      <c r="E127" s="24" t="s">
        <v>942</v>
      </c>
      <c r="F127" s="24">
        <v>652</v>
      </c>
      <c r="G127" s="26">
        <v>4</v>
      </c>
      <c r="H127" s="24">
        <v>8</v>
      </c>
      <c r="I127" s="121" t="s">
        <v>526</v>
      </c>
      <c r="J127" s="24">
        <v>19</v>
      </c>
      <c r="K127" s="24">
        <v>22</v>
      </c>
      <c r="L127" s="24">
        <v>20</v>
      </c>
      <c r="M127" s="24">
        <v>24.1</v>
      </c>
      <c r="N127" s="24">
        <v>30.8</v>
      </c>
      <c r="O127" s="24">
        <v>26.8</v>
      </c>
      <c r="P127" s="24">
        <v>19.2</v>
      </c>
      <c r="Q127" s="24">
        <v>22.1</v>
      </c>
      <c r="R127" s="24">
        <v>20.399999999999999</v>
      </c>
      <c r="T127" s="24" t="s">
        <v>60</v>
      </c>
      <c r="U127" s="24" t="s">
        <v>71</v>
      </c>
      <c r="V127" s="24" t="s">
        <v>157</v>
      </c>
      <c r="W127" s="24" t="s">
        <v>158</v>
      </c>
      <c r="Y127" s="24">
        <v>8</v>
      </c>
      <c r="Z127" s="24" t="s">
        <v>64</v>
      </c>
      <c r="AA127" s="24" t="s">
        <v>64</v>
      </c>
      <c r="AB127" s="24" t="s">
        <v>86</v>
      </c>
      <c r="AC127" s="24" t="s">
        <v>87</v>
      </c>
      <c r="AD127" s="24">
        <v>10</v>
      </c>
      <c r="AF127" s="24">
        <v>432</v>
      </c>
      <c r="AG127" s="24" t="s">
        <v>59</v>
      </c>
      <c r="AH127" s="24" t="s">
        <v>67</v>
      </c>
      <c r="AI127" s="24" t="s">
        <v>68</v>
      </c>
      <c r="AJ127" s="24" t="s">
        <v>69</v>
      </c>
      <c r="AK127" s="136" t="s">
        <v>64</v>
      </c>
      <c r="AL127" s="24" t="s">
        <v>70</v>
      </c>
      <c r="AO127" s="24">
        <v>108</v>
      </c>
      <c r="AP127" s="24">
        <v>16</v>
      </c>
      <c r="AR127" s="121"/>
      <c r="AS127" s="136">
        <v>2000</v>
      </c>
      <c r="AT127" s="24">
        <v>2000</v>
      </c>
      <c r="AU127" s="24">
        <v>72</v>
      </c>
      <c r="AV127" s="24">
        <v>58</v>
      </c>
      <c r="AW127" s="24">
        <v>66</v>
      </c>
      <c r="AX127" s="24">
        <v>52.3</v>
      </c>
      <c r="AY127" s="24">
        <v>41.2</v>
      </c>
      <c r="AZ127" s="24">
        <v>47.305</v>
      </c>
      <c r="BA127" s="24">
        <v>72.304299999999998</v>
      </c>
      <c r="BB127" s="24">
        <v>58.1265</v>
      </c>
      <c r="BC127" s="24">
        <v>65.924300000000002</v>
      </c>
      <c r="BD127" s="24">
        <v>14</v>
      </c>
      <c r="BE127" s="24" t="s">
        <v>108</v>
      </c>
      <c r="BF127" s="24" t="s">
        <v>109</v>
      </c>
      <c r="BG127" s="24" t="s">
        <v>122</v>
      </c>
      <c r="BH127" s="24" t="s">
        <v>123</v>
      </c>
      <c r="BI127" s="24">
        <v>2000</v>
      </c>
      <c r="BM127" s="24">
        <v>2000</v>
      </c>
      <c r="BN127" s="124" t="s">
        <v>2126</v>
      </c>
      <c r="BO127" s="24">
        <v>2</v>
      </c>
      <c r="BP127" s="24">
        <v>2</v>
      </c>
      <c r="BQ127" s="24">
        <v>6</v>
      </c>
      <c r="BR127" s="24" t="s">
        <v>92</v>
      </c>
      <c r="BS127" s="24" t="s">
        <v>2123</v>
      </c>
      <c r="BT127" s="24" t="s">
        <v>111</v>
      </c>
      <c r="BU127" s="27">
        <v>43699</v>
      </c>
      <c r="BV127" s="121">
        <v>26469</v>
      </c>
      <c r="BW127" s="139"/>
      <c r="BX127" s="24" t="s">
        <v>63</v>
      </c>
      <c r="BY127" s="24" t="s">
        <v>64</v>
      </c>
      <c r="CB127" s="24" t="s">
        <v>64</v>
      </c>
      <c r="CC127" s="24" t="s">
        <v>64</v>
      </c>
      <c r="CD127" s="24" t="s">
        <v>982</v>
      </c>
      <c r="CE127" s="24" t="s">
        <v>64</v>
      </c>
      <c r="CG127" s="24" t="s">
        <v>63</v>
      </c>
      <c r="CH127" s="24" t="s">
        <v>944</v>
      </c>
      <c r="CI127" s="24" t="s">
        <v>63</v>
      </c>
      <c r="CJ127" s="24" t="s">
        <v>944</v>
      </c>
      <c r="CK127" s="24" t="s">
        <v>112</v>
      </c>
      <c r="CM127" s="24">
        <v>1</v>
      </c>
      <c r="CN127" s="24" t="s">
        <v>113</v>
      </c>
      <c r="CP127" s="24">
        <v>382</v>
      </c>
      <c r="CQ127" s="24">
        <v>75</v>
      </c>
      <c r="CR127" s="24">
        <v>111</v>
      </c>
      <c r="CS127" s="24" t="s">
        <v>2129</v>
      </c>
      <c r="CV127" s="24" t="s">
        <v>115</v>
      </c>
      <c r="CX127" s="24" t="s">
        <v>116</v>
      </c>
      <c r="CY127" s="24" t="s">
        <v>64</v>
      </c>
      <c r="DD127" s="24">
        <v>1</v>
      </c>
      <c r="DE127" s="24" t="s">
        <v>961</v>
      </c>
      <c r="DG127" s="24">
        <v>70</v>
      </c>
      <c r="DJ127" s="24" t="s">
        <v>76</v>
      </c>
      <c r="DK127" s="24" t="s">
        <v>2124</v>
      </c>
      <c r="DL127" s="24" t="s">
        <v>64</v>
      </c>
      <c r="DM127" s="24" t="s">
        <v>63</v>
      </c>
      <c r="DN127" s="24" t="s">
        <v>64</v>
      </c>
      <c r="DO127" s="24" t="s">
        <v>263</v>
      </c>
      <c r="DP127" s="24" t="s">
        <v>63</v>
      </c>
      <c r="DQ127" s="24" t="s">
        <v>78</v>
      </c>
      <c r="DS127" s="24" t="s">
        <v>118</v>
      </c>
      <c r="DT127" s="24" t="s">
        <v>119</v>
      </c>
      <c r="DU127" s="24" t="s">
        <v>120</v>
      </c>
      <c r="DV127" s="24" t="s">
        <v>121</v>
      </c>
      <c r="DZ127" s="121"/>
      <c r="EA127" s="140"/>
      <c r="EB127" s="136">
        <v>5</v>
      </c>
      <c r="EC127" s="24">
        <v>7</v>
      </c>
      <c r="EE127" s="136" t="s">
        <v>1844</v>
      </c>
      <c r="EF127" s="24">
        <v>3</v>
      </c>
      <c r="EH127" s="121"/>
      <c r="EM127" s="136"/>
      <c r="EP127" s="121"/>
      <c r="EU127" s="136"/>
      <c r="EV127" s="121">
        <v>2500</v>
      </c>
      <c r="EW127" s="24">
        <v>0</v>
      </c>
      <c r="EX127" s="24">
        <v>17</v>
      </c>
      <c r="EY127" s="24">
        <v>8</v>
      </c>
      <c r="EZ127" s="135">
        <v>289</v>
      </c>
      <c r="FA127" s="24">
        <v>3</v>
      </c>
      <c r="FC127" s="135">
        <v>450</v>
      </c>
      <c r="FD127" s="24">
        <v>23</v>
      </c>
      <c r="FE127" s="24">
        <v>28</v>
      </c>
      <c r="FF127" s="121">
        <v>25</v>
      </c>
      <c r="FG127" s="26">
        <v>312</v>
      </c>
      <c r="FH127" s="24">
        <v>261.8</v>
      </c>
      <c r="FI127" s="127">
        <f>EZ127</f>
        <v>289</v>
      </c>
      <c r="FJ127" s="136">
        <v>13.05</v>
      </c>
      <c r="FK127" s="24">
        <v>15.19</v>
      </c>
      <c r="FL127" s="121">
        <f>BD127</f>
        <v>14</v>
      </c>
      <c r="FM127" s="24">
        <v>0.33500000000000002</v>
      </c>
      <c r="FN127" s="24">
        <v>0.376</v>
      </c>
      <c r="FO127" s="24">
        <v>0.35399999999999998</v>
      </c>
      <c r="FP127" s="185">
        <v>0</v>
      </c>
      <c r="FQ127" s="186">
        <v>0.2</v>
      </c>
      <c r="FR127" s="187">
        <v>0.1</v>
      </c>
      <c r="FS127" s="138">
        <v>21.1</v>
      </c>
    </row>
    <row r="128" spans="1:190" s="24" customFormat="1" x14ac:dyDescent="0.25">
      <c r="A128" s="24" t="s">
        <v>80</v>
      </c>
      <c r="B128" s="24" t="s">
        <v>2305</v>
      </c>
      <c r="C128" s="122"/>
      <c r="E128" s="122"/>
      <c r="F128" s="34"/>
      <c r="G128" s="26"/>
      <c r="H128" s="34"/>
      <c r="I128" s="123"/>
      <c r="J128" s="24">
        <v>19</v>
      </c>
      <c r="K128" s="24">
        <v>22</v>
      </c>
      <c r="L128" s="24">
        <v>20</v>
      </c>
      <c r="M128" s="24">
        <v>24.1</v>
      </c>
      <c r="N128" s="24">
        <v>30.8</v>
      </c>
      <c r="O128" s="24">
        <v>26.8</v>
      </c>
      <c r="P128" s="24">
        <v>19.2</v>
      </c>
      <c r="Q128" s="24">
        <v>22.1</v>
      </c>
      <c r="R128" s="24">
        <v>20.399999999999999</v>
      </c>
      <c r="T128" s="24" t="s">
        <v>60</v>
      </c>
      <c r="U128" s="24" t="s">
        <v>71</v>
      </c>
      <c r="V128" s="24" t="s">
        <v>157</v>
      </c>
      <c r="W128" s="24" t="s">
        <v>158</v>
      </c>
      <c r="Y128" s="24">
        <v>8</v>
      </c>
      <c r="Z128" s="24" t="s">
        <v>64</v>
      </c>
      <c r="AA128" s="24" t="s">
        <v>64</v>
      </c>
      <c r="AB128" s="24" t="s">
        <v>86</v>
      </c>
      <c r="AC128" s="24" t="s">
        <v>87</v>
      </c>
      <c r="AD128" s="24">
        <v>10</v>
      </c>
      <c r="AF128" s="24">
        <v>432</v>
      </c>
      <c r="AG128" s="24" t="s">
        <v>59</v>
      </c>
      <c r="AH128" s="24" t="s">
        <v>67</v>
      </c>
      <c r="AI128" s="24" t="s">
        <v>68</v>
      </c>
      <c r="AJ128" s="24" t="s">
        <v>69</v>
      </c>
      <c r="AK128" s="136" t="s">
        <v>64</v>
      </c>
      <c r="AL128" s="24" t="s">
        <v>70</v>
      </c>
      <c r="AO128" s="24">
        <v>108</v>
      </c>
      <c r="AP128" s="24">
        <v>16</v>
      </c>
      <c r="AR128" s="121"/>
      <c r="AS128" s="136">
        <v>2000</v>
      </c>
      <c r="AT128" s="24">
        <v>2000</v>
      </c>
      <c r="AU128" s="24">
        <v>46</v>
      </c>
      <c r="AV128" s="24">
        <v>51</v>
      </c>
      <c r="AW128" s="24">
        <v>48</v>
      </c>
      <c r="AX128" s="24">
        <v>64.099999999999994</v>
      </c>
      <c r="AY128" s="24">
        <v>73.2</v>
      </c>
      <c r="AZ128" s="24">
        <v>67.898399999999995</v>
      </c>
      <c r="BA128" s="24">
        <v>46.012900000000002</v>
      </c>
      <c r="BB128" s="24">
        <v>51.360599999999998</v>
      </c>
      <c r="BC128" s="24">
        <v>48.274799999999999</v>
      </c>
      <c r="BD128" s="24">
        <v>14</v>
      </c>
      <c r="BE128" s="24" t="s">
        <v>108</v>
      </c>
      <c r="BF128" s="24" t="s">
        <v>109</v>
      </c>
      <c r="BG128" s="24" t="s">
        <v>68</v>
      </c>
      <c r="BH128" s="24" t="s">
        <v>69</v>
      </c>
      <c r="BI128" s="24">
        <v>2000</v>
      </c>
      <c r="BM128" s="24">
        <v>2000</v>
      </c>
      <c r="BN128" s="124" t="s">
        <v>2126</v>
      </c>
      <c r="BO128" s="24">
        <v>2</v>
      </c>
      <c r="BP128" s="24">
        <v>2</v>
      </c>
      <c r="BQ128" s="24">
        <v>6</v>
      </c>
      <c r="BR128" s="24" t="s">
        <v>92</v>
      </c>
      <c r="BS128" s="24" t="s">
        <v>2123</v>
      </c>
      <c r="BT128" s="24" t="s">
        <v>111</v>
      </c>
      <c r="BU128" s="27">
        <v>43699</v>
      </c>
      <c r="BV128" s="121">
        <v>26469</v>
      </c>
      <c r="BW128" s="139"/>
      <c r="BX128" s="24" t="s">
        <v>63</v>
      </c>
      <c r="BY128" s="24" t="s">
        <v>64</v>
      </c>
      <c r="CB128" s="24" t="s">
        <v>64</v>
      </c>
      <c r="CC128" s="24" t="s">
        <v>64</v>
      </c>
      <c r="CD128" s="24" t="s">
        <v>982</v>
      </c>
      <c r="CE128" s="24" t="s">
        <v>64</v>
      </c>
      <c r="CG128" s="24" t="s">
        <v>63</v>
      </c>
      <c r="CH128" s="24" t="s">
        <v>944</v>
      </c>
      <c r="CI128" s="24" t="s">
        <v>63</v>
      </c>
      <c r="CJ128" s="24" t="s">
        <v>944</v>
      </c>
      <c r="CK128" s="24" t="s">
        <v>112</v>
      </c>
      <c r="CM128" s="24">
        <v>1</v>
      </c>
      <c r="CN128" s="24" t="s">
        <v>113</v>
      </c>
      <c r="CP128" s="24">
        <v>382</v>
      </c>
      <c r="CQ128" s="24">
        <v>75</v>
      </c>
      <c r="CR128" s="24">
        <v>111</v>
      </c>
      <c r="CS128" s="24" t="s">
        <v>2129</v>
      </c>
      <c r="CV128" s="24" t="s">
        <v>115</v>
      </c>
      <c r="CX128" s="24" t="s">
        <v>116</v>
      </c>
      <c r="CY128" s="24" t="s">
        <v>64</v>
      </c>
      <c r="DD128" s="24">
        <v>1</v>
      </c>
      <c r="DE128" s="24" t="s">
        <v>961</v>
      </c>
      <c r="DG128" s="24">
        <v>70</v>
      </c>
      <c r="DJ128" s="24" t="s">
        <v>76</v>
      </c>
      <c r="DK128" s="24" t="s">
        <v>2124</v>
      </c>
      <c r="DL128" s="24" t="s">
        <v>64</v>
      </c>
      <c r="DM128" s="24" t="s">
        <v>63</v>
      </c>
      <c r="DN128" s="24" t="s">
        <v>64</v>
      </c>
      <c r="DO128" s="24" t="s">
        <v>263</v>
      </c>
      <c r="DP128" s="24" t="s">
        <v>63</v>
      </c>
      <c r="DQ128" s="24" t="s">
        <v>78</v>
      </c>
      <c r="DS128" s="24" t="s">
        <v>118</v>
      </c>
      <c r="DT128" s="24" t="s">
        <v>119</v>
      </c>
      <c r="DU128" s="24" t="s">
        <v>120</v>
      </c>
      <c r="DV128" s="24" t="s">
        <v>121</v>
      </c>
      <c r="DY128" s="24">
        <v>26.9</v>
      </c>
      <c r="DZ128" s="121"/>
      <c r="EA128" s="140"/>
      <c r="EB128" s="136">
        <v>5</v>
      </c>
      <c r="EC128" s="24">
        <v>7</v>
      </c>
      <c r="ED128" s="24">
        <v>10</v>
      </c>
      <c r="EE128" s="136" t="s">
        <v>1844</v>
      </c>
      <c r="EF128" s="24">
        <v>3</v>
      </c>
      <c r="EH128" s="121"/>
      <c r="EM128" s="136"/>
      <c r="EP128" s="121"/>
      <c r="EU128" s="136"/>
      <c r="EV128" s="121">
        <v>2500</v>
      </c>
      <c r="EW128" s="24">
        <v>459</v>
      </c>
      <c r="EX128" s="24">
        <v>398</v>
      </c>
      <c r="EY128" s="24">
        <v>432</v>
      </c>
      <c r="EZ128" s="135">
        <v>289</v>
      </c>
      <c r="FA128" s="24">
        <v>3</v>
      </c>
      <c r="FC128" s="135">
        <v>450</v>
      </c>
      <c r="FD128" s="24">
        <v>23</v>
      </c>
      <c r="FE128" s="24">
        <v>28</v>
      </c>
      <c r="FF128" s="121">
        <v>25</v>
      </c>
      <c r="FG128" s="26">
        <v>312</v>
      </c>
      <c r="FH128" s="24">
        <v>261.8</v>
      </c>
      <c r="FI128" s="127">
        <f>EZ128</f>
        <v>289</v>
      </c>
      <c r="FJ128" s="124" t="s">
        <v>2310</v>
      </c>
      <c r="FL128" s="121"/>
      <c r="FM128" s="24">
        <v>0.33500000000000002</v>
      </c>
      <c r="FN128" s="24">
        <v>0.376</v>
      </c>
      <c r="FO128" s="24">
        <v>0.35399999999999998</v>
      </c>
      <c r="FP128" s="136"/>
      <c r="FS128" s="138">
        <v>21.1</v>
      </c>
    </row>
    <row r="129" spans="1:190" s="21" customFormat="1" x14ac:dyDescent="0.25">
      <c r="C129" s="107"/>
      <c r="D129" s="107"/>
      <c r="E129" s="107"/>
      <c r="F129" s="107"/>
      <c r="G129" s="107"/>
      <c r="H129" s="107"/>
      <c r="I129" s="108"/>
      <c r="J129" s="104"/>
      <c r="K129" s="107"/>
      <c r="L129" s="107"/>
      <c r="M129" s="104" t="s">
        <v>2311</v>
      </c>
      <c r="N129" s="107"/>
      <c r="O129" s="107"/>
      <c r="P129" s="107"/>
      <c r="Q129" s="107"/>
      <c r="R129" s="107"/>
      <c r="S129" s="107"/>
      <c r="T129" s="107"/>
      <c r="U129" s="107"/>
      <c r="V129" s="107"/>
      <c r="W129" s="107"/>
      <c r="X129" s="107"/>
      <c r="Y129" s="107"/>
      <c r="Z129" s="107"/>
      <c r="AA129" s="107"/>
      <c r="AB129" s="107"/>
      <c r="AC129" s="107"/>
      <c r="AD129" s="104" t="str">
        <f>$M129</f>
        <v>2020 Porsche Panamera Turbo S e-Hybrid Sport Turismo (PHEV)</v>
      </c>
      <c r="AE129" s="107"/>
      <c r="AF129" s="107"/>
      <c r="AG129" s="107"/>
      <c r="AH129" s="107"/>
      <c r="AI129" s="107"/>
      <c r="AJ129" s="107"/>
      <c r="AK129" s="111"/>
      <c r="AL129" s="107"/>
      <c r="AM129" s="107"/>
      <c r="AN129" s="107"/>
      <c r="AO129" s="107"/>
      <c r="AP129" s="107"/>
      <c r="AQ129" s="107"/>
      <c r="AR129" s="110"/>
      <c r="AS129" s="111"/>
      <c r="AT129" s="104" t="str">
        <f>$M129</f>
        <v>2020 Porsche Panamera Turbo S e-Hybrid Sport Turismo (PHEV)</v>
      </c>
      <c r="AU129" s="107"/>
      <c r="AV129" s="107"/>
      <c r="AW129" s="107"/>
      <c r="AX129" s="107"/>
      <c r="AY129" s="107"/>
      <c r="AZ129" s="107"/>
      <c r="BA129" s="107"/>
      <c r="BB129" s="107"/>
      <c r="BC129" s="107"/>
      <c r="BD129" s="107"/>
      <c r="BE129" s="107"/>
      <c r="BF129" s="107"/>
      <c r="BG129" s="107"/>
      <c r="BH129" s="107"/>
      <c r="BI129" s="104" t="str">
        <f>$M129</f>
        <v>2020 Porsche Panamera Turbo S e-Hybrid Sport Turismo (PHEV)</v>
      </c>
      <c r="BJ129" s="107"/>
      <c r="BK129" s="107"/>
      <c r="BL129" s="107"/>
      <c r="BM129" s="107"/>
      <c r="BN129" s="111"/>
      <c r="BO129" s="107"/>
      <c r="BP129" s="107"/>
      <c r="BQ129" s="107"/>
      <c r="BR129" s="107"/>
      <c r="BS129" s="107"/>
      <c r="BT129" s="112"/>
      <c r="BU129" s="107"/>
      <c r="BV129" s="110"/>
      <c r="BW129" s="113"/>
      <c r="BX129" s="107"/>
      <c r="BY129" s="104" t="str">
        <f>$M129</f>
        <v>2020 Porsche Panamera Turbo S e-Hybrid Sport Turismo (PHEV)</v>
      </c>
      <c r="BZ129" s="107"/>
      <c r="CA129" s="107"/>
      <c r="CB129" s="107"/>
      <c r="CC129" s="107"/>
      <c r="CD129" s="107"/>
      <c r="CE129" s="114"/>
      <c r="CF129" s="107"/>
      <c r="CG129" s="107"/>
      <c r="CH129" s="107"/>
      <c r="CI129" s="107"/>
      <c r="CJ129" s="107"/>
      <c r="CK129" s="107"/>
      <c r="CL129" s="107"/>
      <c r="CM129" s="107"/>
      <c r="CN129" s="107"/>
      <c r="CO129" s="104" t="str">
        <f>$M129</f>
        <v>2020 Porsche Panamera Turbo S e-Hybrid Sport Turismo (PHEV)</v>
      </c>
      <c r="CP129" s="107"/>
      <c r="CQ129" s="107"/>
      <c r="CR129" s="107"/>
      <c r="CS129" s="107"/>
      <c r="CT129" s="107"/>
      <c r="CU129" s="107"/>
      <c r="CV129" s="107"/>
      <c r="CW129" s="107"/>
      <c r="CX129" s="107"/>
      <c r="CY129" s="107"/>
      <c r="CZ129" s="107"/>
      <c r="DA129" s="107"/>
      <c r="DB129" s="107"/>
      <c r="DC129" s="107"/>
      <c r="DD129" s="107"/>
      <c r="DE129" s="107"/>
      <c r="DF129" s="104" t="str">
        <f>$M129</f>
        <v>2020 Porsche Panamera Turbo S e-Hybrid Sport Turismo (PHEV)</v>
      </c>
      <c r="DG129" s="107"/>
      <c r="DH129" s="107"/>
      <c r="DI129" s="107"/>
      <c r="DJ129" s="107"/>
      <c r="DK129" s="107"/>
      <c r="DL129" s="107"/>
      <c r="DM129" s="107"/>
      <c r="DN129" s="107"/>
      <c r="DO129" s="107"/>
      <c r="DP129" s="107"/>
      <c r="DQ129" s="107"/>
      <c r="DR129" s="104"/>
      <c r="DS129" s="104"/>
      <c r="DT129" s="104"/>
      <c r="DU129" s="104"/>
      <c r="DV129" s="104"/>
      <c r="DW129" s="104" t="str">
        <f>$M129</f>
        <v>2020 Porsche Panamera Turbo S e-Hybrid Sport Turismo (PHEV)</v>
      </c>
      <c r="DX129" s="104"/>
      <c r="DY129" s="104"/>
      <c r="DZ129" s="108"/>
      <c r="EA129" s="115"/>
      <c r="EB129" s="109"/>
      <c r="EC129" s="104"/>
      <c r="ED129" s="104"/>
      <c r="EE129" s="109"/>
      <c r="EF129" s="104"/>
      <c r="EG129" s="104"/>
      <c r="EH129" s="108"/>
      <c r="EI129" s="104"/>
      <c r="EK129" t="s">
        <v>80</v>
      </c>
      <c r="EL129" s="104" t="str">
        <f>$M129</f>
        <v>2020 Porsche Panamera Turbo S e-Hybrid Sport Turismo (PHEV)</v>
      </c>
      <c r="EM129" s="109"/>
      <c r="EP129" s="106"/>
      <c r="EU129" s="105"/>
      <c r="EV129" s="106"/>
      <c r="EZ129" s="116"/>
      <c r="FA129" s="104" t="str">
        <f>$M129</f>
        <v>2020 Porsche Panamera Turbo S e-Hybrid Sport Turismo (PHEV)</v>
      </c>
      <c r="FC129" s="116"/>
      <c r="FD129" s="104"/>
      <c r="FE129" s="104"/>
      <c r="FF129" s="108"/>
      <c r="FG129" s="104"/>
      <c r="FH129" s="104"/>
      <c r="FI129" s="108"/>
      <c r="FJ129" s="109"/>
      <c r="FK129" s="104"/>
      <c r="FL129" s="108"/>
      <c r="FM129" s="104" t="str">
        <f>$M129</f>
        <v>2020 Porsche Panamera Turbo S e-Hybrid Sport Turismo (PHEV)</v>
      </c>
      <c r="FN129" s="104"/>
      <c r="FO129" s="104"/>
      <c r="FP129" s="118"/>
      <c r="FQ129" s="119"/>
      <c r="FR129" s="119"/>
      <c r="FS129" s="156"/>
      <c r="FT129" s="104"/>
      <c r="FU129" s="104"/>
      <c r="FV129" s="104"/>
      <c r="FW129" s="104"/>
      <c r="FX129" s="104"/>
      <c r="FY129" s="104"/>
      <c r="FZ129" s="104"/>
      <c r="GA129" s="104"/>
      <c r="GB129" s="104"/>
      <c r="GC129" s="104"/>
      <c r="GD129" s="104"/>
      <c r="GE129" s="104"/>
      <c r="GF129" s="104"/>
      <c r="GG129" s="104"/>
      <c r="GH129" s="104"/>
    </row>
    <row r="130" spans="1:190" s="24" customFormat="1" x14ac:dyDescent="0.25">
      <c r="A130" s="24">
        <v>2020</v>
      </c>
      <c r="B130" s="24" t="s">
        <v>940</v>
      </c>
      <c r="C130" s="24" t="s">
        <v>940</v>
      </c>
      <c r="D130" s="24" t="s">
        <v>984</v>
      </c>
      <c r="E130" s="24" t="s">
        <v>942</v>
      </c>
      <c r="F130" s="24">
        <v>653</v>
      </c>
      <c r="G130" s="26">
        <v>4</v>
      </c>
      <c r="H130" s="24">
        <v>8</v>
      </c>
      <c r="I130" s="121" t="s">
        <v>526</v>
      </c>
      <c r="J130" s="24">
        <v>19</v>
      </c>
      <c r="K130" s="24">
        <v>22</v>
      </c>
      <c r="L130" s="24">
        <v>20</v>
      </c>
      <c r="M130" s="24">
        <v>24.1</v>
      </c>
      <c r="N130" s="24">
        <v>30.8</v>
      </c>
      <c r="O130" s="24">
        <v>26.8</v>
      </c>
      <c r="P130" s="24">
        <v>19.2</v>
      </c>
      <c r="Q130" s="24">
        <v>22.1</v>
      </c>
      <c r="R130" s="24">
        <v>20.399999999999999</v>
      </c>
      <c r="T130" s="24" t="s">
        <v>60</v>
      </c>
      <c r="U130" s="24" t="s">
        <v>71</v>
      </c>
      <c r="V130" s="24" t="s">
        <v>157</v>
      </c>
      <c r="W130" s="24" t="s">
        <v>158</v>
      </c>
      <c r="Y130" s="24">
        <v>8</v>
      </c>
      <c r="Z130" s="24" t="s">
        <v>64</v>
      </c>
      <c r="AA130" s="24" t="s">
        <v>64</v>
      </c>
      <c r="AB130" s="24" t="s">
        <v>86</v>
      </c>
      <c r="AC130" s="24" t="s">
        <v>87</v>
      </c>
      <c r="AD130" s="24">
        <v>10</v>
      </c>
      <c r="AF130" s="24">
        <v>432</v>
      </c>
      <c r="AG130" s="24" t="s">
        <v>59</v>
      </c>
      <c r="AH130" s="24" t="s">
        <v>67</v>
      </c>
      <c r="AI130" s="24" t="s">
        <v>68</v>
      </c>
      <c r="AJ130" s="24" t="s">
        <v>69</v>
      </c>
      <c r="AK130" s="136" t="s">
        <v>64</v>
      </c>
      <c r="AL130" s="24" t="s">
        <v>70</v>
      </c>
      <c r="AO130" s="24">
        <v>108</v>
      </c>
      <c r="AP130" s="24">
        <v>16</v>
      </c>
      <c r="AR130" s="121"/>
      <c r="AS130" s="136">
        <v>2000</v>
      </c>
      <c r="AT130" s="24">
        <v>2000</v>
      </c>
      <c r="AU130" s="24">
        <v>72</v>
      </c>
      <c r="AV130" s="24">
        <v>58</v>
      </c>
      <c r="AW130" s="24">
        <v>66</v>
      </c>
      <c r="AX130" s="24">
        <v>52.3</v>
      </c>
      <c r="AY130" s="24">
        <v>41.2</v>
      </c>
      <c r="AZ130" s="24">
        <v>47.305</v>
      </c>
      <c r="BA130" s="24">
        <v>72.304299999999998</v>
      </c>
      <c r="BB130" s="24">
        <v>58.1265</v>
      </c>
      <c r="BC130" s="24">
        <v>65.924300000000002</v>
      </c>
      <c r="BD130" s="24">
        <v>14</v>
      </c>
      <c r="BE130" s="24" t="s">
        <v>108</v>
      </c>
      <c r="BF130" s="24" t="s">
        <v>109</v>
      </c>
      <c r="BG130" s="24" t="s">
        <v>122</v>
      </c>
      <c r="BH130" s="24" t="s">
        <v>123</v>
      </c>
      <c r="BI130" s="24">
        <v>2000</v>
      </c>
      <c r="BM130" s="24">
        <v>2000</v>
      </c>
      <c r="BN130" s="124" t="s">
        <v>2126</v>
      </c>
      <c r="BO130" s="24">
        <v>2</v>
      </c>
      <c r="BP130" s="24">
        <v>2</v>
      </c>
      <c r="BQ130" s="24">
        <v>6</v>
      </c>
      <c r="BR130" s="24" t="s">
        <v>92</v>
      </c>
      <c r="BS130" s="24" t="s">
        <v>2123</v>
      </c>
      <c r="BT130" s="24" t="s">
        <v>111</v>
      </c>
      <c r="BU130" s="27">
        <v>43699</v>
      </c>
      <c r="BV130" s="121">
        <v>26470</v>
      </c>
      <c r="BW130" s="139"/>
      <c r="BX130" s="24" t="s">
        <v>63</v>
      </c>
      <c r="BY130" s="24" t="s">
        <v>64</v>
      </c>
      <c r="CB130" s="24" t="s">
        <v>64</v>
      </c>
      <c r="CC130" s="24" t="s">
        <v>64</v>
      </c>
      <c r="CD130" s="24" t="s">
        <v>982</v>
      </c>
      <c r="CE130" s="24" t="s">
        <v>64</v>
      </c>
      <c r="CG130" s="24" t="s">
        <v>63</v>
      </c>
      <c r="CH130" s="24" t="s">
        <v>944</v>
      </c>
      <c r="CI130" s="24" t="s">
        <v>63</v>
      </c>
      <c r="CJ130" s="24" t="s">
        <v>944</v>
      </c>
      <c r="CK130" s="24" t="s">
        <v>112</v>
      </c>
      <c r="CM130" s="24">
        <v>1</v>
      </c>
      <c r="CN130" s="24" t="s">
        <v>113</v>
      </c>
      <c r="CP130" s="24">
        <v>382</v>
      </c>
      <c r="CQ130" s="24">
        <v>75</v>
      </c>
      <c r="CR130" s="24">
        <v>111</v>
      </c>
      <c r="CS130" s="24" t="s">
        <v>2129</v>
      </c>
      <c r="CV130" s="24" t="s">
        <v>115</v>
      </c>
      <c r="CX130" s="24" t="s">
        <v>116</v>
      </c>
      <c r="CY130" s="24" t="s">
        <v>64</v>
      </c>
      <c r="DD130" s="24">
        <v>1</v>
      </c>
      <c r="DE130" s="24" t="s">
        <v>961</v>
      </c>
      <c r="DG130" s="24">
        <v>70</v>
      </c>
      <c r="DJ130" s="24" t="s">
        <v>76</v>
      </c>
      <c r="DK130" s="24" t="s">
        <v>2124</v>
      </c>
      <c r="DL130" s="24" t="s">
        <v>64</v>
      </c>
      <c r="DM130" s="24" t="s">
        <v>63</v>
      </c>
      <c r="DN130" s="24" t="s">
        <v>64</v>
      </c>
      <c r="DO130" s="24" t="s">
        <v>263</v>
      </c>
      <c r="DP130" s="24" t="s">
        <v>63</v>
      </c>
      <c r="DQ130" s="24" t="s">
        <v>78</v>
      </c>
      <c r="DS130" s="24" t="s">
        <v>118</v>
      </c>
      <c r="DT130" s="24" t="s">
        <v>119</v>
      </c>
      <c r="DU130" s="24" t="s">
        <v>120</v>
      </c>
      <c r="DV130" s="24" t="s">
        <v>121</v>
      </c>
      <c r="DZ130" s="121"/>
      <c r="EA130" s="140"/>
      <c r="EB130" s="136">
        <v>5</v>
      </c>
      <c r="EC130" s="24">
        <v>7</v>
      </c>
      <c r="EE130" s="136" t="s">
        <v>1844</v>
      </c>
      <c r="EF130" s="24">
        <v>3</v>
      </c>
      <c r="EH130" s="121"/>
      <c r="EM130" s="136"/>
      <c r="EP130" s="121"/>
      <c r="EU130" s="136"/>
      <c r="EV130" s="121">
        <v>2500</v>
      </c>
      <c r="EW130" s="24">
        <v>0</v>
      </c>
      <c r="EX130" s="24">
        <v>17</v>
      </c>
      <c r="EY130" s="24">
        <v>8</v>
      </c>
      <c r="EZ130" s="135">
        <v>289</v>
      </c>
      <c r="FA130" s="24">
        <v>3</v>
      </c>
      <c r="FC130" s="135">
        <v>450</v>
      </c>
      <c r="FD130" s="24">
        <v>23</v>
      </c>
      <c r="FE130" s="24">
        <v>28</v>
      </c>
      <c r="FF130" s="121">
        <v>25</v>
      </c>
      <c r="FG130" s="26">
        <v>312</v>
      </c>
      <c r="FH130" s="24">
        <v>261.8</v>
      </c>
      <c r="FI130" s="127">
        <f>EZ130</f>
        <v>289</v>
      </c>
      <c r="FJ130" s="136">
        <v>13.05</v>
      </c>
      <c r="FK130" s="24">
        <v>15.19</v>
      </c>
      <c r="FL130" s="121">
        <f>BD130</f>
        <v>14</v>
      </c>
      <c r="FM130" s="24">
        <v>0.33500000000000002</v>
      </c>
      <c r="FN130" s="24">
        <v>0.376</v>
      </c>
      <c r="FO130" s="24">
        <v>0.35399999999999998</v>
      </c>
      <c r="FP130" s="185">
        <v>0</v>
      </c>
      <c r="FQ130" s="186">
        <v>0.2</v>
      </c>
      <c r="FR130" s="187">
        <v>0.1</v>
      </c>
      <c r="FS130" s="138">
        <v>21.1</v>
      </c>
    </row>
    <row r="131" spans="1:190" s="24" customFormat="1" x14ac:dyDescent="0.25">
      <c r="A131" s="24" t="s">
        <v>80</v>
      </c>
      <c r="B131" s="24" t="s">
        <v>2305</v>
      </c>
      <c r="C131" s="122"/>
      <c r="E131" s="122"/>
      <c r="F131" s="34"/>
      <c r="G131" s="26"/>
      <c r="H131" s="34"/>
      <c r="I131" s="123"/>
      <c r="J131" s="24">
        <v>19</v>
      </c>
      <c r="K131" s="24">
        <v>22</v>
      </c>
      <c r="L131" s="24">
        <v>20</v>
      </c>
      <c r="M131" s="24">
        <v>24.1</v>
      </c>
      <c r="N131" s="24">
        <v>30.8</v>
      </c>
      <c r="O131" s="24">
        <v>26.8</v>
      </c>
      <c r="P131" s="24">
        <v>19.2</v>
      </c>
      <c r="Q131" s="24">
        <v>22.1</v>
      </c>
      <c r="R131" s="24">
        <v>20.399999999999999</v>
      </c>
      <c r="T131" s="24" t="s">
        <v>60</v>
      </c>
      <c r="U131" s="24" t="s">
        <v>71</v>
      </c>
      <c r="V131" s="24" t="s">
        <v>157</v>
      </c>
      <c r="W131" s="24" t="s">
        <v>158</v>
      </c>
      <c r="Y131" s="24">
        <v>8</v>
      </c>
      <c r="Z131" s="24" t="s">
        <v>64</v>
      </c>
      <c r="AA131" s="24" t="s">
        <v>64</v>
      </c>
      <c r="AB131" s="24" t="s">
        <v>86</v>
      </c>
      <c r="AC131" s="24" t="s">
        <v>87</v>
      </c>
      <c r="AD131" s="24">
        <v>10</v>
      </c>
      <c r="AF131" s="24">
        <v>432</v>
      </c>
      <c r="AG131" s="24" t="s">
        <v>59</v>
      </c>
      <c r="AH131" s="24" t="s">
        <v>67</v>
      </c>
      <c r="AI131" s="24" t="s">
        <v>68</v>
      </c>
      <c r="AJ131" s="24" t="s">
        <v>69</v>
      </c>
      <c r="AK131" s="136" t="s">
        <v>64</v>
      </c>
      <c r="AL131" s="24" t="s">
        <v>70</v>
      </c>
      <c r="AO131" s="24">
        <v>108</v>
      </c>
      <c r="AP131" s="24">
        <v>16</v>
      </c>
      <c r="AR131" s="121"/>
      <c r="AS131" s="136">
        <v>2000</v>
      </c>
      <c r="AT131" s="24">
        <v>2000</v>
      </c>
      <c r="AU131" s="24">
        <v>46</v>
      </c>
      <c r="AV131" s="24">
        <v>51</v>
      </c>
      <c r="AW131" s="24">
        <v>48</v>
      </c>
      <c r="AX131" s="24">
        <v>64.099999999999994</v>
      </c>
      <c r="AY131" s="24">
        <v>73.2</v>
      </c>
      <c r="AZ131" s="24">
        <v>67.898399999999995</v>
      </c>
      <c r="BA131" s="24">
        <v>46.012900000000002</v>
      </c>
      <c r="BB131" s="24">
        <v>51.360599999999998</v>
      </c>
      <c r="BC131" s="24">
        <v>48.274799999999999</v>
      </c>
      <c r="BD131" s="24">
        <v>14</v>
      </c>
      <c r="BE131" s="24" t="s">
        <v>108</v>
      </c>
      <c r="BF131" s="24" t="s">
        <v>109</v>
      </c>
      <c r="BG131" s="24" t="s">
        <v>68</v>
      </c>
      <c r="BH131" s="24" t="s">
        <v>69</v>
      </c>
      <c r="BI131" s="24">
        <v>2000</v>
      </c>
      <c r="BM131" s="24">
        <v>2000</v>
      </c>
      <c r="BN131" s="124" t="s">
        <v>2126</v>
      </c>
      <c r="BO131" s="24">
        <v>2</v>
      </c>
      <c r="BP131" s="24">
        <v>2</v>
      </c>
      <c r="BQ131" s="24">
        <v>6</v>
      </c>
      <c r="BR131" s="24" t="s">
        <v>92</v>
      </c>
      <c r="BS131" s="24" t="s">
        <v>2123</v>
      </c>
      <c r="BT131" s="24" t="s">
        <v>111</v>
      </c>
      <c r="BU131" s="27">
        <v>43699</v>
      </c>
      <c r="BV131" s="121">
        <v>26470</v>
      </c>
      <c r="BW131" s="139"/>
      <c r="BX131" s="24" t="s">
        <v>63</v>
      </c>
      <c r="BY131" s="24" t="s">
        <v>64</v>
      </c>
      <c r="CB131" s="24" t="s">
        <v>64</v>
      </c>
      <c r="CC131" s="24" t="s">
        <v>64</v>
      </c>
      <c r="CD131" s="24" t="s">
        <v>982</v>
      </c>
      <c r="CE131" s="24" t="s">
        <v>64</v>
      </c>
      <c r="CG131" s="24" t="s">
        <v>63</v>
      </c>
      <c r="CH131" s="24" t="s">
        <v>944</v>
      </c>
      <c r="CI131" s="24" t="s">
        <v>63</v>
      </c>
      <c r="CJ131" s="24" t="s">
        <v>944</v>
      </c>
      <c r="CK131" s="24" t="s">
        <v>112</v>
      </c>
      <c r="CM131" s="24">
        <v>1</v>
      </c>
      <c r="CN131" s="24" t="s">
        <v>113</v>
      </c>
      <c r="CP131" s="24">
        <v>382</v>
      </c>
      <c r="CQ131" s="24">
        <v>75</v>
      </c>
      <c r="CR131" s="24">
        <v>111</v>
      </c>
      <c r="CS131" s="24" t="s">
        <v>2129</v>
      </c>
      <c r="CV131" s="24" t="s">
        <v>115</v>
      </c>
      <c r="CX131" s="24" t="s">
        <v>116</v>
      </c>
      <c r="CY131" s="24" t="s">
        <v>64</v>
      </c>
      <c r="DD131" s="24">
        <v>1</v>
      </c>
      <c r="DE131" s="24" t="s">
        <v>961</v>
      </c>
      <c r="DG131" s="24">
        <v>70</v>
      </c>
      <c r="DJ131" s="24" t="s">
        <v>76</v>
      </c>
      <c r="DK131" s="24" t="s">
        <v>2124</v>
      </c>
      <c r="DL131" s="24" t="s">
        <v>64</v>
      </c>
      <c r="DM131" s="24" t="s">
        <v>63</v>
      </c>
      <c r="DN131" s="24" t="s">
        <v>64</v>
      </c>
      <c r="DO131" s="24" t="s">
        <v>263</v>
      </c>
      <c r="DP131" s="24" t="s">
        <v>63</v>
      </c>
      <c r="DQ131" s="24" t="s">
        <v>78</v>
      </c>
      <c r="DS131" s="24" t="s">
        <v>118</v>
      </c>
      <c r="DT131" s="24" t="s">
        <v>119</v>
      </c>
      <c r="DU131" s="24" t="s">
        <v>120</v>
      </c>
      <c r="DV131" s="24" t="s">
        <v>121</v>
      </c>
      <c r="DY131" s="24">
        <v>26.9</v>
      </c>
      <c r="DZ131" s="121"/>
      <c r="EA131" s="140"/>
      <c r="EB131" s="136">
        <v>5</v>
      </c>
      <c r="EC131" s="24">
        <v>7</v>
      </c>
      <c r="ED131" s="24">
        <v>10</v>
      </c>
      <c r="EE131" s="136" t="s">
        <v>1844</v>
      </c>
      <c r="EF131" s="24">
        <v>3</v>
      </c>
      <c r="EH131" s="121"/>
      <c r="EM131" s="136"/>
      <c r="EP131" s="121"/>
      <c r="EU131" s="136"/>
      <c r="EV131" s="121">
        <v>2500</v>
      </c>
      <c r="EW131" s="24">
        <v>459</v>
      </c>
      <c r="EX131" s="24">
        <v>398</v>
      </c>
      <c r="EY131" s="24">
        <v>432</v>
      </c>
      <c r="EZ131" s="135">
        <v>289</v>
      </c>
      <c r="FA131" s="24">
        <v>3</v>
      </c>
      <c r="FC131" s="135">
        <v>450</v>
      </c>
      <c r="FD131" s="24">
        <v>23</v>
      </c>
      <c r="FE131" s="24">
        <v>28</v>
      </c>
      <c r="FF131" s="121">
        <v>25</v>
      </c>
      <c r="FG131" s="26">
        <v>312</v>
      </c>
      <c r="FH131" s="24">
        <v>261.8</v>
      </c>
      <c r="FI131" s="127">
        <f>EZ131</f>
        <v>289</v>
      </c>
      <c r="FJ131" s="124" t="s">
        <v>2310</v>
      </c>
      <c r="FL131" s="121"/>
      <c r="FM131" s="24">
        <v>0.33500000000000002</v>
      </c>
      <c r="FN131" s="24">
        <v>0.376</v>
      </c>
      <c r="FO131" s="24">
        <v>0.35399999999999998</v>
      </c>
      <c r="FP131" s="136"/>
      <c r="FS131" s="138">
        <v>21.1</v>
      </c>
    </row>
    <row r="132" spans="1:190" s="21" customFormat="1" x14ac:dyDescent="0.25">
      <c r="A132" s="107"/>
      <c r="B132" s="107"/>
      <c r="C132" s="107"/>
      <c r="D132" s="107"/>
      <c r="E132" s="107"/>
      <c r="F132" s="107"/>
      <c r="G132" s="107"/>
      <c r="H132" s="107"/>
      <c r="I132" s="108"/>
      <c r="J132" s="104"/>
      <c r="K132" s="107"/>
      <c r="L132" s="107"/>
      <c r="M132" s="104" t="s">
        <v>2312</v>
      </c>
      <c r="N132" s="107"/>
      <c r="O132" s="107"/>
      <c r="P132" s="107"/>
      <c r="Q132" s="107"/>
      <c r="R132" s="107"/>
      <c r="S132" s="107"/>
      <c r="T132" s="107"/>
      <c r="U132" s="107"/>
      <c r="V132" s="107"/>
      <c r="W132" s="107"/>
      <c r="X132" s="107"/>
      <c r="Y132" s="107"/>
      <c r="Z132" s="107"/>
      <c r="AA132" s="107"/>
      <c r="AB132" s="107"/>
      <c r="AC132" s="107"/>
      <c r="AD132" s="104" t="str">
        <f>$M132</f>
        <v>2020 Subaru Crosstrek Hybrid AWD (PHEV)</v>
      </c>
      <c r="AE132" s="107"/>
      <c r="AF132" s="107"/>
      <c r="AG132" s="107"/>
      <c r="AH132" s="107"/>
      <c r="AI132" s="107"/>
      <c r="AJ132" s="107"/>
      <c r="AK132" s="111"/>
      <c r="AL132" s="107"/>
      <c r="AM132" s="107"/>
      <c r="AN132" s="107"/>
      <c r="AO132" s="107"/>
      <c r="AP132" s="107"/>
      <c r="AQ132" s="107"/>
      <c r="AR132" s="110"/>
      <c r="AS132" s="111"/>
      <c r="AT132" s="104" t="str">
        <f>$M132</f>
        <v>2020 Subaru Crosstrek Hybrid AWD (PHEV)</v>
      </c>
      <c r="AU132" s="107"/>
      <c r="AV132" s="107"/>
      <c r="AW132" s="107"/>
      <c r="AX132" s="107"/>
      <c r="AY132" s="107"/>
      <c r="AZ132" s="107"/>
      <c r="BA132" s="107"/>
      <c r="BB132" s="107"/>
      <c r="BC132" s="107"/>
      <c r="BD132" s="107"/>
      <c r="BE132" s="107"/>
      <c r="BF132" s="107"/>
      <c r="BG132" s="107"/>
      <c r="BH132" s="107"/>
      <c r="BI132" s="104" t="str">
        <f>$M132</f>
        <v>2020 Subaru Crosstrek Hybrid AWD (PHEV)</v>
      </c>
      <c r="BJ132" s="107"/>
      <c r="BK132" s="107"/>
      <c r="BL132" s="107"/>
      <c r="BM132" s="107"/>
      <c r="BN132" s="111"/>
      <c r="BO132" s="107"/>
      <c r="BP132" s="107"/>
      <c r="BQ132" s="107"/>
      <c r="BR132" s="107"/>
      <c r="BS132" s="107"/>
      <c r="BT132" s="112"/>
      <c r="BU132" s="107"/>
      <c r="BV132" s="110"/>
      <c r="BW132" s="157" t="s">
        <v>80</v>
      </c>
      <c r="BX132" s="107"/>
      <c r="BY132" s="104" t="str">
        <f>$M132</f>
        <v>2020 Subaru Crosstrek Hybrid AWD (PHEV)</v>
      </c>
      <c r="BZ132" s="107"/>
      <c r="CA132" s="107"/>
      <c r="CB132" s="107"/>
      <c r="CC132" s="107"/>
      <c r="CD132" s="107"/>
      <c r="CE132" s="114"/>
      <c r="CF132" s="107"/>
      <c r="CG132" s="107"/>
      <c r="CH132" s="107"/>
      <c r="CI132" s="107"/>
      <c r="CJ132" s="107"/>
      <c r="CK132" s="107"/>
      <c r="CL132" s="107"/>
      <c r="CM132" s="107"/>
      <c r="CN132" s="107"/>
      <c r="CO132" s="104" t="str">
        <f>$M132</f>
        <v>2020 Subaru Crosstrek Hybrid AWD (PHEV)</v>
      </c>
      <c r="CP132" s="107"/>
      <c r="CQ132" s="107"/>
      <c r="CR132" s="107"/>
      <c r="CS132" s="107"/>
      <c r="CT132" s="107"/>
      <c r="CU132" s="107"/>
      <c r="CV132" s="107"/>
      <c r="CW132" s="107"/>
      <c r="CX132" s="107"/>
      <c r="CY132" s="107"/>
      <c r="CZ132" s="107"/>
      <c r="DA132" s="107"/>
      <c r="DB132" s="107"/>
      <c r="DC132" s="107"/>
      <c r="DD132" s="107"/>
      <c r="DE132" s="107"/>
      <c r="DF132" s="104" t="str">
        <f>$M132</f>
        <v>2020 Subaru Crosstrek Hybrid AWD (PHEV)</v>
      </c>
      <c r="DG132" s="107"/>
      <c r="DH132" s="107"/>
      <c r="DI132" s="107"/>
      <c r="DJ132" s="107"/>
      <c r="DK132" s="107"/>
      <c r="DL132" s="107"/>
      <c r="DM132" s="107"/>
      <c r="DN132" s="107"/>
      <c r="DO132" s="107"/>
      <c r="DP132" s="107"/>
      <c r="DQ132" s="107"/>
      <c r="DR132" s="104"/>
      <c r="DS132" s="104"/>
      <c r="DT132" s="104"/>
      <c r="DU132" s="104"/>
      <c r="DV132" s="104"/>
      <c r="DW132" s="104" t="str">
        <f>$M132</f>
        <v>2020 Subaru Crosstrek Hybrid AWD (PHEV)</v>
      </c>
      <c r="DX132" s="104"/>
      <c r="DY132" s="104"/>
      <c r="DZ132" s="108"/>
      <c r="EA132" s="158"/>
      <c r="EB132" s="109"/>
      <c r="EC132" s="104"/>
      <c r="ED132" s="104"/>
      <c r="EE132" s="109"/>
      <c r="EF132" s="104"/>
      <c r="EG132" s="104"/>
      <c r="EH132" s="108"/>
      <c r="EI132" s="104"/>
      <c r="EK132" t="s">
        <v>80</v>
      </c>
      <c r="EL132" s="104" t="str">
        <f>$M132</f>
        <v>2020 Subaru Crosstrek Hybrid AWD (PHEV)</v>
      </c>
      <c r="EM132" s="109"/>
      <c r="EP132" s="106"/>
      <c r="EU132" s="105"/>
      <c r="EV132" s="106"/>
      <c r="EZ132" s="116"/>
      <c r="FA132" s="104" t="str">
        <f>$M132</f>
        <v>2020 Subaru Crosstrek Hybrid AWD (PHEV)</v>
      </c>
      <c r="FC132" s="116"/>
      <c r="FD132" s="104"/>
      <c r="FE132" s="104"/>
      <c r="FF132" s="108"/>
      <c r="FG132" s="159"/>
      <c r="FH132" s="160"/>
      <c r="FI132" s="161"/>
      <c r="FJ132" s="159"/>
      <c r="FK132" s="160"/>
      <c r="FL132" s="161"/>
      <c r="FM132" s="104" t="str">
        <f>$M132</f>
        <v>2020 Subaru Crosstrek Hybrid AWD (PHEV)</v>
      </c>
      <c r="FN132" s="160"/>
      <c r="FO132" s="161"/>
      <c r="FP132" s="162"/>
      <c r="FQ132" s="163"/>
      <c r="FR132" s="163"/>
      <c r="FS132" s="156"/>
      <c r="FT132" s="104"/>
      <c r="FU132" s="104"/>
      <c r="FV132" s="104"/>
      <c r="FW132" s="104"/>
      <c r="FX132" s="104"/>
      <c r="FY132" s="104"/>
      <c r="FZ132" s="104"/>
      <c r="GA132" s="104"/>
      <c r="GB132" s="104"/>
      <c r="GC132" s="104"/>
      <c r="GD132" s="104"/>
      <c r="GE132" s="104"/>
      <c r="GF132" s="104"/>
      <c r="GG132" s="104"/>
      <c r="GH132" s="104"/>
    </row>
    <row r="133" spans="1:190" s="24" customFormat="1" x14ac:dyDescent="0.25">
      <c r="A133" s="24">
        <v>2020</v>
      </c>
      <c r="B133" s="24" t="s">
        <v>1006</v>
      </c>
      <c r="C133" s="24" t="s">
        <v>1006</v>
      </c>
      <c r="D133" s="24" t="s">
        <v>1011</v>
      </c>
      <c r="E133" s="24" t="s">
        <v>1007</v>
      </c>
      <c r="F133" s="24">
        <v>35</v>
      </c>
      <c r="G133" s="26">
        <v>2</v>
      </c>
      <c r="H133" s="24">
        <v>4</v>
      </c>
      <c r="I133" s="121" t="s">
        <v>260</v>
      </c>
      <c r="J133" s="136">
        <v>36</v>
      </c>
      <c r="K133" s="24">
        <v>35</v>
      </c>
      <c r="L133" s="24">
        <v>35</v>
      </c>
      <c r="M133" s="24">
        <v>51.8</v>
      </c>
      <c r="N133" s="24">
        <v>50.1</v>
      </c>
      <c r="O133" s="24">
        <v>51</v>
      </c>
      <c r="P133" s="24">
        <v>35.6</v>
      </c>
      <c r="Q133" s="24">
        <v>34.5</v>
      </c>
      <c r="R133" s="24">
        <v>35.1</v>
      </c>
      <c r="T133" s="24" t="s">
        <v>142</v>
      </c>
      <c r="U133" s="24" t="s">
        <v>143</v>
      </c>
      <c r="V133" s="24" t="s">
        <v>258</v>
      </c>
      <c r="W133" s="24" t="s">
        <v>259</v>
      </c>
      <c r="Y133" s="24">
        <v>1</v>
      </c>
      <c r="Z133" s="24" t="s">
        <v>64</v>
      </c>
      <c r="AA133" s="24" t="s">
        <v>64</v>
      </c>
      <c r="AB133" s="24" t="s">
        <v>86</v>
      </c>
      <c r="AC133" s="24" t="s">
        <v>87</v>
      </c>
      <c r="AD133" s="24">
        <v>10</v>
      </c>
      <c r="AF133" s="24">
        <v>464</v>
      </c>
      <c r="AG133" s="24" t="s">
        <v>243</v>
      </c>
      <c r="AH133" s="24" t="s">
        <v>244</v>
      </c>
      <c r="AI133" s="24" t="s">
        <v>68</v>
      </c>
      <c r="AJ133" s="121" t="s">
        <v>69</v>
      </c>
      <c r="AK133" s="136" t="s">
        <v>184</v>
      </c>
      <c r="AL133" s="24" t="s">
        <v>185</v>
      </c>
      <c r="AR133" s="121"/>
      <c r="AS133" s="136">
        <v>1000</v>
      </c>
      <c r="AT133" s="24">
        <v>1000</v>
      </c>
      <c r="AU133" s="136">
        <v>34</v>
      </c>
      <c r="AV133" s="24">
        <v>42</v>
      </c>
      <c r="AW133" s="24">
        <v>38</v>
      </c>
      <c r="AX133" s="24">
        <v>23.7</v>
      </c>
      <c r="AY133" s="24">
        <v>29.4</v>
      </c>
      <c r="AZ133" s="24">
        <v>26.265000000000001</v>
      </c>
      <c r="BA133" s="24">
        <v>34.139200000000002</v>
      </c>
      <c r="BB133" s="24">
        <v>42.273899999999998</v>
      </c>
      <c r="BC133" s="24">
        <v>37.799799999999998</v>
      </c>
      <c r="BD133" s="24">
        <v>17</v>
      </c>
      <c r="BE133" s="24" t="s">
        <v>108</v>
      </c>
      <c r="BF133" s="24" t="s">
        <v>109</v>
      </c>
      <c r="BG133" s="24" t="s">
        <v>122</v>
      </c>
      <c r="BH133" s="24" t="s">
        <v>123</v>
      </c>
      <c r="BI133" s="24">
        <v>1000</v>
      </c>
      <c r="BM133" s="121">
        <v>1000</v>
      </c>
      <c r="BN133" s="124" t="s">
        <v>2126</v>
      </c>
      <c r="BO133" s="24">
        <v>2</v>
      </c>
      <c r="BP133" s="24">
        <v>2</v>
      </c>
      <c r="BQ133" s="24">
        <v>31</v>
      </c>
      <c r="BR133" s="24" t="s">
        <v>186</v>
      </c>
      <c r="BT133" s="24" t="s">
        <v>111</v>
      </c>
      <c r="BU133" s="27">
        <v>43707</v>
      </c>
      <c r="BV133" s="121">
        <v>26515</v>
      </c>
      <c r="BW133" s="139"/>
      <c r="BX133" s="136" t="s">
        <v>64</v>
      </c>
      <c r="BY133" s="24" t="s">
        <v>64</v>
      </c>
      <c r="CB133" s="24" t="s">
        <v>64</v>
      </c>
      <c r="CC133" s="24" t="s">
        <v>64</v>
      </c>
      <c r="CE133" s="24" t="s">
        <v>64</v>
      </c>
      <c r="CG133" s="24" t="s">
        <v>63</v>
      </c>
      <c r="CH133" s="24" t="s">
        <v>1005</v>
      </c>
      <c r="CI133" s="24" t="s">
        <v>64</v>
      </c>
      <c r="CK133" s="24" t="s">
        <v>112</v>
      </c>
      <c r="CM133" s="24">
        <v>1</v>
      </c>
      <c r="CN133" s="24" t="s">
        <v>113</v>
      </c>
      <c r="CP133" s="24">
        <v>352</v>
      </c>
      <c r="CQ133" s="24">
        <v>25</v>
      </c>
      <c r="CR133" s="24">
        <v>110</v>
      </c>
      <c r="CS133" s="24" t="s">
        <v>114</v>
      </c>
      <c r="CV133" s="24" t="s">
        <v>115</v>
      </c>
      <c r="CX133" s="24" t="s">
        <v>116</v>
      </c>
      <c r="CY133" s="24" t="s">
        <v>63</v>
      </c>
      <c r="DD133" s="24">
        <v>1</v>
      </c>
      <c r="DE133" s="24" t="s">
        <v>138</v>
      </c>
      <c r="DG133" s="24">
        <v>88</v>
      </c>
      <c r="DJ133" s="24" t="s">
        <v>76</v>
      </c>
      <c r="DK133" s="24" t="s">
        <v>2124</v>
      </c>
      <c r="DL133" s="24" t="s">
        <v>64</v>
      </c>
      <c r="DM133" s="24" t="s">
        <v>63</v>
      </c>
      <c r="DN133" s="24" t="s">
        <v>64</v>
      </c>
      <c r="DO133" s="24" t="s">
        <v>728</v>
      </c>
      <c r="DP133" s="24" t="s">
        <v>63</v>
      </c>
      <c r="DQ133" s="24" t="s">
        <v>78</v>
      </c>
      <c r="DR133" s="24" t="s">
        <v>110</v>
      </c>
      <c r="DS133" s="24" t="s">
        <v>118</v>
      </c>
      <c r="DT133" s="24" t="s">
        <v>119</v>
      </c>
      <c r="DU133" s="24" t="s">
        <v>144</v>
      </c>
      <c r="DV133" s="24" t="s">
        <v>145</v>
      </c>
      <c r="DZ133" s="121"/>
      <c r="EA133" s="140"/>
      <c r="EB133" s="136">
        <v>10</v>
      </c>
      <c r="EC133" s="24">
        <v>10</v>
      </c>
      <c r="ED133" s="121"/>
      <c r="EE133" s="136" t="s">
        <v>1858</v>
      </c>
      <c r="EF133" s="24">
        <v>6</v>
      </c>
      <c r="EH133" s="121"/>
      <c r="EI133" s="136"/>
      <c r="EM133" s="136"/>
      <c r="EP133" s="121"/>
      <c r="EQ133" s="136"/>
      <c r="ET133" s="121"/>
      <c r="EU133" s="136">
        <v>2500</v>
      </c>
      <c r="EV133" s="121"/>
      <c r="EW133" s="136">
        <v>0</v>
      </c>
      <c r="EX133" s="24">
        <v>0</v>
      </c>
      <c r="EY133" s="121">
        <v>0</v>
      </c>
      <c r="EZ133" s="135">
        <v>151</v>
      </c>
      <c r="FA133" s="24">
        <v>2</v>
      </c>
      <c r="FB133" s="121"/>
      <c r="FC133" s="135">
        <v>480</v>
      </c>
      <c r="FD133" s="136">
        <v>49</v>
      </c>
      <c r="FE133" s="24">
        <v>43</v>
      </c>
      <c r="FF133" s="121">
        <v>46</v>
      </c>
      <c r="FG133" s="24">
        <v>141.1</v>
      </c>
      <c r="FH133" s="24">
        <v>162.19999999999999</v>
      </c>
      <c r="FI133" s="127">
        <f>EZ133</f>
        <v>151</v>
      </c>
      <c r="FJ133" s="136">
        <v>19.11</v>
      </c>
      <c r="FK133" s="24">
        <v>15.52</v>
      </c>
      <c r="FL133" s="121">
        <f>BD133</f>
        <v>17</v>
      </c>
      <c r="FM133" s="24">
        <v>0.443</v>
      </c>
      <c r="FN133" s="24">
        <v>0.38200000000000001</v>
      </c>
      <c r="FO133" s="24">
        <v>0.41699999999999998</v>
      </c>
      <c r="FP133" s="185">
        <v>0</v>
      </c>
      <c r="FQ133" s="186">
        <v>0</v>
      </c>
      <c r="FR133" s="187">
        <v>0</v>
      </c>
      <c r="FS133" s="138">
        <v>13.2</v>
      </c>
    </row>
    <row r="134" spans="1:190" s="24" customFormat="1" x14ac:dyDescent="0.25">
      <c r="A134" s="24" t="s">
        <v>80</v>
      </c>
      <c r="B134" s="24" t="s">
        <v>2313</v>
      </c>
      <c r="G134" s="26"/>
      <c r="I134" s="121"/>
      <c r="J134" s="136">
        <v>36</v>
      </c>
      <c r="K134" s="24">
        <v>35</v>
      </c>
      <c r="L134" s="24">
        <v>35</v>
      </c>
      <c r="M134" s="24">
        <v>51.8</v>
      </c>
      <c r="N134" s="24">
        <v>50.1</v>
      </c>
      <c r="O134" s="24">
        <v>51</v>
      </c>
      <c r="P134" s="24">
        <v>35.6</v>
      </c>
      <c r="Q134" s="24">
        <v>34.5</v>
      </c>
      <c r="R134" s="24">
        <v>35.1</v>
      </c>
      <c r="T134" s="24" t="s">
        <v>142</v>
      </c>
      <c r="U134" s="24" t="s">
        <v>143</v>
      </c>
      <c r="V134" s="24" t="s">
        <v>258</v>
      </c>
      <c r="W134" s="24" t="s">
        <v>259</v>
      </c>
      <c r="Y134" s="24">
        <v>1</v>
      </c>
      <c r="Z134" s="24" t="s">
        <v>64</v>
      </c>
      <c r="AA134" s="24" t="s">
        <v>64</v>
      </c>
      <c r="AB134" s="24" t="s">
        <v>86</v>
      </c>
      <c r="AC134" s="24" t="s">
        <v>87</v>
      </c>
      <c r="AD134" s="24">
        <v>10</v>
      </c>
      <c r="AF134" s="24">
        <v>464</v>
      </c>
      <c r="AG134" s="24" t="s">
        <v>243</v>
      </c>
      <c r="AH134" s="24" t="s">
        <v>244</v>
      </c>
      <c r="AI134" s="24" t="s">
        <v>68</v>
      </c>
      <c r="AJ134" s="121" t="s">
        <v>69</v>
      </c>
      <c r="AK134" s="136" t="s">
        <v>184</v>
      </c>
      <c r="AL134" s="24" t="s">
        <v>185</v>
      </c>
      <c r="AR134" s="121"/>
      <c r="AS134" s="136">
        <v>1000</v>
      </c>
      <c r="AT134" s="24">
        <v>1000</v>
      </c>
      <c r="AU134" s="136">
        <v>99</v>
      </c>
      <c r="AV134" s="24">
        <v>80</v>
      </c>
      <c r="AW134" s="24">
        <v>90</v>
      </c>
      <c r="AX134" s="24">
        <v>141.9</v>
      </c>
      <c r="AY134" s="24">
        <v>114.5</v>
      </c>
      <c r="AZ134" s="24">
        <v>128.10489999999999</v>
      </c>
      <c r="BA134" s="24">
        <v>99.356899999999996</v>
      </c>
      <c r="BB134" s="24">
        <v>80.167400000000001</v>
      </c>
      <c r="BC134" s="24">
        <v>89.695300000000003</v>
      </c>
      <c r="BD134" s="24">
        <v>17</v>
      </c>
      <c r="BE134" s="24" t="s">
        <v>108</v>
      </c>
      <c r="BF134" s="24" t="s">
        <v>109</v>
      </c>
      <c r="BG134" s="24" t="s">
        <v>68</v>
      </c>
      <c r="BH134" s="24" t="s">
        <v>69</v>
      </c>
      <c r="BI134" s="24">
        <v>1000</v>
      </c>
      <c r="BM134" s="121">
        <v>1000</v>
      </c>
      <c r="BN134" s="124" t="s">
        <v>2126</v>
      </c>
      <c r="BO134" s="24">
        <v>2</v>
      </c>
      <c r="BP134" s="24">
        <v>2</v>
      </c>
      <c r="BQ134" s="24">
        <v>31</v>
      </c>
      <c r="BR134" s="24" t="s">
        <v>186</v>
      </c>
      <c r="BT134" s="24" t="s">
        <v>111</v>
      </c>
      <c r="BU134" s="27">
        <v>43707</v>
      </c>
      <c r="BV134" s="121">
        <v>26515</v>
      </c>
      <c r="BW134" s="139"/>
      <c r="BX134" s="136" t="s">
        <v>64</v>
      </c>
      <c r="BY134" s="24" t="s">
        <v>64</v>
      </c>
      <c r="CB134" s="24" t="s">
        <v>64</v>
      </c>
      <c r="CC134" s="24" t="s">
        <v>64</v>
      </c>
      <c r="CE134" s="24" t="s">
        <v>64</v>
      </c>
      <c r="CG134" s="24" t="s">
        <v>63</v>
      </c>
      <c r="CH134" s="24" t="s">
        <v>1005</v>
      </c>
      <c r="CI134" s="24" t="s">
        <v>64</v>
      </c>
      <c r="CK134" s="24" t="s">
        <v>112</v>
      </c>
      <c r="CM134" s="24">
        <v>1</v>
      </c>
      <c r="CN134" s="24" t="s">
        <v>113</v>
      </c>
      <c r="CP134" s="24">
        <v>352</v>
      </c>
      <c r="CQ134" s="24">
        <v>25</v>
      </c>
      <c r="CR134" s="24">
        <v>110</v>
      </c>
      <c r="CS134" s="24" t="s">
        <v>114</v>
      </c>
      <c r="CV134" s="24" t="s">
        <v>115</v>
      </c>
      <c r="CX134" s="24" t="s">
        <v>116</v>
      </c>
      <c r="CY134" s="24" t="s">
        <v>63</v>
      </c>
      <c r="DD134" s="24">
        <v>1</v>
      </c>
      <c r="DE134" s="24" t="s">
        <v>138</v>
      </c>
      <c r="DG134" s="24">
        <v>88</v>
      </c>
      <c r="DJ134" s="24" t="s">
        <v>76</v>
      </c>
      <c r="DK134" s="24" t="s">
        <v>2124</v>
      </c>
      <c r="DL134" s="24" t="s">
        <v>64</v>
      </c>
      <c r="DM134" s="24" t="s">
        <v>63</v>
      </c>
      <c r="DN134" s="24" t="s">
        <v>64</v>
      </c>
      <c r="DO134" s="24" t="s">
        <v>728</v>
      </c>
      <c r="DP134" s="24" t="s">
        <v>63</v>
      </c>
      <c r="DQ134" s="24" t="s">
        <v>78</v>
      </c>
      <c r="DR134" s="24" t="s">
        <v>110</v>
      </c>
      <c r="DS134" s="24" t="s">
        <v>118</v>
      </c>
      <c r="DT134" s="24" t="s">
        <v>119</v>
      </c>
      <c r="DU134" s="24" t="s">
        <v>144</v>
      </c>
      <c r="DV134" s="24" t="s">
        <v>145</v>
      </c>
      <c r="DZ134" s="121"/>
      <c r="EA134" s="140"/>
      <c r="EB134" s="136">
        <v>10</v>
      </c>
      <c r="EC134" s="24">
        <v>10</v>
      </c>
      <c r="ED134" s="121"/>
      <c r="EE134" s="136" t="s">
        <v>1858</v>
      </c>
      <c r="EF134" s="24">
        <v>6</v>
      </c>
      <c r="EH134" s="121"/>
      <c r="EI134" s="136"/>
      <c r="EM134" s="136"/>
      <c r="EP134" s="121"/>
      <c r="EQ134" s="136"/>
      <c r="ET134" s="121"/>
      <c r="EU134" s="136">
        <v>2500</v>
      </c>
      <c r="EV134" s="121"/>
      <c r="EW134" s="136">
        <v>249</v>
      </c>
      <c r="EX134" s="24">
        <v>257</v>
      </c>
      <c r="EY134" s="121">
        <v>252</v>
      </c>
      <c r="EZ134" s="135">
        <v>151</v>
      </c>
      <c r="FA134" s="24">
        <v>2</v>
      </c>
      <c r="FB134" s="121"/>
      <c r="FC134" s="135">
        <v>480</v>
      </c>
      <c r="FD134" s="136">
        <v>49</v>
      </c>
      <c r="FE134" s="24">
        <v>43</v>
      </c>
      <c r="FF134" s="121">
        <v>46</v>
      </c>
      <c r="FG134" s="24">
        <v>141.1</v>
      </c>
      <c r="FH134" s="24">
        <v>162.19999999999999</v>
      </c>
      <c r="FI134" s="127">
        <f>EZ134</f>
        <v>151</v>
      </c>
      <c r="FJ134" s="124" t="s">
        <v>2213</v>
      </c>
      <c r="FL134" s="121"/>
      <c r="FM134" s="24">
        <v>0.443</v>
      </c>
      <c r="FN134" s="24">
        <v>0.38200000000000001</v>
      </c>
      <c r="FO134" s="24">
        <v>0.41699999999999998</v>
      </c>
      <c r="FP134" s="136"/>
      <c r="FS134" s="138">
        <v>13.2</v>
      </c>
    </row>
    <row r="135" spans="1:190" s="21" customFormat="1" x14ac:dyDescent="0.25">
      <c r="A135" s="107"/>
      <c r="B135" s="107"/>
      <c r="C135" s="107"/>
      <c r="D135" s="107"/>
      <c r="E135" s="107"/>
      <c r="F135" s="107"/>
      <c r="G135" s="107"/>
      <c r="H135" s="107"/>
      <c r="I135" s="108"/>
      <c r="J135" s="109"/>
      <c r="K135" s="107"/>
      <c r="L135" s="107"/>
      <c r="M135" s="104" t="s">
        <v>2314</v>
      </c>
      <c r="N135" s="107"/>
      <c r="O135" s="107"/>
      <c r="P135" s="107"/>
      <c r="Q135" s="107"/>
      <c r="R135" s="107"/>
      <c r="S135" s="107"/>
      <c r="T135" s="107"/>
      <c r="U135" s="107"/>
      <c r="V135" s="107"/>
      <c r="W135" s="107"/>
      <c r="X135" s="107"/>
      <c r="Y135" s="107"/>
      <c r="Z135" s="107"/>
      <c r="AA135" s="107"/>
      <c r="AB135" s="107"/>
      <c r="AC135" s="107"/>
      <c r="AD135" s="104" t="str">
        <f>$M135</f>
        <v>2020 Toyota Prius Prime (PHEV)</v>
      </c>
      <c r="AE135" s="107"/>
      <c r="AF135" s="107"/>
      <c r="AG135" s="107"/>
      <c r="AH135" s="107"/>
      <c r="AI135" s="107"/>
      <c r="AJ135" s="110"/>
      <c r="AK135" s="111"/>
      <c r="AL135" s="107"/>
      <c r="AM135" s="107"/>
      <c r="AN135" s="107"/>
      <c r="AO135" s="107"/>
      <c r="AP135" s="107"/>
      <c r="AQ135" s="107"/>
      <c r="AR135" s="110"/>
      <c r="AS135" s="111"/>
      <c r="AT135" s="104" t="str">
        <f>$M135</f>
        <v>2020 Toyota Prius Prime (PHEV)</v>
      </c>
      <c r="AU135" s="111"/>
      <c r="AV135" s="107"/>
      <c r="AW135" s="107"/>
      <c r="AX135" s="107"/>
      <c r="AY135" s="107"/>
      <c r="AZ135" s="107"/>
      <c r="BA135" s="107"/>
      <c r="BB135" s="107"/>
      <c r="BC135" s="107"/>
      <c r="BD135" s="107"/>
      <c r="BE135" s="107"/>
      <c r="BF135" s="107"/>
      <c r="BG135" s="107"/>
      <c r="BH135" s="107"/>
      <c r="BI135" s="104" t="str">
        <f>$M135</f>
        <v>2020 Toyota Prius Prime (PHEV)</v>
      </c>
      <c r="BJ135" s="107"/>
      <c r="BK135" s="107"/>
      <c r="BL135" s="107"/>
      <c r="BM135" s="110"/>
      <c r="BN135" s="111"/>
      <c r="BO135" s="107"/>
      <c r="BP135" s="107"/>
      <c r="BQ135" s="107"/>
      <c r="BR135" s="107"/>
      <c r="BS135" s="107"/>
      <c r="BT135" s="112"/>
      <c r="BU135" s="107"/>
      <c r="BV135" s="165"/>
      <c r="BW135" s="157" t="s">
        <v>80</v>
      </c>
      <c r="BX135" s="111"/>
      <c r="BY135" s="104" t="str">
        <f>$M135</f>
        <v>2020 Toyota Prius Prime (PHEV)</v>
      </c>
      <c r="BZ135" s="107"/>
      <c r="CA135" s="107"/>
      <c r="CB135" s="107"/>
      <c r="CC135" s="107"/>
      <c r="CD135" s="107"/>
      <c r="CE135" s="114"/>
      <c r="CF135" s="107"/>
      <c r="CG135" s="107"/>
      <c r="CH135" s="107"/>
      <c r="CI135" s="107"/>
      <c r="CJ135" s="107"/>
      <c r="CK135" s="107"/>
      <c r="CL135" s="107"/>
      <c r="CM135" s="107"/>
      <c r="CN135" s="107"/>
      <c r="CO135" s="104" t="str">
        <f>$M135</f>
        <v>2020 Toyota Prius Prime (PHEV)</v>
      </c>
      <c r="CP135" s="107"/>
      <c r="CQ135" s="107"/>
      <c r="CR135" s="107"/>
      <c r="CS135" s="107"/>
      <c r="CT135" s="107"/>
      <c r="CU135" s="107"/>
      <c r="CV135" s="107"/>
      <c r="CW135" s="107"/>
      <c r="CX135" s="107"/>
      <c r="CY135" s="107"/>
      <c r="CZ135" s="107"/>
      <c r="DA135" s="107"/>
      <c r="DB135" s="107"/>
      <c r="DC135" s="107"/>
      <c r="DD135" s="107"/>
      <c r="DE135" s="107"/>
      <c r="DF135" s="104" t="str">
        <f>$M135</f>
        <v>2020 Toyota Prius Prime (PHEV)</v>
      </c>
      <c r="DG135" s="107"/>
      <c r="DH135" s="107"/>
      <c r="DI135" s="107"/>
      <c r="DJ135" s="107"/>
      <c r="DK135" s="107"/>
      <c r="DL135" s="107"/>
      <c r="DM135" s="107"/>
      <c r="DN135" s="107"/>
      <c r="DO135" s="107"/>
      <c r="DP135" s="107"/>
      <c r="DQ135" s="107"/>
      <c r="DR135" s="104"/>
      <c r="DS135" s="104"/>
      <c r="DT135" s="104"/>
      <c r="DU135" s="104"/>
      <c r="DV135" s="104"/>
      <c r="DW135" s="104" t="str">
        <f>$M135</f>
        <v>2020 Toyota Prius Prime (PHEV)</v>
      </c>
      <c r="DX135" s="104"/>
      <c r="DY135" s="104"/>
      <c r="DZ135" s="108"/>
      <c r="EA135" s="158"/>
      <c r="EB135" s="109"/>
      <c r="EC135" s="104"/>
      <c r="ED135" s="108"/>
      <c r="EE135" s="109"/>
      <c r="EF135" s="104"/>
      <c r="EG135" s="104"/>
      <c r="EH135" s="108"/>
      <c r="EI135" s="109"/>
      <c r="EK135" t="s">
        <v>80</v>
      </c>
      <c r="EL135" s="104" t="str">
        <f>$M135</f>
        <v>2020 Toyota Prius Prime (PHEV)</v>
      </c>
      <c r="EM135" s="109"/>
      <c r="EP135" s="106"/>
      <c r="EQ135" s="105"/>
      <c r="ET135" s="106"/>
      <c r="EU135" s="105"/>
      <c r="EV135" s="106"/>
      <c r="EW135" s="105"/>
      <c r="EY135" s="106"/>
      <c r="EZ135" s="116"/>
      <c r="FA135" s="104" t="str">
        <f>$M135</f>
        <v>2020 Toyota Prius Prime (PHEV)</v>
      </c>
      <c r="FB135" s="106"/>
      <c r="FC135" s="116"/>
      <c r="FD135" s="109"/>
      <c r="FE135" s="104"/>
      <c r="FF135" s="108"/>
      <c r="FG135" s="109"/>
      <c r="FH135" s="104"/>
      <c r="FI135" s="108"/>
      <c r="FJ135" s="109"/>
      <c r="FK135" s="104"/>
      <c r="FL135" s="108"/>
      <c r="FM135" s="104" t="str">
        <f>$M135</f>
        <v>2020 Toyota Prius Prime (PHEV)</v>
      </c>
      <c r="FN135" s="104"/>
      <c r="FO135" s="108"/>
      <c r="FP135" s="118"/>
      <c r="FQ135" s="119"/>
      <c r="FR135" s="120"/>
      <c r="FS135" s="156"/>
      <c r="FT135" s="104"/>
      <c r="FU135" s="104"/>
      <c r="FV135" s="104"/>
      <c r="FW135" s="104"/>
      <c r="FX135" s="104"/>
      <c r="FY135" s="104"/>
      <c r="FZ135" s="104"/>
      <c r="GA135" s="104"/>
      <c r="GB135" s="104"/>
      <c r="GC135" s="104"/>
      <c r="GD135" s="104"/>
      <c r="GE135" s="104"/>
      <c r="GF135" s="104"/>
      <c r="GG135" s="104"/>
      <c r="GH135" s="104"/>
    </row>
    <row r="136" spans="1:190" s="24" customFormat="1" x14ac:dyDescent="0.25">
      <c r="A136" s="24">
        <v>2020</v>
      </c>
      <c r="B136" s="24" t="s">
        <v>1021</v>
      </c>
      <c r="C136" s="24" t="s">
        <v>1074</v>
      </c>
      <c r="D136" s="24" t="s">
        <v>1105</v>
      </c>
      <c r="E136" s="24" t="s">
        <v>1024</v>
      </c>
      <c r="F136" s="24">
        <v>24</v>
      </c>
      <c r="G136" s="26">
        <v>1.8</v>
      </c>
      <c r="H136" s="24">
        <v>4</v>
      </c>
      <c r="I136" s="121" t="s">
        <v>260</v>
      </c>
      <c r="J136" s="136">
        <v>55</v>
      </c>
      <c r="K136" s="24">
        <v>53</v>
      </c>
      <c r="L136" s="24">
        <v>54</v>
      </c>
      <c r="M136" s="24">
        <v>78.819699999999997</v>
      </c>
      <c r="N136" s="24">
        <v>73.652500000000003</v>
      </c>
      <c r="O136" s="24">
        <v>76.407499999999999</v>
      </c>
      <c r="P136" s="24">
        <v>55.220599999999997</v>
      </c>
      <c r="Q136" s="24">
        <v>53</v>
      </c>
      <c r="R136" s="24">
        <v>54.432899999999997</v>
      </c>
      <c r="T136" s="24" t="s">
        <v>142</v>
      </c>
      <c r="U136" s="24" t="s">
        <v>143</v>
      </c>
      <c r="V136" s="24" t="s">
        <v>258</v>
      </c>
      <c r="W136" s="24" t="s">
        <v>259</v>
      </c>
      <c r="Y136" s="24">
        <v>1</v>
      </c>
      <c r="Z136" s="24" t="s">
        <v>64</v>
      </c>
      <c r="AA136" s="24" t="s">
        <v>64</v>
      </c>
      <c r="AB136" s="24" t="s">
        <v>150</v>
      </c>
      <c r="AC136" s="24" t="s">
        <v>178</v>
      </c>
      <c r="AD136" s="24">
        <v>15</v>
      </c>
      <c r="AF136" s="24">
        <v>618</v>
      </c>
      <c r="AG136" s="24" t="s">
        <v>243</v>
      </c>
      <c r="AH136" s="24" t="s">
        <v>244</v>
      </c>
      <c r="AI136" s="24" t="s">
        <v>68</v>
      </c>
      <c r="AJ136" s="121" t="s">
        <v>69</v>
      </c>
      <c r="AK136" s="136" t="s">
        <v>64</v>
      </c>
      <c r="AL136" s="24" t="s">
        <v>70</v>
      </c>
      <c r="AQ136" s="24">
        <v>91</v>
      </c>
      <c r="AR136" s="121">
        <v>20</v>
      </c>
      <c r="AS136" s="136">
        <v>600</v>
      </c>
      <c r="AT136" s="24">
        <v>600</v>
      </c>
      <c r="AU136" s="136">
        <v>23</v>
      </c>
      <c r="AV136" s="24">
        <v>28</v>
      </c>
      <c r="AW136" s="24">
        <v>25</v>
      </c>
      <c r="AX136" s="24">
        <v>16.262</v>
      </c>
      <c r="AY136" s="24">
        <v>19.4665</v>
      </c>
      <c r="AZ136" s="24">
        <v>17.704000000000001</v>
      </c>
      <c r="BA136" s="24">
        <v>23.4954</v>
      </c>
      <c r="BB136" s="24">
        <v>27.918099999999999</v>
      </c>
      <c r="BC136" s="24">
        <v>25.485600000000002</v>
      </c>
      <c r="BD136" s="24">
        <v>25</v>
      </c>
      <c r="BE136" s="24" t="s">
        <v>108</v>
      </c>
      <c r="BF136" s="24" t="s">
        <v>109</v>
      </c>
      <c r="BG136" s="24" t="s">
        <v>122</v>
      </c>
      <c r="BH136" s="24" t="s">
        <v>123</v>
      </c>
      <c r="BI136" s="24">
        <v>600</v>
      </c>
      <c r="BM136" s="121">
        <v>600</v>
      </c>
      <c r="BN136" s="124" t="s">
        <v>2121</v>
      </c>
      <c r="BO136" s="24">
        <v>2</v>
      </c>
      <c r="BP136" s="24">
        <v>2</v>
      </c>
      <c r="BQ136" s="24">
        <v>5</v>
      </c>
      <c r="BR136" s="24" t="s">
        <v>126</v>
      </c>
      <c r="BS136" s="24" t="s">
        <v>2123</v>
      </c>
      <c r="BT136" s="24" t="s">
        <v>111</v>
      </c>
      <c r="BU136" s="27">
        <v>43609</v>
      </c>
      <c r="BV136" s="121">
        <v>25454</v>
      </c>
      <c r="BW136" s="139"/>
      <c r="BX136" s="136" t="s">
        <v>64</v>
      </c>
      <c r="BY136" s="24" t="s">
        <v>64</v>
      </c>
      <c r="CB136" s="24" t="s">
        <v>64</v>
      </c>
      <c r="CC136" s="24" t="s">
        <v>64</v>
      </c>
      <c r="CE136" s="24" t="s">
        <v>64</v>
      </c>
      <c r="CG136" s="24" t="s">
        <v>63</v>
      </c>
      <c r="CH136" s="24" t="s">
        <v>1018</v>
      </c>
      <c r="CI136" s="24" t="s">
        <v>64</v>
      </c>
      <c r="CK136" s="24" t="s">
        <v>112</v>
      </c>
      <c r="CM136" s="24">
        <v>1</v>
      </c>
      <c r="CN136" s="24" t="s">
        <v>113</v>
      </c>
      <c r="CP136" s="24">
        <v>352</v>
      </c>
      <c r="CQ136" s="24">
        <v>25</v>
      </c>
      <c r="CR136" s="24">
        <v>128.5</v>
      </c>
      <c r="CS136" s="24" t="s">
        <v>114</v>
      </c>
      <c r="CV136" s="24" t="s">
        <v>115</v>
      </c>
      <c r="CX136" s="24" t="s">
        <v>151</v>
      </c>
      <c r="CY136" s="24" t="s">
        <v>64</v>
      </c>
      <c r="DC136" s="24" t="s">
        <v>1106</v>
      </c>
      <c r="DD136" s="24">
        <v>2</v>
      </c>
      <c r="DE136" s="24" t="s">
        <v>476</v>
      </c>
      <c r="DF136" s="24" t="s">
        <v>1027</v>
      </c>
      <c r="DG136" s="24" t="s">
        <v>2158</v>
      </c>
      <c r="DJ136" s="24" t="s">
        <v>146</v>
      </c>
      <c r="DK136" s="24" t="s">
        <v>147</v>
      </c>
      <c r="DL136" s="24" t="s">
        <v>64</v>
      </c>
      <c r="DM136" s="24" t="s">
        <v>63</v>
      </c>
      <c r="DN136" s="24" t="s">
        <v>64</v>
      </c>
      <c r="DO136" s="24" t="s">
        <v>1028</v>
      </c>
      <c r="DP136" s="24" t="s">
        <v>63</v>
      </c>
      <c r="DQ136" s="24" t="s">
        <v>78</v>
      </c>
      <c r="DR136" s="24" t="s">
        <v>110</v>
      </c>
      <c r="DS136" s="24" t="s">
        <v>1107</v>
      </c>
      <c r="DT136" s="24" t="s">
        <v>1108</v>
      </c>
      <c r="DU136" s="24" t="s">
        <v>120</v>
      </c>
      <c r="DV136" s="24" t="s">
        <v>121</v>
      </c>
      <c r="DY136" s="24">
        <v>77.2</v>
      </c>
      <c r="DZ136" s="121"/>
      <c r="EA136" s="140"/>
      <c r="EB136" s="136">
        <v>10</v>
      </c>
      <c r="EC136" s="24">
        <v>10</v>
      </c>
      <c r="ED136" s="121"/>
      <c r="EE136" s="136" t="s">
        <v>1901</v>
      </c>
      <c r="EF136" s="24">
        <v>7</v>
      </c>
      <c r="EH136" s="121"/>
      <c r="EI136" s="136"/>
      <c r="EM136" s="136"/>
      <c r="EP136" s="121"/>
      <c r="EQ136" s="136"/>
      <c r="ET136" s="121"/>
      <c r="EU136" s="136">
        <v>4500</v>
      </c>
      <c r="EV136" s="121"/>
      <c r="EW136" s="136">
        <v>0</v>
      </c>
      <c r="EX136" s="24">
        <v>0</v>
      </c>
      <c r="EY136" s="121">
        <v>0</v>
      </c>
      <c r="EZ136" s="135">
        <v>78</v>
      </c>
      <c r="FA136" s="24">
        <v>2</v>
      </c>
      <c r="FB136" s="121"/>
      <c r="FC136" s="135">
        <v>640</v>
      </c>
      <c r="FD136" s="136">
        <v>83</v>
      </c>
      <c r="FE136" s="24">
        <v>72</v>
      </c>
      <c r="FF136" s="121">
        <v>78</v>
      </c>
      <c r="FG136" s="136">
        <v>72.099999999999994</v>
      </c>
      <c r="FH136" s="24">
        <v>85.8</v>
      </c>
      <c r="FI136" s="127">
        <f>EZ136</f>
        <v>78</v>
      </c>
      <c r="FJ136" s="141">
        <v>27.1</v>
      </c>
      <c r="FK136" s="24">
        <v>22.82</v>
      </c>
      <c r="FL136" s="121">
        <f>BD136</f>
        <v>25</v>
      </c>
      <c r="FM136" s="24">
        <v>0.55300000000000005</v>
      </c>
      <c r="FN136" s="24">
        <v>0.498</v>
      </c>
      <c r="FO136" s="121">
        <v>0.52900000000000003</v>
      </c>
      <c r="FP136" s="185">
        <v>0</v>
      </c>
      <c r="FQ136" s="186">
        <v>0</v>
      </c>
      <c r="FR136" s="187">
        <v>0</v>
      </c>
      <c r="FS136" s="138">
        <v>11.4</v>
      </c>
    </row>
    <row r="137" spans="1:190" s="24" customFormat="1" x14ac:dyDescent="0.25">
      <c r="A137" s="24" t="s">
        <v>80</v>
      </c>
      <c r="B137" s="24" t="s">
        <v>2315</v>
      </c>
      <c r="G137" s="26"/>
      <c r="I137" s="121"/>
      <c r="J137" s="136">
        <v>55</v>
      </c>
      <c r="K137" s="24">
        <v>53</v>
      </c>
      <c r="L137" s="24">
        <v>54</v>
      </c>
      <c r="M137" s="24">
        <v>78.819699999999997</v>
      </c>
      <c r="N137" s="24">
        <v>73.652500000000003</v>
      </c>
      <c r="O137" s="24">
        <v>76.407499999999999</v>
      </c>
      <c r="P137" s="24">
        <v>55.220599999999997</v>
      </c>
      <c r="Q137" s="24">
        <v>53</v>
      </c>
      <c r="R137" s="24">
        <v>54.432899999999997</v>
      </c>
      <c r="T137" s="24" t="s">
        <v>142</v>
      </c>
      <c r="U137" s="24" t="s">
        <v>143</v>
      </c>
      <c r="V137" s="24" t="s">
        <v>258</v>
      </c>
      <c r="W137" s="24" t="s">
        <v>259</v>
      </c>
      <c r="Y137" s="24">
        <v>1</v>
      </c>
      <c r="Z137" s="24" t="s">
        <v>64</v>
      </c>
      <c r="AA137" s="24" t="s">
        <v>64</v>
      </c>
      <c r="AB137" s="24" t="s">
        <v>150</v>
      </c>
      <c r="AC137" s="24" t="s">
        <v>178</v>
      </c>
      <c r="AD137" s="24">
        <v>15</v>
      </c>
      <c r="AF137" s="24">
        <v>618</v>
      </c>
      <c r="AG137" s="24" t="s">
        <v>243</v>
      </c>
      <c r="AH137" s="24" t="s">
        <v>244</v>
      </c>
      <c r="AI137" s="24" t="s">
        <v>68</v>
      </c>
      <c r="AJ137" s="121" t="s">
        <v>69</v>
      </c>
      <c r="AK137" s="136" t="s">
        <v>64</v>
      </c>
      <c r="AL137" s="24" t="s">
        <v>70</v>
      </c>
      <c r="AQ137" s="24">
        <v>91</v>
      </c>
      <c r="AR137" s="121">
        <v>20</v>
      </c>
      <c r="AS137" s="136">
        <v>600</v>
      </c>
      <c r="AT137" s="24">
        <v>600</v>
      </c>
      <c r="AU137" s="136">
        <v>145</v>
      </c>
      <c r="AV137" s="24">
        <v>121</v>
      </c>
      <c r="AW137" s="24">
        <v>133</v>
      </c>
      <c r="AX137" s="24">
        <v>207.26220000000001</v>
      </c>
      <c r="AY137" s="24">
        <v>173.14359999999999</v>
      </c>
      <c r="AZ137" s="24">
        <v>190.38030000000001</v>
      </c>
      <c r="BA137" s="24">
        <v>145.08340000000001</v>
      </c>
      <c r="BB137" s="24">
        <v>121.2004</v>
      </c>
      <c r="BC137" s="24">
        <v>133.26609999999999</v>
      </c>
      <c r="BD137" s="24">
        <v>25</v>
      </c>
      <c r="BE137" s="24" t="s">
        <v>108</v>
      </c>
      <c r="BF137" s="24" t="s">
        <v>109</v>
      </c>
      <c r="BG137" s="24" t="s">
        <v>68</v>
      </c>
      <c r="BH137" s="24" t="s">
        <v>69</v>
      </c>
      <c r="BI137" s="24">
        <v>600</v>
      </c>
      <c r="BM137" s="121">
        <v>600</v>
      </c>
      <c r="BN137" s="124" t="s">
        <v>2121</v>
      </c>
      <c r="BO137" s="24">
        <v>2</v>
      </c>
      <c r="BP137" s="24">
        <v>2</v>
      </c>
      <c r="BQ137" s="24">
        <v>5</v>
      </c>
      <c r="BR137" s="24" t="s">
        <v>126</v>
      </c>
      <c r="BS137" s="24" t="s">
        <v>2123</v>
      </c>
      <c r="BT137" s="24" t="s">
        <v>111</v>
      </c>
      <c r="BU137" s="27">
        <v>43609</v>
      </c>
      <c r="BV137" s="121">
        <v>25454</v>
      </c>
      <c r="BW137" s="139"/>
      <c r="BX137" s="136" t="s">
        <v>64</v>
      </c>
      <c r="BY137" s="24" t="s">
        <v>64</v>
      </c>
      <c r="CB137" s="24" t="s">
        <v>64</v>
      </c>
      <c r="CC137" s="24" t="s">
        <v>64</v>
      </c>
      <c r="CE137" s="24" t="s">
        <v>64</v>
      </c>
      <c r="CG137" s="24" t="s">
        <v>63</v>
      </c>
      <c r="CH137" s="24" t="s">
        <v>1018</v>
      </c>
      <c r="CI137" s="24" t="s">
        <v>64</v>
      </c>
      <c r="CK137" s="24" t="s">
        <v>112</v>
      </c>
      <c r="CM137" s="24">
        <v>1</v>
      </c>
      <c r="CN137" s="24" t="s">
        <v>113</v>
      </c>
      <c r="CP137" s="24">
        <v>352</v>
      </c>
      <c r="CQ137" s="24">
        <v>25</v>
      </c>
      <c r="CR137" s="24">
        <v>128.5</v>
      </c>
      <c r="CS137" s="24" t="s">
        <v>114</v>
      </c>
      <c r="CV137" s="24" t="s">
        <v>115</v>
      </c>
      <c r="CX137" s="24" t="s">
        <v>151</v>
      </c>
      <c r="CY137" s="24" t="s">
        <v>64</v>
      </c>
      <c r="DC137" s="24" t="s">
        <v>1106</v>
      </c>
      <c r="DD137" s="24">
        <v>2</v>
      </c>
      <c r="DE137" s="24" t="s">
        <v>476</v>
      </c>
      <c r="DF137" s="24" t="s">
        <v>1027</v>
      </c>
      <c r="DG137" s="24" t="s">
        <v>2316</v>
      </c>
      <c r="DJ137" s="24" t="s">
        <v>146</v>
      </c>
      <c r="DK137" s="24" t="s">
        <v>147</v>
      </c>
      <c r="DL137" s="24" t="s">
        <v>64</v>
      </c>
      <c r="DM137" s="24" t="s">
        <v>63</v>
      </c>
      <c r="DN137" s="24" t="s">
        <v>64</v>
      </c>
      <c r="DO137" s="24" t="s">
        <v>1028</v>
      </c>
      <c r="DP137" s="24" t="s">
        <v>63</v>
      </c>
      <c r="DQ137" s="24" t="s">
        <v>78</v>
      </c>
      <c r="DR137" s="24" t="s">
        <v>110</v>
      </c>
      <c r="DS137" s="24" t="s">
        <v>1107</v>
      </c>
      <c r="DT137" s="24" t="s">
        <v>1108</v>
      </c>
      <c r="DU137" s="24" t="s">
        <v>120</v>
      </c>
      <c r="DV137" s="24" t="s">
        <v>121</v>
      </c>
      <c r="DY137" s="24">
        <v>77.2</v>
      </c>
      <c r="DZ137" s="121"/>
      <c r="EA137" s="140"/>
      <c r="EB137" s="136">
        <v>10</v>
      </c>
      <c r="EC137" s="24">
        <v>10</v>
      </c>
      <c r="ED137" s="121">
        <v>10</v>
      </c>
      <c r="EE137" s="136" t="s">
        <v>1901</v>
      </c>
      <c r="EF137" s="24">
        <v>7</v>
      </c>
      <c r="EH137" s="121"/>
      <c r="EI137" s="136"/>
      <c r="EM137" s="136"/>
      <c r="EP137" s="121"/>
      <c r="EQ137" s="136"/>
      <c r="ET137" s="121"/>
      <c r="EU137" s="136">
        <v>4500</v>
      </c>
      <c r="EV137" s="121"/>
      <c r="EW137" s="136">
        <v>159</v>
      </c>
      <c r="EX137" s="24">
        <v>167</v>
      </c>
      <c r="EY137" s="121">
        <v>163</v>
      </c>
      <c r="EZ137" s="135">
        <v>78</v>
      </c>
      <c r="FA137" s="24">
        <v>2</v>
      </c>
      <c r="FB137" s="121"/>
      <c r="FC137" s="135">
        <v>640</v>
      </c>
      <c r="FD137" s="136">
        <v>83</v>
      </c>
      <c r="FE137" s="24">
        <v>72</v>
      </c>
      <c r="FF137" s="121">
        <v>78</v>
      </c>
      <c r="FG137" s="136">
        <v>72.099999999999994</v>
      </c>
      <c r="FH137" s="24">
        <v>85.8</v>
      </c>
      <c r="FI137" s="127">
        <f>EZ137</f>
        <v>78</v>
      </c>
      <c r="FJ137" s="321" t="s">
        <v>2249</v>
      </c>
      <c r="FK137" s="322"/>
      <c r="FL137" s="323"/>
      <c r="FM137" s="24">
        <v>0.55300000000000005</v>
      </c>
      <c r="FN137" s="24">
        <v>0.498</v>
      </c>
      <c r="FO137" s="121">
        <v>0.52900000000000003</v>
      </c>
      <c r="FP137" s="136"/>
      <c r="FS137" s="138">
        <v>11.4</v>
      </c>
    </row>
    <row r="138" spans="1:190" s="21" customFormat="1" ht="12.75" customHeight="1" x14ac:dyDescent="0.25">
      <c r="A138" s="107"/>
      <c r="B138" s="107"/>
      <c r="C138" s="107"/>
      <c r="D138" s="107"/>
      <c r="E138" s="107"/>
      <c r="F138" s="107"/>
      <c r="G138" s="107"/>
      <c r="H138" s="107"/>
      <c r="I138" s="108"/>
      <c r="J138" s="104"/>
      <c r="K138" s="107"/>
      <c r="L138" s="107"/>
      <c r="M138" s="104" t="s">
        <v>2317</v>
      </c>
      <c r="N138" s="107"/>
      <c r="O138" s="107"/>
      <c r="P138" s="107"/>
      <c r="Q138" s="107"/>
      <c r="R138" s="107"/>
      <c r="S138" s="107"/>
      <c r="T138" s="107"/>
      <c r="U138" s="107"/>
      <c r="V138" s="107"/>
      <c r="W138" s="107"/>
      <c r="X138" s="107"/>
      <c r="Y138" s="107"/>
      <c r="Z138" s="107"/>
      <c r="AA138" s="107"/>
      <c r="AB138" s="107"/>
      <c r="AC138" s="107"/>
      <c r="AD138" s="104" t="str">
        <f>$M138</f>
        <v>2020 Volvo S60 AWD (PHEV)</v>
      </c>
      <c r="AE138" s="107"/>
      <c r="AF138" s="107"/>
      <c r="AG138" s="107"/>
      <c r="AH138" s="107"/>
      <c r="AI138" s="107"/>
      <c r="AJ138" s="107"/>
      <c r="AK138" s="111"/>
      <c r="AL138" s="107"/>
      <c r="AM138" s="107"/>
      <c r="AN138" s="107"/>
      <c r="AO138" s="107"/>
      <c r="AP138" s="107"/>
      <c r="AQ138" s="107"/>
      <c r="AR138" s="110"/>
      <c r="AS138" s="111"/>
      <c r="AT138" s="104" t="str">
        <f>$M138</f>
        <v>2020 Volvo S60 AWD (PHEV)</v>
      </c>
      <c r="AU138" s="107"/>
      <c r="AV138" s="107"/>
      <c r="AW138" s="107"/>
      <c r="AX138" s="107"/>
      <c r="AY138" s="107"/>
      <c r="AZ138" s="107"/>
      <c r="BA138" s="107"/>
      <c r="BB138" s="107"/>
      <c r="BC138" s="107"/>
      <c r="BD138" s="107"/>
      <c r="BE138" s="107"/>
      <c r="BF138" s="107"/>
      <c r="BG138" s="107"/>
      <c r="BH138" s="107"/>
      <c r="BI138" s="104" t="str">
        <f>$M138</f>
        <v>2020 Volvo S60 AWD (PHEV)</v>
      </c>
      <c r="BJ138" s="107"/>
      <c r="BK138" s="107"/>
      <c r="BL138" s="107"/>
      <c r="BM138" s="107"/>
      <c r="BN138" s="111"/>
      <c r="BO138" s="107"/>
      <c r="BP138" s="107"/>
      <c r="BQ138" s="107"/>
      <c r="BR138" s="107"/>
      <c r="BS138" s="107"/>
      <c r="BT138" s="112"/>
      <c r="BU138" s="107"/>
      <c r="BV138" s="110"/>
      <c r="BW138" s="157" t="s">
        <v>80</v>
      </c>
      <c r="BX138" s="107"/>
      <c r="BY138" s="104" t="str">
        <f>$M138</f>
        <v>2020 Volvo S60 AWD (PHEV)</v>
      </c>
      <c r="BZ138" s="107"/>
      <c r="CA138" s="107"/>
      <c r="CB138" s="107"/>
      <c r="CC138" s="107"/>
      <c r="CD138" s="107"/>
      <c r="CE138" s="114"/>
      <c r="CF138" s="107"/>
      <c r="CG138" s="107"/>
      <c r="CH138" s="107"/>
      <c r="CI138" s="107"/>
      <c r="CJ138" s="107"/>
      <c r="CK138" s="107"/>
      <c r="CL138" s="107"/>
      <c r="CM138" s="107"/>
      <c r="CN138" s="107"/>
      <c r="CO138" s="104" t="str">
        <f>$M138</f>
        <v>2020 Volvo S60 AWD (PHEV)</v>
      </c>
      <c r="CP138" s="107"/>
      <c r="CQ138" s="107"/>
      <c r="CR138" s="107"/>
      <c r="CS138" s="107"/>
      <c r="CT138" s="107"/>
      <c r="CU138" s="107"/>
      <c r="CV138" s="107"/>
      <c r="CW138" s="107"/>
      <c r="CX138" s="107"/>
      <c r="CY138" s="107"/>
      <c r="CZ138" s="107"/>
      <c r="DA138" s="107"/>
      <c r="DB138" s="107"/>
      <c r="DC138" s="107"/>
      <c r="DD138" s="107"/>
      <c r="DE138" s="107"/>
      <c r="DF138" s="104" t="str">
        <f>$M138</f>
        <v>2020 Volvo S60 AWD (PHEV)</v>
      </c>
      <c r="DG138" s="107"/>
      <c r="DH138" s="107"/>
      <c r="DI138" s="107"/>
      <c r="DJ138" s="107"/>
      <c r="DK138" s="107"/>
      <c r="DL138" s="107"/>
      <c r="DM138" s="107"/>
      <c r="DN138" s="107"/>
      <c r="DO138" s="107"/>
      <c r="DP138" s="107"/>
      <c r="DQ138" s="107"/>
      <c r="DR138" s="104"/>
      <c r="DS138" s="104"/>
      <c r="DT138" s="104"/>
      <c r="DU138" s="104"/>
      <c r="DV138" s="104"/>
      <c r="DW138" s="104" t="str">
        <f>$M138</f>
        <v>2020 Volvo S60 AWD (PHEV)</v>
      </c>
      <c r="DX138" s="104"/>
      <c r="DY138" s="104"/>
      <c r="DZ138" s="108"/>
      <c r="EA138" s="158"/>
      <c r="EB138" s="109"/>
      <c r="EC138" s="104"/>
      <c r="ED138" s="104"/>
      <c r="EE138" s="109"/>
      <c r="EF138" s="104"/>
      <c r="EG138" s="104"/>
      <c r="EH138" s="108"/>
      <c r="EI138" s="104"/>
      <c r="EK138" t="s">
        <v>80</v>
      </c>
      <c r="EL138" s="104" t="str">
        <f>$M138</f>
        <v>2020 Volvo S60 AWD (PHEV)</v>
      </c>
      <c r="EM138" s="109"/>
      <c r="EP138" s="106"/>
      <c r="EU138" s="105"/>
      <c r="EV138" s="106"/>
      <c r="EZ138" s="116"/>
      <c r="FA138" s="104" t="str">
        <f>$M138</f>
        <v>2020 Volvo S60 AWD (PHEV)</v>
      </c>
      <c r="FC138" s="116"/>
      <c r="FD138" s="104"/>
      <c r="FE138" s="104"/>
      <c r="FF138" s="108"/>
      <c r="FG138" s="159"/>
      <c r="FH138" s="160"/>
      <c r="FI138" s="161"/>
      <c r="FJ138" s="159"/>
      <c r="FK138" s="160"/>
      <c r="FL138" s="161"/>
      <c r="FM138" s="104" t="str">
        <f>$M138</f>
        <v>2020 Volvo S60 AWD (PHEV)</v>
      </c>
      <c r="FN138" s="160"/>
      <c r="FO138" s="161"/>
      <c r="FP138" s="162"/>
      <c r="FQ138" s="163"/>
      <c r="FR138" s="163"/>
      <c r="FS138" s="156"/>
      <c r="FT138" s="104"/>
      <c r="FU138" s="104"/>
      <c r="FV138" s="104"/>
      <c r="FW138" s="104"/>
      <c r="FX138" s="104"/>
      <c r="FY138" s="104"/>
      <c r="FZ138" s="104"/>
      <c r="GA138" s="104"/>
      <c r="GB138" s="104"/>
      <c r="GC138" s="104"/>
      <c r="GD138" s="104"/>
      <c r="GE138" s="104"/>
      <c r="GF138" s="104"/>
      <c r="GG138" s="104"/>
      <c r="GH138" s="104"/>
    </row>
    <row r="139" spans="1:190" s="24" customFormat="1" x14ac:dyDescent="0.25">
      <c r="A139" s="24">
        <v>2020</v>
      </c>
      <c r="B139" s="24" t="s">
        <v>1214</v>
      </c>
      <c r="C139" s="24" t="s">
        <v>1215</v>
      </c>
      <c r="D139" s="24" t="s">
        <v>1216</v>
      </c>
      <c r="E139" s="24" t="s">
        <v>1217</v>
      </c>
      <c r="F139" s="24">
        <v>130</v>
      </c>
      <c r="G139" s="26">
        <v>2</v>
      </c>
      <c r="H139" s="24">
        <v>4</v>
      </c>
      <c r="I139" s="121" t="s">
        <v>79</v>
      </c>
      <c r="J139" s="136">
        <v>28</v>
      </c>
      <c r="K139" s="24">
        <v>33</v>
      </c>
      <c r="L139" s="24">
        <v>30</v>
      </c>
      <c r="M139" s="24">
        <v>36.799999999999997</v>
      </c>
      <c r="N139" s="24">
        <v>48.5</v>
      </c>
      <c r="O139" s="24">
        <v>41.3</v>
      </c>
      <c r="P139" s="24">
        <v>28.1</v>
      </c>
      <c r="Q139" s="24">
        <v>33.5</v>
      </c>
      <c r="R139" s="24">
        <v>30.3</v>
      </c>
      <c r="T139" s="24" t="s">
        <v>1218</v>
      </c>
      <c r="U139" s="24" t="s">
        <v>1219</v>
      </c>
      <c r="V139" s="24" t="s">
        <v>61</v>
      </c>
      <c r="W139" s="24" t="s">
        <v>62</v>
      </c>
      <c r="Y139" s="24">
        <v>8</v>
      </c>
      <c r="Z139" s="24" t="s">
        <v>63</v>
      </c>
      <c r="AA139" s="24" t="s">
        <v>64</v>
      </c>
      <c r="AB139" s="24" t="s">
        <v>86</v>
      </c>
      <c r="AC139" s="24" t="s">
        <v>87</v>
      </c>
      <c r="AD139" s="24">
        <v>10</v>
      </c>
      <c r="AF139" s="24">
        <v>485</v>
      </c>
      <c r="AG139" s="24" t="s">
        <v>155</v>
      </c>
      <c r="AH139" s="24" t="s">
        <v>156</v>
      </c>
      <c r="AI139" s="24" t="s">
        <v>68</v>
      </c>
      <c r="AJ139" s="121" t="s">
        <v>69</v>
      </c>
      <c r="AK139" s="136" t="s">
        <v>64</v>
      </c>
      <c r="AL139" s="24" t="s">
        <v>70</v>
      </c>
      <c r="AO139" s="24">
        <v>93</v>
      </c>
      <c r="AP139" s="24">
        <v>12</v>
      </c>
      <c r="AR139" s="121"/>
      <c r="AS139" s="136">
        <v>1250</v>
      </c>
      <c r="AT139" s="24">
        <v>1250</v>
      </c>
      <c r="AU139" s="136">
        <v>46</v>
      </c>
      <c r="AV139" s="24">
        <v>48</v>
      </c>
      <c r="AW139" s="24">
        <v>47</v>
      </c>
      <c r="AX139" s="24">
        <v>32</v>
      </c>
      <c r="AY139" s="24">
        <v>32.799999999999997</v>
      </c>
      <c r="AZ139" s="24">
        <v>32.36</v>
      </c>
      <c r="BA139" s="24">
        <v>45.729199999999999</v>
      </c>
      <c r="BB139" s="24">
        <v>47.828699999999998</v>
      </c>
      <c r="BC139" s="24">
        <v>46.673999999999999</v>
      </c>
      <c r="BD139" s="24">
        <v>22</v>
      </c>
      <c r="BE139" s="24" t="s">
        <v>108</v>
      </c>
      <c r="BF139" s="24" t="s">
        <v>109</v>
      </c>
      <c r="BG139" s="24" t="s">
        <v>122</v>
      </c>
      <c r="BH139" s="24" t="s">
        <v>123</v>
      </c>
      <c r="BI139" s="24">
        <v>1250</v>
      </c>
      <c r="BM139" s="121">
        <v>1250</v>
      </c>
      <c r="BN139" s="124" t="s">
        <v>2126</v>
      </c>
      <c r="BO139" s="24">
        <v>2</v>
      </c>
      <c r="BP139" s="24">
        <v>2</v>
      </c>
      <c r="BQ139" s="24">
        <v>4</v>
      </c>
      <c r="BR139" s="24" t="s">
        <v>90</v>
      </c>
      <c r="BS139" s="24" t="s">
        <v>2123</v>
      </c>
      <c r="BT139" s="24" t="s">
        <v>111</v>
      </c>
      <c r="BU139" s="27">
        <v>43668</v>
      </c>
      <c r="BV139" s="121">
        <v>26361</v>
      </c>
      <c r="BW139" s="139"/>
      <c r="BX139" s="136" t="s">
        <v>64</v>
      </c>
      <c r="BY139" s="24" t="s">
        <v>64</v>
      </c>
      <c r="CB139" s="24" t="s">
        <v>64</v>
      </c>
      <c r="CC139" s="24" t="s">
        <v>64</v>
      </c>
      <c r="CD139" s="24" t="s">
        <v>2012</v>
      </c>
      <c r="CE139" s="24" t="s">
        <v>64</v>
      </c>
      <c r="CG139" s="24" t="s">
        <v>63</v>
      </c>
      <c r="CH139" s="24" t="s">
        <v>1222</v>
      </c>
      <c r="CI139" s="24" t="s">
        <v>64</v>
      </c>
      <c r="CJ139" s="24" t="s">
        <v>959</v>
      </c>
      <c r="CK139" s="24" t="s">
        <v>112</v>
      </c>
      <c r="CM139" s="24">
        <v>1</v>
      </c>
      <c r="CN139" s="24" t="s">
        <v>113</v>
      </c>
      <c r="CP139" s="24">
        <v>348</v>
      </c>
      <c r="CQ139" s="24">
        <v>34</v>
      </c>
      <c r="CR139" s="24">
        <v>101</v>
      </c>
      <c r="CS139" s="24" t="s">
        <v>114</v>
      </c>
      <c r="CV139" s="24" t="s">
        <v>115</v>
      </c>
      <c r="CX139" s="24" t="s">
        <v>137</v>
      </c>
      <c r="CY139" s="24" t="s">
        <v>64</v>
      </c>
      <c r="DD139" s="24">
        <v>2</v>
      </c>
      <c r="DE139" s="24" t="s">
        <v>476</v>
      </c>
      <c r="DF139" s="24" t="s">
        <v>1223</v>
      </c>
      <c r="DG139" s="24" t="s">
        <v>2165</v>
      </c>
      <c r="DJ139" s="24" t="s">
        <v>76</v>
      </c>
      <c r="DK139" s="24" t="s">
        <v>2124</v>
      </c>
      <c r="DL139" s="24" t="s">
        <v>64</v>
      </c>
      <c r="DM139" s="24" t="s">
        <v>63</v>
      </c>
      <c r="DN139" s="24" t="s">
        <v>64</v>
      </c>
      <c r="DO139" s="24" t="s">
        <v>1224</v>
      </c>
      <c r="DP139" s="24" t="s">
        <v>63</v>
      </c>
      <c r="DQ139" s="24" t="s">
        <v>78</v>
      </c>
      <c r="DR139" s="24" t="s">
        <v>1221</v>
      </c>
      <c r="DS139" s="24" t="s">
        <v>118</v>
      </c>
      <c r="DT139" s="24" t="s">
        <v>119</v>
      </c>
      <c r="DU139" s="24" t="s">
        <v>120</v>
      </c>
      <c r="DV139" s="24" t="s">
        <v>121</v>
      </c>
      <c r="DY139" s="24">
        <v>41.3</v>
      </c>
      <c r="DZ139" s="121"/>
      <c r="EA139" s="140"/>
      <c r="EB139" s="136">
        <v>9</v>
      </c>
      <c r="EC139" s="24">
        <v>10</v>
      </c>
      <c r="ED139" s="121"/>
      <c r="EE139" s="136" t="s">
        <v>2011</v>
      </c>
      <c r="EF139" s="24">
        <v>7</v>
      </c>
      <c r="EH139" s="121"/>
      <c r="EI139" s="136"/>
      <c r="EM139" s="136"/>
      <c r="EP139" s="121"/>
      <c r="EQ139" s="136"/>
      <c r="ET139" s="121"/>
      <c r="EU139" s="136">
        <v>1250</v>
      </c>
      <c r="EV139" s="121"/>
      <c r="EW139" s="136">
        <v>9</v>
      </c>
      <c r="EX139" s="24">
        <v>9</v>
      </c>
      <c r="EY139" s="121">
        <v>9</v>
      </c>
      <c r="EZ139" s="205">
        <v>155</v>
      </c>
      <c r="FA139" s="24">
        <v>3</v>
      </c>
      <c r="FB139" s="121"/>
      <c r="FC139" s="135">
        <v>510</v>
      </c>
      <c r="FD139" s="136">
        <v>40</v>
      </c>
      <c r="FE139" s="24">
        <v>44</v>
      </c>
      <c r="FF139" s="121">
        <v>42</v>
      </c>
      <c r="FG139" s="206">
        <v>165.9</v>
      </c>
      <c r="FH139" s="206">
        <v>142.5</v>
      </c>
      <c r="FI139" s="207">
        <f>EZ139</f>
        <v>155</v>
      </c>
      <c r="FJ139" s="141">
        <v>22.4</v>
      </c>
      <c r="FK139" s="24">
        <v>22.08</v>
      </c>
      <c r="FL139" s="121">
        <f>BD139</f>
        <v>22</v>
      </c>
      <c r="FM139" s="24">
        <v>0.49199999999999999</v>
      </c>
      <c r="FN139" s="24">
        <v>0.48799999999999999</v>
      </c>
      <c r="FO139" s="137">
        <v>0.49</v>
      </c>
      <c r="FP139" s="185">
        <v>0.1</v>
      </c>
      <c r="FQ139" s="186">
        <v>0.1</v>
      </c>
      <c r="FR139" s="187">
        <v>0.1</v>
      </c>
      <c r="FS139" s="138">
        <v>15.9</v>
      </c>
    </row>
    <row r="140" spans="1:190" s="24" customFormat="1" x14ac:dyDescent="0.25">
      <c r="A140" s="324" t="s">
        <v>2318</v>
      </c>
      <c r="B140" s="325"/>
      <c r="C140" s="325"/>
      <c r="D140" s="325"/>
      <c r="E140" s="325"/>
      <c r="F140" s="325"/>
      <c r="G140" s="325"/>
      <c r="H140" s="325"/>
      <c r="I140" s="326"/>
      <c r="J140" s="136">
        <v>28</v>
      </c>
      <c r="K140" s="24">
        <v>33</v>
      </c>
      <c r="L140" s="24">
        <v>30</v>
      </c>
      <c r="M140" s="24">
        <v>36.799999999999997</v>
      </c>
      <c r="N140" s="24">
        <v>48.5</v>
      </c>
      <c r="O140" s="24">
        <v>41.3</v>
      </c>
      <c r="P140" s="24">
        <v>28.1</v>
      </c>
      <c r="Q140" s="24">
        <v>33.5</v>
      </c>
      <c r="R140" s="24">
        <v>30.3</v>
      </c>
      <c r="T140" s="24" t="s">
        <v>1218</v>
      </c>
      <c r="U140" s="24" t="s">
        <v>1219</v>
      </c>
      <c r="V140" s="24" t="s">
        <v>61</v>
      </c>
      <c r="W140" s="24" t="s">
        <v>62</v>
      </c>
      <c r="Y140" s="24">
        <v>8</v>
      </c>
      <c r="Z140" s="24" t="s">
        <v>63</v>
      </c>
      <c r="AA140" s="24" t="s">
        <v>64</v>
      </c>
      <c r="AB140" s="24" t="s">
        <v>86</v>
      </c>
      <c r="AC140" s="24" t="s">
        <v>87</v>
      </c>
      <c r="AD140" s="24">
        <v>10</v>
      </c>
      <c r="AF140" s="24">
        <v>485</v>
      </c>
      <c r="AG140" s="24" t="s">
        <v>155</v>
      </c>
      <c r="AH140" s="24" t="s">
        <v>156</v>
      </c>
      <c r="AI140" s="24" t="s">
        <v>68</v>
      </c>
      <c r="AJ140" s="121" t="s">
        <v>69</v>
      </c>
      <c r="AK140" s="136" t="s">
        <v>64</v>
      </c>
      <c r="AL140" s="24" t="s">
        <v>70</v>
      </c>
      <c r="AO140" s="24">
        <v>93</v>
      </c>
      <c r="AP140" s="24">
        <v>12</v>
      </c>
      <c r="AR140" s="121"/>
      <c r="AS140" s="136">
        <v>1250</v>
      </c>
      <c r="AT140" s="24">
        <v>1250</v>
      </c>
      <c r="AU140" s="136">
        <v>70</v>
      </c>
      <c r="AV140" s="24">
        <v>68</v>
      </c>
      <c r="AW140" s="24">
        <v>69</v>
      </c>
      <c r="AX140" s="24">
        <v>105.3</v>
      </c>
      <c r="AY140" s="24">
        <v>102.7</v>
      </c>
      <c r="AZ140" s="24">
        <v>104.1139</v>
      </c>
      <c r="BA140" s="24">
        <v>74.118700000000004</v>
      </c>
      <c r="BB140" s="24">
        <v>71.897599999999997</v>
      </c>
      <c r="BC140" s="24">
        <v>73.102500000000006</v>
      </c>
      <c r="BD140" s="24">
        <v>22</v>
      </c>
      <c r="BE140" s="24" t="s">
        <v>108</v>
      </c>
      <c r="BF140" s="24" t="s">
        <v>109</v>
      </c>
      <c r="BG140" s="24" t="s">
        <v>68</v>
      </c>
      <c r="BH140" s="24" t="s">
        <v>69</v>
      </c>
      <c r="BI140" s="24">
        <v>1250</v>
      </c>
      <c r="BM140" s="121">
        <v>1250</v>
      </c>
      <c r="BN140" s="124" t="s">
        <v>2126</v>
      </c>
      <c r="BO140" s="24">
        <v>2</v>
      </c>
      <c r="BP140" s="24">
        <v>2</v>
      </c>
      <c r="BQ140" s="24">
        <v>4</v>
      </c>
      <c r="BR140" s="24" t="s">
        <v>90</v>
      </c>
      <c r="BS140" s="24" t="s">
        <v>2123</v>
      </c>
      <c r="BT140" s="24" t="s">
        <v>111</v>
      </c>
      <c r="BU140" s="27">
        <v>43668</v>
      </c>
      <c r="BV140" s="121">
        <v>26361</v>
      </c>
      <c r="BW140" s="139"/>
      <c r="BX140" s="136" t="s">
        <v>64</v>
      </c>
      <c r="BY140" s="24" t="s">
        <v>64</v>
      </c>
      <c r="CB140" s="24" t="s">
        <v>64</v>
      </c>
      <c r="CC140" s="24" t="s">
        <v>64</v>
      </c>
      <c r="CD140" s="24" t="s">
        <v>2012</v>
      </c>
      <c r="CE140" s="24" t="s">
        <v>64</v>
      </c>
      <c r="CG140" s="24" t="s">
        <v>63</v>
      </c>
      <c r="CH140" s="24" t="s">
        <v>1222</v>
      </c>
      <c r="CI140" s="24" t="s">
        <v>64</v>
      </c>
      <c r="CJ140" s="24" t="s">
        <v>959</v>
      </c>
      <c r="CK140" s="24" t="s">
        <v>112</v>
      </c>
      <c r="CM140" s="24">
        <v>1</v>
      </c>
      <c r="CN140" s="24" t="s">
        <v>113</v>
      </c>
      <c r="CP140" s="24">
        <v>348</v>
      </c>
      <c r="CQ140" s="24">
        <v>34</v>
      </c>
      <c r="CR140" s="24">
        <v>101</v>
      </c>
      <c r="CS140" s="24" t="s">
        <v>114</v>
      </c>
      <c r="CV140" s="24" t="s">
        <v>115</v>
      </c>
      <c r="CX140" s="24" t="s">
        <v>137</v>
      </c>
      <c r="CY140" s="24" t="s">
        <v>64</v>
      </c>
      <c r="DD140" s="24">
        <v>2</v>
      </c>
      <c r="DE140" s="24" t="s">
        <v>476</v>
      </c>
      <c r="DF140" s="24" t="s">
        <v>1225</v>
      </c>
      <c r="DG140" s="24" t="s">
        <v>2165</v>
      </c>
      <c r="DJ140" s="24" t="s">
        <v>76</v>
      </c>
      <c r="DK140" s="24" t="s">
        <v>2124</v>
      </c>
      <c r="DL140" s="24" t="s">
        <v>64</v>
      </c>
      <c r="DM140" s="24" t="s">
        <v>63</v>
      </c>
      <c r="DN140" s="24" t="s">
        <v>64</v>
      </c>
      <c r="DO140" s="24" t="s">
        <v>1224</v>
      </c>
      <c r="DP140" s="24" t="s">
        <v>63</v>
      </c>
      <c r="DQ140" s="24" t="s">
        <v>78</v>
      </c>
      <c r="DR140" s="24" t="s">
        <v>1221</v>
      </c>
      <c r="DS140" s="24" t="s">
        <v>118</v>
      </c>
      <c r="DT140" s="24" t="s">
        <v>119</v>
      </c>
      <c r="DU140" s="24" t="s">
        <v>120</v>
      </c>
      <c r="DV140" s="24" t="s">
        <v>121</v>
      </c>
      <c r="DY140" s="24">
        <v>41.3</v>
      </c>
      <c r="DZ140" s="121"/>
      <c r="EA140" s="140"/>
      <c r="EB140" s="136">
        <v>9</v>
      </c>
      <c r="EC140" s="24">
        <v>10</v>
      </c>
      <c r="ED140" s="121">
        <v>10</v>
      </c>
      <c r="EE140" s="136" t="s">
        <v>2011</v>
      </c>
      <c r="EF140" s="24">
        <v>7</v>
      </c>
      <c r="EH140" s="121"/>
      <c r="EI140" s="136"/>
      <c r="EM140" s="136"/>
      <c r="EP140" s="121"/>
      <c r="EQ140" s="136"/>
      <c r="ET140" s="121"/>
      <c r="EU140" s="136">
        <v>1250</v>
      </c>
      <c r="EV140" s="121"/>
      <c r="EW140" s="136">
        <v>315</v>
      </c>
      <c r="EX140" s="24">
        <v>264</v>
      </c>
      <c r="EY140" s="121">
        <v>292</v>
      </c>
      <c r="EZ140" s="205">
        <v>155</v>
      </c>
      <c r="FA140" s="24">
        <v>3</v>
      </c>
      <c r="FB140" s="121"/>
      <c r="FC140" s="135">
        <v>510</v>
      </c>
      <c r="FD140" s="136">
        <v>40</v>
      </c>
      <c r="FE140" s="24">
        <v>44</v>
      </c>
      <c r="FF140" s="121">
        <v>42</v>
      </c>
      <c r="FG140" s="206">
        <v>165.9</v>
      </c>
      <c r="FH140" s="206">
        <v>142.5</v>
      </c>
      <c r="FI140" s="207">
        <f>EZ140</f>
        <v>155</v>
      </c>
      <c r="FJ140" s="321" t="s">
        <v>2275</v>
      </c>
      <c r="FK140" s="322"/>
      <c r="FL140" s="323"/>
      <c r="FM140" s="24">
        <v>0.49199999999999999</v>
      </c>
      <c r="FN140" s="24">
        <v>0.48799999999999999</v>
      </c>
      <c r="FO140" s="137">
        <v>0.49</v>
      </c>
      <c r="FP140" s="321" t="s">
        <v>2293</v>
      </c>
      <c r="FQ140" s="322"/>
      <c r="FR140" s="323"/>
      <c r="FS140" s="138">
        <v>15.9</v>
      </c>
    </row>
    <row r="141" spans="1:190" s="21" customFormat="1" ht="12.75" customHeight="1" x14ac:dyDescent="0.25">
      <c r="A141" s="107"/>
      <c r="B141" s="107"/>
      <c r="C141" s="107"/>
      <c r="D141" s="107"/>
      <c r="E141" s="107"/>
      <c r="F141" s="107"/>
      <c r="G141" s="107"/>
      <c r="H141" s="107"/>
      <c r="I141" s="108"/>
      <c r="J141" s="104"/>
      <c r="K141" s="107"/>
      <c r="L141" s="107"/>
      <c r="M141" s="104" t="s">
        <v>2319</v>
      </c>
      <c r="N141" s="107"/>
      <c r="O141" s="107"/>
      <c r="P141" s="107"/>
      <c r="Q141" s="107"/>
      <c r="R141" s="107"/>
      <c r="S141" s="107"/>
      <c r="T141" s="107"/>
      <c r="U141" s="107"/>
      <c r="V141" s="107"/>
      <c r="W141" s="107"/>
      <c r="X141" s="107"/>
      <c r="Y141" s="107"/>
      <c r="Z141" s="107"/>
      <c r="AA141" s="107"/>
      <c r="AB141" s="107"/>
      <c r="AC141" s="107"/>
      <c r="AD141" s="104" t="str">
        <f>$M141</f>
        <v>2020 Volvo S90 AWD (PHEV)</v>
      </c>
      <c r="AE141" s="107"/>
      <c r="AF141" s="107"/>
      <c r="AG141" s="107"/>
      <c r="AH141" s="107"/>
      <c r="AI141" s="107"/>
      <c r="AJ141" s="107"/>
      <c r="AK141" s="111"/>
      <c r="AL141" s="107"/>
      <c r="AM141" s="107"/>
      <c r="AN141" s="107"/>
      <c r="AO141" s="107"/>
      <c r="AP141" s="107"/>
      <c r="AQ141" s="107"/>
      <c r="AR141" s="110"/>
      <c r="AS141" s="111"/>
      <c r="AT141" s="104" t="str">
        <f>$M141</f>
        <v>2020 Volvo S90 AWD (PHEV)</v>
      </c>
      <c r="AU141" s="107"/>
      <c r="AV141" s="107"/>
      <c r="AW141" s="107"/>
      <c r="AX141" s="107"/>
      <c r="AY141" s="107"/>
      <c r="AZ141" s="107"/>
      <c r="BA141" s="107"/>
      <c r="BB141" s="107"/>
      <c r="BC141" s="107"/>
      <c r="BD141" s="107"/>
      <c r="BE141" s="107"/>
      <c r="BF141" s="107"/>
      <c r="BG141" s="107"/>
      <c r="BH141" s="107"/>
      <c r="BI141" s="104" t="str">
        <f>$M141</f>
        <v>2020 Volvo S90 AWD (PHEV)</v>
      </c>
      <c r="BJ141" s="107"/>
      <c r="BK141" s="107"/>
      <c r="BL141" s="107"/>
      <c r="BM141" s="107"/>
      <c r="BN141" s="111"/>
      <c r="BO141" s="107"/>
      <c r="BP141" s="107"/>
      <c r="BQ141" s="107"/>
      <c r="BR141" s="107"/>
      <c r="BS141" s="107"/>
      <c r="BT141" s="112"/>
      <c r="BU141" s="107"/>
      <c r="BV141" s="110"/>
      <c r="BW141" s="157" t="s">
        <v>80</v>
      </c>
      <c r="BX141" s="107"/>
      <c r="BY141" s="104" t="str">
        <f>$M141</f>
        <v>2020 Volvo S90 AWD (PHEV)</v>
      </c>
      <c r="BZ141" s="107"/>
      <c r="CA141" s="107"/>
      <c r="CB141" s="107"/>
      <c r="CC141" s="107"/>
      <c r="CD141" s="107"/>
      <c r="CE141" s="114"/>
      <c r="CF141" s="107"/>
      <c r="CG141" s="107"/>
      <c r="CH141" s="107"/>
      <c r="CI141" s="107"/>
      <c r="CJ141" s="107"/>
      <c r="CK141" s="107"/>
      <c r="CL141" s="107"/>
      <c r="CM141" s="107"/>
      <c r="CN141" s="107"/>
      <c r="CO141" s="104" t="str">
        <f>$M141</f>
        <v>2020 Volvo S90 AWD (PHEV)</v>
      </c>
      <c r="CP141" s="107"/>
      <c r="CQ141" s="107"/>
      <c r="CR141" s="107"/>
      <c r="CS141" s="107"/>
      <c r="CT141" s="107"/>
      <c r="CU141" s="107"/>
      <c r="CV141" s="107"/>
      <c r="CW141" s="107"/>
      <c r="CX141" s="107"/>
      <c r="CY141" s="107"/>
      <c r="CZ141" s="107"/>
      <c r="DA141" s="107"/>
      <c r="DB141" s="107"/>
      <c r="DC141" s="107"/>
      <c r="DD141" s="107"/>
      <c r="DE141" s="107"/>
      <c r="DF141" s="104" t="str">
        <f>$M141</f>
        <v>2020 Volvo S90 AWD (PHEV)</v>
      </c>
      <c r="DG141" s="107"/>
      <c r="DH141" s="107"/>
      <c r="DI141" s="107"/>
      <c r="DJ141" s="107"/>
      <c r="DK141" s="107"/>
      <c r="DL141" s="107"/>
      <c r="DM141" s="107"/>
      <c r="DN141" s="107"/>
      <c r="DO141" s="107"/>
      <c r="DP141" s="107"/>
      <c r="DQ141" s="107"/>
      <c r="DR141" s="104"/>
      <c r="DS141" s="104"/>
      <c r="DT141" s="104"/>
      <c r="DU141" s="104"/>
      <c r="DV141" s="104"/>
      <c r="DW141" s="104" t="str">
        <f>$M141</f>
        <v>2020 Volvo S90 AWD (PHEV)</v>
      </c>
      <c r="DX141" s="104"/>
      <c r="DY141" s="104"/>
      <c r="DZ141" s="108"/>
      <c r="EA141" s="158"/>
      <c r="EB141" s="109"/>
      <c r="EC141" s="104"/>
      <c r="ED141" s="104"/>
      <c r="EE141" s="109"/>
      <c r="EF141" s="104"/>
      <c r="EG141" s="104"/>
      <c r="EH141" s="108"/>
      <c r="EI141" s="104"/>
      <c r="EK141" t="s">
        <v>80</v>
      </c>
      <c r="EL141" s="104" t="str">
        <f>$M141</f>
        <v>2020 Volvo S90 AWD (PHEV)</v>
      </c>
      <c r="EM141" s="109"/>
      <c r="EP141" s="106"/>
      <c r="EU141" s="105"/>
      <c r="EV141" s="106"/>
      <c r="EZ141" s="116"/>
      <c r="FA141" s="104" t="str">
        <f>$M141</f>
        <v>2020 Volvo S90 AWD (PHEV)</v>
      </c>
      <c r="FC141" s="116"/>
      <c r="FD141" s="104"/>
      <c r="FE141" s="104"/>
      <c r="FF141" s="108"/>
      <c r="FG141" s="159"/>
      <c r="FH141" s="160"/>
      <c r="FI141" s="161"/>
      <c r="FJ141" s="159"/>
      <c r="FK141" s="160"/>
      <c r="FL141" s="161"/>
      <c r="FM141" s="104" t="str">
        <f>$M141</f>
        <v>2020 Volvo S90 AWD (PHEV)</v>
      </c>
      <c r="FN141" s="160"/>
      <c r="FO141" s="161"/>
      <c r="FP141" s="162"/>
      <c r="FQ141" s="163"/>
      <c r="FR141" s="163"/>
      <c r="FS141" s="156"/>
      <c r="FT141" s="104"/>
      <c r="FU141" s="104"/>
      <c r="FV141" s="104"/>
      <c r="FW141" s="104"/>
      <c r="FX141" s="104"/>
      <c r="FY141" s="104"/>
      <c r="FZ141" s="104"/>
      <c r="GA141" s="104"/>
      <c r="GB141" s="104"/>
      <c r="GC141" s="104"/>
      <c r="GD141" s="104"/>
      <c r="GE141" s="104"/>
      <c r="GF141" s="104"/>
      <c r="GG141" s="104"/>
      <c r="GH141" s="104"/>
    </row>
    <row r="142" spans="1:190" s="24" customFormat="1" x14ac:dyDescent="0.25">
      <c r="A142" s="24">
        <v>2020</v>
      </c>
      <c r="B142" s="24" t="s">
        <v>1214</v>
      </c>
      <c r="C142" s="24" t="s">
        <v>1215</v>
      </c>
      <c r="D142" s="24" t="s">
        <v>1227</v>
      </c>
      <c r="E142" s="24" t="s">
        <v>1217</v>
      </c>
      <c r="F142" s="24">
        <v>110</v>
      </c>
      <c r="G142" s="26">
        <v>2</v>
      </c>
      <c r="H142" s="24">
        <v>4</v>
      </c>
      <c r="I142" s="121" t="s">
        <v>79</v>
      </c>
      <c r="J142" s="136">
        <v>28</v>
      </c>
      <c r="K142" s="24">
        <v>31</v>
      </c>
      <c r="L142" s="24">
        <v>30</v>
      </c>
      <c r="M142" s="24">
        <v>37.200000000000003</v>
      </c>
      <c r="N142" s="24">
        <v>45.3</v>
      </c>
      <c r="O142" s="24">
        <v>40.5</v>
      </c>
      <c r="P142" s="24">
        <v>28.3</v>
      </c>
      <c r="Q142" s="24">
        <v>31.5</v>
      </c>
      <c r="R142" s="24">
        <v>29.7</v>
      </c>
      <c r="T142" s="24" t="s">
        <v>1218</v>
      </c>
      <c r="U142" s="24" t="s">
        <v>1219</v>
      </c>
      <c r="V142" s="24" t="s">
        <v>61</v>
      </c>
      <c r="W142" s="24" t="s">
        <v>62</v>
      </c>
      <c r="Y142" s="24">
        <v>8</v>
      </c>
      <c r="Z142" s="24" t="s">
        <v>63</v>
      </c>
      <c r="AA142" s="24" t="s">
        <v>64</v>
      </c>
      <c r="AB142" s="24" t="s">
        <v>86</v>
      </c>
      <c r="AC142" s="24" t="s">
        <v>87</v>
      </c>
      <c r="AD142" s="24">
        <v>10</v>
      </c>
      <c r="AF142" s="24">
        <v>473</v>
      </c>
      <c r="AG142" s="24" t="s">
        <v>155</v>
      </c>
      <c r="AH142" s="24" t="s">
        <v>156</v>
      </c>
      <c r="AI142" s="24" t="s">
        <v>68</v>
      </c>
      <c r="AJ142" s="121" t="s">
        <v>69</v>
      </c>
      <c r="AK142" s="136" t="s">
        <v>64</v>
      </c>
      <c r="AL142" s="24" t="s">
        <v>70</v>
      </c>
      <c r="AO142" s="24">
        <v>102</v>
      </c>
      <c r="AP142" s="24">
        <v>14</v>
      </c>
      <c r="AR142" s="121"/>
      <c r="AS142" s="136">
        <v>1350</v>
      </c>
      <c r="AT142" s="24">
        <v>1350</v>
      </c>
      <c r="AU142" s="136">
        <v>51</v>
      </c>
      <c r="AV142" s="24">
        <v>50</v>
      </c>
      <c r="AW142" s="24">
        <v>50</v>
      </c>
      <c r="AX142" s="24">
        <v>35.5</v>
      </c>
      <c r="AY142" s="24">
        <v>35</v>
      </c>
      <c r="AZ142" s="24">
        <v>35.274999999999999</v>
      </c>
      <c r="BA142" s="24">
        <v>50.812600000000003</v>
      </c>
      <c r="BB142" s="24">
        <v>50.115000000000002</v>
      </c>
      <c r="BC142" s="24">
        <v>50.498699999999999</v>
      </c>
      <c r="BD142" s="24">
        <v>21</v>
      </c>
      <c r="BE142" s="24" t="s">
        <v>108</v>
      </c>
      <c r="BF142" s="24" t="s">
        <v>109</v>
      </c>
      <c r="BG142" s="24" t="s">
        <v>122</v>
      </c>
      <c r="BH142" s="24" t="s">
        <v>123</v>
      </c>
      <c r="BI142" s="24">
        <v>1350</v>
      </c>
      <c r="BM142" s="121">
        <v>1350</v>
      </c>
      <c r="BN142" s="124" t="s">
        <v>2126</v>
      </c>
      <c r="BO142" s="24">
        <v>2</v>
      </c>
      <c r="BP142" s="24">
        <v>2</v>
      </c>
      <c r="BQ142" s="24">
        <v>5</v>
      </c>
      <c r="BR142" s="24" t="s">
        <v>126</v>
      </c>
      <c r="BS142" s="24" t="s">
        <v>2123</v>
      </c>
      <c r="BT142" s="24" t="s">
        <v>111</v>
      </c>
      <c r="BU142" s="27">
        <v>43668</v>
      </c>
      <c r="BV142" s="121">
        <v>26365</v>
      </c>
      <c r="BW142" s="139"/>
      <c r="BX142" s="136" t="s">
        <v>63</v>
      </c>
      <c r="BY142" s="24" t="s">
        <v>64</v>
      </c>
      <c r="CB142" s="24" t="s">
        <v>64</v>
      </c>
      <c r="CC142" s="24" t="s">
        <v>64</v>
      </c>
      <c r="CD142" s="24" t="s">
        <v>2012</v>
      </c>
      <c r="CE142" s="24" t="s">
        <v>64</v>
      </c>
      <c r="CG142" s="24" t="s">
        <v>63</v>
      </c>
      <c r="CH142" s="24" t="s">
        <v>1222</v>
      </c>
      <c r="CI142" s="24" t="s">
        <v>64</v>
      </c>
      <c r="CJ142" s="24" t="s">
        <v>959</v>
      </c>
      <c r="CK142" s="24" t="s">
        <v>112</v>
      </c>
      <c r="CM142" s="24">
        <v>1</v>
      </c>
      <c r="CN142" s="24" t="s">
        <v>113</v>
      </c>
      <c r="CP142" s="24">
        <v>348</v>
      </c>
      <c r="CQ142" s="24">
        <v>34</v>
      </c>
      <c r="CR142" s="24">
        <v>101</v>
      </c>
      <c r="CS142" s="24" t="s">
        <v>114</v>
      </c>
      <c r="CV142" s="24" t="s">
        <v>115</v>
      </c>
      <c r="CX142" s="24" t="s">
        <v>137</v>
      </c>
      <c r="CY142" s="24" t="s">
        <v>64</v>
      </c>
      <c r="DD142" s="24">
        <v>2</v>
      </c>
      <c r="DE142" s="24" t="s">
        <v>476</v>
      </c>
      <c r="DF142" s="24" t="s">
        <v>1223</v>
      </c>
      <c r="DG142" s="24" t="s">
        <v>2165</v>
      </c>
      <c r="DJ142" s="24" t="s">
        <v>76</v>
      </c>
      <c r="DK142" s="24" t="s">
        <v>2124</v>
      </c>
      <c r="DL142" s="24" t="s">
        <v>64</v>
      </c>
      <c r="DM142" s="24" t="s">
        <v>63</v>
      </c>
      <c r="DN142" s="24" t="s">
        <v>64</v>
      </c>
      <c r="DO142" s="24" t="s">
        <v>1224</v>
      </c>
      <c r="DP142" s="24" t="s">
        <v>63</v>
      </c>
      <c r="DQ142" s="24" t="s">
        <v>78</v>
      </c>
      <c r="DR142" s="24" t="s">
        <v>1221</v>
      </c>
      <c r="DS142" s="24" t="s">
        <v>118</v>
      </c>
      <c r="DT142" s="24" t="s">
        <v>119</v>
      </c>
      <c r="DU142" s="24" t="s">
        <v>120</v>
      </c>
      <c r="DV142" s="24" t="s">
        <v>121</v>
      </c>
      <c r="DY142" s="24">
        <v>40.5</v>
      </c>
      <c r="DZ142" s="121"/>
      <c r="EA142" s="140"/>
      <c r="EB142" s="136">
        <v>9</v>
      </c>
      <c r="EC142" s="24">
        <v>10</v>
      </c>
      <c r="ED142" s="121"/>
      <c r="EE142" s="136" t="s">
        <v>2011</v>
      </c>
      <c r="EF142" s="24">
        <v>7</v>
      </c>
      <c r="EH142" s="121"/>
      <c r="EI142" s="136"/>
      <c r="EM142" s="136"/>
      <c r="EP142" s="121"/>
      <c r="EQ142" s="136"/>
      <c r="ET142" s="121"/>
      <c r="EU142" s="136">
        <v>750</v>
      </c>
      <c r="EV142" s="121"/>
      <c r="EW142" s="136">
        <v>9</v>
      </c>
      <c r="EX142" s="24">
        <v>9</v>
      </c>
      <c r="EY142" s="121">
        <v>9</v>
      </c>
      <c r="EZ142" s="205">
        <v>163</v>
      </c>
      <c r="FA142" s="24">
        <v>3</v>
      </c>
      <c r="FB142" s="121"/>
      <c r="FC142" s="135">
        <v>490</v>
      </c>
      <c r="FD142" s="136">
        <v>38</v>
      </c>
      <c r="FE142" s="24">
        <v>42</v>
      </c>
      <c r="FF142" s="121">
        <v>40</v>
      </c>
      <c r="FG142" s="206">
        <v>171.3</v>
      </c>
      <c r="FH142" s="206">
        <v>153.4</v>
      </c>
      <c r="FI142" s="207">
        <f>EZ142</f>
        <v>163</v>
      </c>
      <c r="FJ142" s="141">
        <v>21.51</v>
      </c>
      <c r="FK142" s="24">
        <v>21.34</v>
      </c>
      <c r="FL142" s="121">
        <f>BD142</f>
        <v>21</v>
      </c>
      <c r="FM142" s="24">
        <v>0.47899999999999998</v>
      </c>
      <c r="FN142" s="24">
        <v>0.47699999999999998</v>
      </c>
      <c r="FO142" s="121">
        <v>0.47799999999999998</v>
      </c>
      <c r="FP142" s="185">
        <v>0.1</v>
      </c>
      <c r="FQ142" s="186">
        <v>0.1</v>
      </c>
      <c r="FR142" s="187">
        <v>0.1</v>
      </c>
      <c r="FS142" s="138">
        <v>15.9</v>
      </c>
    </row>
    <row r="143" spans="1:190" s="24" customFormat="1" x14ac:dyDescent="0.25">
      <c r="A143" s="324" t="s">
        <v>2318</v>
      </c>
      <c r="B143" s="325"/>
      <c r="C143" s="325"/>
      <c r="D143" s="325"/>
      <c r="E143" s="325"/>
      <c r="F143" s="325"/>
      <c r="G143" s="325"/>
      <c r="H143" s="325"/>
      <c r="I143" s="326"/>
      <c r="J143" s="136">
        <v>28</v>
      </c>
      <c r="K143" s="24">
        <v>31</v>
      </c>
      <c r="L143" s="24">
        <v>30</v>
      </c>
      <c r="M143" s="24">
        <v>37.200000000000003</v>
      </c>
      <c r="N143" s="24">
        <v>45.3</v>
      </c>
      <c r="O143" s="24">
        <v>40.5</v>
      </c>
      <c r="P143" s="24">
        <v>28.3</v>
      </c>
      <c r="Q143" s="24">
        <v>31.5</v>
      </c>
      <c r="R143" s="24">
        <v>29.7</v>
      </c>
      <c r="T143" s="24" t="s">
        <v>1218</v>
      </c>
      <c r="U143" s="24" t="s">
        <v>1219</v>
      </c>
      <c r="V143" s="24" t="s">
        <v>61</v>
      </c>
      <c r="W143" s="24" t="s">
        <v>62</v>
      </c>
      <c r="Y143" s="24">
        <v>8</v>
      </c>
      <c r="Z143" s="24" t="s">
        <v>63</v>
      </c>
      <c r="AA143" s="24" t="s">
        <v>64</v>
      </c>
      <c r="AB143" s="24" t="s">
        <v>86</v>
      </c>
      <c r="AC143" s="24" t="s">
        <v>87</v>
      </c>
      <c r="AD143" s="24">
        <v>10</v>
      </c>
      <c r="AF143" s="24">
        <v>473</v>
      </c>
      <c r="AG143" s="24" t="s">
        <v>155</v>
      </c>
      <c r="AH143" s="24" t="s">
        <v>156</v>
      </c>
      <c r="AI143" s="24" t="s">
        <v>68</v>
      </c>
      <c r="AJ143" s="121" t="s">
        <v>69</v>
      </c>
      <c r="AK143" s="136" t="s">
        <v>64</v>
      </c>
      <c r="AL143" s="24" t="s">
        <v>70</v>
      </c>
      <c r="AO143" s="24">
        <v>102</v>
      </c>
      <c r="AP143" s="24">
        <v>14</v>
      </c>
      <c r="AR143" s="121"/>
      <c r="AS143" s="136">
        <v>1350</v>
      </c>
      <c r="AT143" s="24">
        <v>1350</v>
      </c>
      <c r="AU143" s="136">
        <v>58</v>
      </c>
      <c r="AV143" s="24">
        <v>64</v>
      </c>
      <c r="AW143" s="24">
        <v>60</v>
      </c>
      <c r="AX143" s="24">
        <v>86.7</v>
      </c>
      <c r="AY143" s="24">
        <v>96.2</v>
      </c>
      <c r="AZ143" s="24">
        <v>90.731999999999999</v>
      </c>
      <c r="BA143" s="24">
        <v>60.852699999999999</v>
      </c>
      <c r="BB143" s="24">
        <v>67.333600000000004</v>
      </c>
      <c r="BC143" s="24">
        <v>63.607700000000001</v>
      </c>
      <c r="BD143" s="24">
        <v>21</v>
      </c>
      <c r="BE143" s="24" t="s">
        <v>108</v>
      </c>
      <c r="BF143" s="24" t="s">
        <v>109</v>
      </c>
      <c r="BG143" s="24" t="s">
        <v>68</v>
      </c>
      <c r="BH143" s="24" t="s">
        <v>69</v>
      </c>
      <c r="BI143" s="24">
        <v>1350</v>
      </c>
      <c r="BM143" s="121">
        <v>1350</v>
      </c>
      <c r="BN143" s="124" t="s">
        <v>2126</v>
      </c>
      <c r="BO143" s="24">
        <v>2</v>
      </c>
      <c r="BP143" s="24">
        <v>2</v>
      </c>
      <c r="BQ143" s="24">
        <v>5</v>
      </c>
      <c r="BR143" s="24" t="s">
        <v>126</v>
      </c>
      <c r="BS143" s="24" t="s">
        <v>2123</v>
      </c>
      <c r="BT143" s="24" t="s">
        <v>111</v>
      </c>
      <c r="BU143" s="27">
        <v>43668</v>
      </c>
      <c r="BV143" s="121">
        <v>26365</v>
      </c>
      <c r="BW143" s="139"/>
      <c r="BX143" s="136" t="s">
        <v>63</v>
      </c>
      <c r="BY143" s="24" t="s">
        <v>64</v>
      </c>
      <c r="CB143" s="24" t="s">
        <v>64</v>
      </c>
      <c r="CC143" s="24" t="s">
        <v>64</v>
      </c>
      <c r="CD143" s="24" t="s">
        <v>2012</v>
      </c>
      <c r="CE143" s="24" t="s">
        <v>64</v>
      </c>
      <c r="CG143" s="24" t="s">
        <v>63</v>
      </c>
      <c r="CH143" s="24" t="s">
        <v>1222</v>
      </c>
      <c r="CI143" s="24" t="s">
        <v>64</v>
      </c>
      <c r="CJ143" s="24" t="s">
        <v>959</v>
      </c>
      <c r="CK143" s="24" t="s">
        <v>112</v>
      </c>
      <c r="CM143" s="24">
        <v>1</v>
      </c>
      <c r="CN143" s="24" t="s">
        <v>113</v>
      </c>
      <c r="CP143" s="24">
        <v>348</v>
      </c>
      <c r="CQ143" s="24">
        <v>34</v>
      </c>
      <c r="CR143" s="24">
        <v>101</v>
      </c>
      <c r="CS143" s="24" t="s">
        <v>114</v>
      </c>
      <c r="CV143" s="24" t="s">
        <v>115</v>
      </c>
      <c r="CX143" s="24" t="s">
        <v>137</v>
      </c>
      <c r="CY143" s="24" t="s">
        <v>64</v>
      </c>
      <c r="DD143" s="24">
        <v>2</v>
      </c>
      <c r="DE143" s="24" t="s">
        <v>476</v>
      </c>
      <c r="DF143" s="24" t="s">
        <v>1225</v>
      </c>
      <c r="DG143" s="24" t="s">
        <v>2165</v>
      </c>
      <c r="DJ143" s="24" t="s">
        <v>76</v>
      </c>
      <c r="DK143" s="24" t="s">
        <v>2124</v>
      </c>
      <c r="DL143" s="24" t="s">
        <v>64</v>
      </c>
      <c r="DM143" s="24" t="s">
        <v>63</v>
      </c>
      <c r="DN143" s="24" t="s">
        <v>64</v>
      </c>
      <c r="DO143" s="24" t="s">
        <v>1224</v>
      </c>
      <c r="DP143" s="24" t="s">
        <v>63</v>
      </c>
      <c r="DQ143" s="24" t="s">
        <v>78</v>
      </c>
      <c r="DR143" s="24" t="s">
        <v>1221</v>
      </c>
      <c r="DS143" s="24" t="s">
        <v>118</v>
      </c>
      <c r="DT143" s="24" t="s">
        <v>119</v>
      </c>
      <c r="DU143" s="24" t="s">
        <v>120</v>
      </c>
      <c r="DV143" s="24" t="s">
        <v>121</v>
      </c>
      <c r="DY143" s="24">
        <v>40.5</v>
      </c>
      <c r="DZ143" s="121"/>
      <c r="EA143" s="140"/>
      <c r="EB143" s="136">
        <v>9</v>
      </c>
      <c r="EC143" s="24">
        <v>10</v>
      </c>
      <c r="ED143" s="121">
        <v>10</v>
      </c>
      <c r="EE143" s="136" t="s">
        <v>2011</v>
      </c>
      <c r="EF143" s="24">
        <v>7</v>
      </c>
      <c r="EH143" s="121"/>
      <c r="EI143" s="136"/>
      <c r="EM143" s="136"/>
      <c r="EP143" s="121"/>
      <c r="EQ143" s="136"/>
      <c r="ET143" s="121"/>
      <c r="EU143" s="136">
        <v>750</v>
      </c>
      <c r="EV143" s="121"/>
      <c r="EW143" s="136">
        <v>311</v>
      </c>
      <c r="EX143" s="24">
        <v>281</v>
      </c>
      <c r="EY143" s="121">
        <v>298</v>
      </c>
      <c r="EZ143" s="205">
        <v>163</v>
      </c>
      <c r="FA143" s="24">
        <v>3</v>
      </c>
      <c r="FB143" s="121"/>
      <c r="FC143" s="135">
        <v>490</v>
      </c>
      <c r="FD143" s="136">
        <v>38</v>
      </c>
      <c r="FE143" s="24">
        <v>42</v>
      </c>
      <c r="FF143" s="121">
        <v>40</v>
      </c>
      <c r="FG143" s="206">
        <v>171.3</v>
      </c>
      <c r="FH143" s="206">
        <v>153.4</v>
      </c>
      <c r="FI143" s="207">
        <f>EZ143</f>
        <v>163</v>
      </c>
      <c r="FJ143" s="321" t="s">
        <v>2272</v>
      </c>
      <c r="FK143" s="322"/>
      <c r="FL143" s="323"/>
      <c r="FM143" s="24">
        <v>0.47899999999999998</v>
      </c>
      <c r="FN143" s="24">
        <v>0.47699999999999998</v>
      </c>
      <c r="FO143" s="121">
        <v>0.47799999999999998</v>
      </c>
      <c r="FP143" s="321" t="s">
        <v>2293</v>
      </c>
      <c r="FQ143" s="322"/>
      <c r="FR143" s="323"/>
      <c r="FS143" s="138">
        <v>15.9</v>
      </c>
    </row>
    <row r="144" spans="1:190" s="21" customFormat="1" ht="12.75" customHeight="1" x14ac:dyDescent="0.25">
      <c r="A144" s="107"/>
      <c r="B144" s="107"/>
      <c r="C144" s="107"/>
      <c r="D144" s="107"/>
      <c r="E144" s="107"/>
      <c r="F144" s="107"/>
      <c r="G144" s="107"/>
      <c r="H144" s="107"/>
      <c r="I144" s="108"/>
      <c r="J144" s="104"/>
      <c r="K144" s="107"/>
      <c r="L144" s="107"/>
      <c r="M144" s="104" t="s">
        <v>2320</v>
      </c>
      <c r="N144" s="107"/>
      <c r="O144" s="107"/>
      <c r="P144" s="107"/>
      <c r="Q144" s="107"/>
      <c r="R144" s="107"/>
      <c r="S144" s="107"/>
      <c r="T144" s="107"/>
      <c r="U144" s="107"/>
      <c r="V144" s="107"/>
      <c r="W144" s="107"/>
      <c r="X144" s="107"/>
      <c r="Y144" s="107"/>
      <c r="Z144" s="107"/>
      <c r="AA144" s="107"/>
      <c r="AB144" s="107"/>
      <c r="AC144" s="107"/>
      <c r="AD144" s="104" t="str">
        <f>$M144</f>
        <v>2020 Volvo V60 AWD (PHEV)</v>
      </c>
      <c r="AE144" s="107"/>
      <c r="AF144" s="107"/>
      <c r="AG144" s="107"/>
      <c r="AH144" s="107"/>
      <c r="AI144" s="107"/>
      <c r="AJ144" s="107"/>
      <c r="AK144" s="111"/>
      <c r="AL144" s="107"/>
      <c r="AM144" s="107"/>
      <c r="AN144" s="107"/>
      <c r="AO144" s="107"/>
      <c r="AP144" s="107"/>
      <c r="AQ144" s="107"/>
      <c r="AR144" s="110"/>
      <c r="AS144" s="111"/>
      <c r="AT144" s="104" t="str">
        <f>$M144</f>
        <v>2020 Volvo V60 AWD (PHEV)</v>
      </c>
      <c r="AU144" s="107"/>
      <c r="AV144" s="107"/>
      <c r="AW144" s="107"/>
      <c r="AX144" s="107"/>
      <c r="AY144" s="107"/>
      <c r="AZ144" s="107"/>
      <c r="BA144" s="107"/>
      <c r="BB144" s="107"/>
      <c r="BC144" s="107"/>
      <c r="BD144" s="107"/>
      <c r="BE144" s="107"/>
      <c r="BF144" s="107"/>
      <c r="BG144" s="107"/>
      <c r="BH144" s="107"/>
      <c r="BI144" s="104" t="str">
        <f>$M144</f>
        <v>2020 Volvo V60 AWD (PHEV)</v>
      </c>
      <c r="BJ144" s="107"/>
      <c r="BK144" s="107"/>
      <c r="BL144" s="107"/>
      <c r="BM144" s="107"/>
      <c r="BN144" s="111"/>
      <c r="BO144" s="107"/>
      <c r="BP144" s="107"/>
      <c r="BQ144" s="107"/>
      <c r="BR144" s="107"/>
      <c r="BS144" s="107"/>
      <c r="BT144" s="112"/>
      <c r="BU144" s="107"/>
      <c r="BV144" s="110"/>
      <c r="BW144" s="157" t="s">
        <v>80</v>
      </c>
      <c r="BX144" s="107"/>
      <c r="BY144" s="104" t="str">
        <f>$M144</f>
        <v>2020 Volvo V60 AWD (PHEV)</v>
      </c>
      <c r="BZ144" s="107"/>
      <c r="CA144" s="107"/>
      <c r="CB144" s="107"/>
      <c r="CC144" s="107"/>
      <c r="CD144" s="107"/>
      <c r="CE144" s="114"/>
      <c r="CF144" s="107"/>
      <c r="CG144" s="107"/>
      <c r="CH144" s="107"/>
      <c r="CI144" s="107"/>
      <c r="CJ144" s="107"/>
      <c r="CK144" s="107"/>
      <c r="CL144" s="107"/>
      <c r="CM144" s="107"/>
      <c r="CN144" s="107"/>
      <c r="CO144" s="104" t="str">
        <f>$M144</f>
        <v>2020 Volvo V60 AWD (PHEV)</v>
      </c>
      <c r="CP144" s="107"/>
      <c r="CQ144" s="107"/>
      <c r="CR144" s="107"/>
      <c r="CS144" s="107"/>
      <c r="CT144" s="107"/>
      <c r="CU144" s="107"/>
      <c r="CV144" s="107"/>
      <c r="CW144" s="107"/>
      <c r="CX144" s="107"/>
      <c r="CY144" s="107"/>
      <c r="CZ144" s="107"/>
      <c r="DA144" s="107"/>
      <c r="DB144" s="107"/>
      <c r="DC144" s="107"/>
      <c r="DD144" s="107"/>
      <c r="DE144" s="107"/>
      <c r="DF144" s="104" t="str">
        <f>$M144</f>
        <v>2020 Volvo V60 AWD (PHEV)</v>
      </c>
      <c r="DG144" s="107"/>
      <c r="DH144" s="107"/>
      <c r="DI144" s="107"/>
      <c r="DJ144" s="107"/>
      <c r="DK144" s="107"/>
      <c r="DL144" s="107"/>
      <c r="DM144" s="107"/>
      <c r="DN144" s="107"/>
      <c r="DO144" s="107"/>
      <c r="DP144" s="107"/>
      <c r="DQ144" s="107"/>
      <c r="DR144" s="104"/>
      <c r="DS144" s="104"/>
      <c r="DT144" s="104"/>
      <c r="DU144" s="104"/>
      <c r="DV144" s="104"/>
      <c r="DW144" s="104" t="str">
        <f>$M144</f>
        <v>2020 Volvo V60 AWD (PHEV)</v>
      </c>
      <c r="DX144" s="104"/>
      <c r="DY144" s="104"/>
      <c r="DZ144" s="108"/>
      <c r="EA144" s="158"/>
      <c r="EB144" s="109"/>
      <c r="EC144" s="104"/>
      <c r="ED144" s="104"/>
      <c r="EE144" s="109"/>
      <c r="EF144" s="104"/>
      <c r="EG144" s="104"/>
      <c r="EH144" s="108"/>
      <c r="EI144" s="104"/>
      <c r="EK144" t="s">
        <v>80</v>
      </c>
      <c r="EL144" s="104" t="str">
        <f>$M144</f>
        <v>2020 Volvo V60 AWD (PHEV)</v>
      </c>
      <c r="EM144" s="109"/>
      <c r="EP144" s="106"/>
      <c r="EU144" s="105"/>
      <c r="EV144" s="106"/>
      <c r="EZ144" s="116"/>
      <c r="FA144" s="104" t="str">
        <f>$M144</f>
        <v>2020 Volvo V60 AWD (PHEV)</v>
      </c>
      <c r="FC144" s="116"/>
      <c r="FD144" s="104"/>
      <c r="FE144" s="104"/>
      <c r="FF144" s="108"/>
      <c r="FG144" s="159"/>
      <c r="FH144" s="160"/>
      <c r="FI144" s="161"/>
      <c r="FJ144" s="159"/>
      <c r="FK144" s="160"/>
      <c r="FL144" s="161"/>
      <c r="FM144" s="104" t="str">
        <f>$M144</f>
        <v>2020 Volvo V60 AWD (PHEV)</v>
      </c>
      <c r="FN144" s="160"/>
      <c r="FO144" s="161"/>
      <c r="FP144" s="162"/>
      <c r="FQ144" s="163"/>
      <c r="FR144" s="163"/>
      <c r="FS144" s="156"/>
      <c r="FT144" s="104"/>
      <c r="FU144" s="104"/>
      <c r="FV144" s="104"/>
      <c r="FW144" s="104"/>
      <c r="FX144" s="104"/>
      <c r="FY144" s="104"/>
      <c r="FZ144" s="104"/>
      <c r="GA144" s="104"/>
      <c r="GB144" s="104"/>
      <c r="GC144" s="104"/>
      <c r="GD144" s="104"/>
      <c r="GE144" s="104"/>
      <c r="GF144" s="104"/>
      <c r="GG144" s="104"/>
      <c r="GH144" s="104"/>
    </row>
    <row r="145" spans="1:190" s="24" customFormat="1" x14ac:dyDescent="0.25">
      <c r="A145" s="24">
        <v>2020</v>
      </c>
      <c r="B145" s="24" t="s">
        <v>1214</v>
      </c>
      <c r="C145" s="24" t="s">
        <v>1215</v>
      </c>
      <c r="D145" s="24" t="s">
        <v>1228</v>
      </c>
      <c r="E145" s="24" t="s">
        <v>1217</v>
      </c>
      <c r="F145" s="24">
        <v>136</v>
      </c>
      <c r="G145" s="26">
        <v>2</v>
      </c>
      <c r="H145" s="24">
        <v>4</v>
      </c>
      <c r="I145" s="121" t="s">
        <v>79</v>
      </c>
      <c r="J145" s="136">
        <v>28</v>
      </c>
      <c r="K145" s="24">
        <v>33</v>
      </c>
      <c r="L145" s="24">
        <v>30</v>
      </c>
      <c r="M145" s="24">
        <v>36.799999999999997</v>
      </c>
      <c r="N145" s="24">
        <v>48.5</v>
      </c>
      <c r="O145" s="24">
        <v>41.3</v>
      </c>
      <c r="P145" s="24">
        <v>28.1</v>
      </c>
      <c r="Q145" s="24">
        <v>33.5</v>
      </c>
      <c r="R145" s="24">
        <v>30.3</v>
      </c>
      <c r="T145" s="24" t="s">
        <v>1218</v>
      </c>
      <c r="U145" s="24" t="s">
        <v>1219</v>
      </c>
      <c r="V145" s="24" t="s">
        <v>61</v>
      </c>
      <c r="W145" s="24" t="s">
        <v>62</v>
      </c>
      <c r="Y145" s="24">
        <v>8</v>
      </c>
      <c r="Z145" s="24" t="s">
        <v>63</v>
      </c>
      <c r="AA145" s="24" t="s">
        <v>64</v>
      </c>
      <c r="AB145" s="24" t="s">
        <v>86</v>
      </c>
      <c r="AC145" s="24" t="s">
        <v>87</v>
      </c>
      <c r="AD145" s="24">
        <v>10</v>
      </c>
      <c r="AF145" s="24">
        <v>485</v>
      </c>
      <c r="AG145" s="24" t="s">
        <v>155</v>
      </c>
      <c r="AH145" s="24" t="s">
        <v>156</v>
      </c>
      <c r="AI145" s="24" t="s">
        <v>68</v>
      </c>
      <c r="AJ145" s="121" t="s">
        <v>69</v>
      </c>
      <c r="AK145" s="136" t="s">
        <v>64</v>
      </c>
      <c r="AL145" s="24" t="s">
        <v>70</v>
      </c>
      <c r="AO145" s="24">
        <v>94</v>
      </c>
      <c r="AP145" s="24">
        <v>29</v>
      </c>
      <c r="AR145" s="121"/>
      <c r="AS145" s="136">
        <v>1250</v>
      </c>
      <c r="AT145" s="24">
        <v>1250</v>
      </c>
      <c r="AU145" s="136">
        <v>46</v>
      </c>
      <c r="AV145" s="24">
        <v>48</v>
      </c>
      <c r="AW145" s="24">
        <v>47</v>
      </c>
      <c r="AX145" s="24">
        <v>32</v>
      </c>
      <c r="AY145" s="24">
        <v>32.799999999999997</v>
      </c>
      <c r="AZ145" s="24">
        <v>32.36</v>
      </c>
      <c r="BA145" s="24">
        <v>45.729199999999999</v>
      </c>
      <c r="BB145" s="24">
        <v>47.828699999999998</v>
      </c>
      <c r="BC145" s="24">
        <v>46.673999999999999</v>
      </c>
      <c r="BD145" s="24">
        <v>22</v>
      </c>
      <c r="BE145" s="24" t="s">
        <v>108</v>
      </c>
      <c r="BF145" s="24" t="s">
        <v>109</v>
      </c>
      <c r="BG145" s="24" t="s">
        <v>122</v>
      </c>
      <c r="BH145" s="24" t="s">
        <v>123</v>
      </c>
      <c r="BI145" s="24">
        <v>1250</v>
      </c>
      <c r="BM145" s="121">
        <v>1250</v>
      </c>
      <c r="BN145" s="124" t="s">
        <v>2126</v>
      </c>
      <c r="BO145" s="24">
        <v>2</v>
      </c>
      <c r="BP145" s="24">
        <v>2</v>
      </c>
      <c r="BQ145" s="24">
        <v>7</v>
      </c>
      <c r="BR145" s="24" t="s">
        <v>93</v>
      </c>
      <c r="BS145" s="24" t="s">
        <v>2123</v>
      </c>
      <c r="BT145" s="24" t="s">
        <v>111</v>
      </c>
      <c r="BU145" s="27">
        <v>43668</v>
      </c>
      <c r="BV145" s="121">
        <v>26362</v>
      </c>
      <c r="BW145" s="139"/>
      <c r="BX145" s="136" t="s">
        <v>63</v>
      </c>
      <c r="BY145" s="24" t="s">
        <v>64</v>
      </c>
      <c r="CB145" s="24" t="s">
        <v>64</v>
      </c>
      <c r="CC145" s="24" t="s">
        <v>64</v>
      </c>
      <c r="CD145" s="24" t="s">
        <v>2012</v>
      </c>
      <c r="CE145" s="24" t="s">
        <v>64</v>
      </c>
      <c r="CG145" s="24" t="s">
        <v>63</v>
      </c>
      <c r="CH145" s="24" t="s">
        <v>1222</v>
      </c>
      <c r="CI145" s="24" t="s">
        <v>64</v>
      </c>
      <c r="CJ145" s="24" t="s">
        <v>959</v>
      </c>
      <c r="CK145" s="24" t="s">
        <v>112</v>
      </c>
      <c r="CM145" s="24">
        <v>1</v>
      </c>
      <c r="CN145" s="24" t="s">
        <v>113</v>
      </c>
      <c r="CP145" s="24">
        <v>348</v>
      </c>
      <c r="CQ145" s="24">
        <v>34</v>
      </c>
      <c r="CR145" s="24">
        <v>101</v>
      </c>
      <c r="CS145" s="24" t="s">
        <v>114</v>
      </c>
      <c r="CV145" s="24" t="s">
        <v>115</v>
      </c>
      <c r="CX145" s="24" t="s">
        <v>137</v>
      </c>
      <c r="CY145" s="24" t="s">
        <v>64</v>
      </c>
      <c r="DD145" s="24">
        <v>2</v>
      </c>
      <c r="DE145" s="24" t="s">
        <v>476</v>
      </c>
      <c r="DF145" s="24" t="s">
        <v>1225</v>
      </c>
      <c r="DG145" s="24" t="s">
        <v>2165</v>
      </c>
      <c r="DJ145" s="24" t="s">
        <v>76</v>
      </c>
      <c r="DK145" s="24" t="s">
        <v>2124</v>
      </c>
      <c r="DL145" s="24" t="s">
        <v>64</v>
      </c>
      <c r="DM145" s="24" t="s">
        <v>63</v>
      </c>
      <c r="DN145" s="24" t="s">
        <v>64</v>
      </c>
      <c r="DO145" s="24" t="s">
        <v>1224</v>
      </c>
      <c r="DP145" s="24" t="s">
        <v>63</v>
      </c>
      <c r="DQ145" s="24" t="s">
        <v>78</v>
      </c>
      <c r="DR145" s="24" t="s">
        <v>1221</v>
      </c>
      <c r="DS145" s="24" t="s">
        <v>118</v>
      </c>
      <c r="DT145" s="24" t="s">
        <v>119</v>
      </c>
      <c r="DU145" s="24" t="s">
        <v>120</v>
      </c>
      <c r="DV145" s="24" t="s">
        <v>121</v>
      </c>
      <c r="DY145" s="24">
        <v>41.3</v>
      </c>
      <c r="DZ145" s="121"/>
      <c r="EA145" s="140"/>
      <c r="EB145" s="136">
        <v>9</v>
      </c>
      <c r="EC145" s="24">
        <v>10</v>
      </c>
      <c r="ED145" s="121"/>
      <c r="EE145" s="136" t="s">
        <v>2011</v>
      </c>
      <c r="EF145" s="24">
        <v>7</v>
      </c>
      <c r="EH145" s="121"/>
      <c r="EI145" s="136"/>
      <c r="EM145" s="136"/>
      <c r="EP145" s="121"/>
      <c r="EQ145" s="136"/>
      <c r="ET145" s="121"/>
      <c r="EU145" s="136">
        <v>1250</v>
      </c>
      <c r="EV145" s="121"/>
      <c r="EW145" s="136">
        <v>9</v>
      </c>
      <c r="EX145" s="24">
        <v>9</v>
      </c>
      <c r="EY145" s="121">
        <v>9</v>
      </c>
      <c r="EZ145" s="205">
        <v>155</v>
      </c>
      <c r="FA145" s="24">
        <v>3</v>
      </c>
      <c r="FB145" s="121"/>
      <c r="FC145" s="135">
        <v>510</v>
      </c>
      <c r="FD145" s="136">
        <v>40</v>
      </c>
      <c r="FE145" s="24">
        <v>44</v>
      </c>
      <c r="FF145" s="121">
        <v>42</v>
      </c>
      <c r="FG145" s="206">
        <v>165.9</v>
      </c>
      <c r="FH145" s="206">
        <v>142.5</v>
      </c>
      <c r="FI145" s="207">
        <f>EZ145</f>
        <v>155</v>
      </c>
      <c r="FJ145" s="141">
        <v>22.4</v>
      </c>
      <c r="FK145" s="24">
        <v>22.08</v>
      </c>
      <c r="FL145" s="121">
        <f>BD145</f>
        <v>22</v>
      </c>
      <c r="FM145" s="24">
        <v>0.49199999999999999</v>
      </c>
      <c r="FN145" s="24">
        <v>0.48799999999999999</v>
      </c>
      <c r="FO145" s="137">
        <v>0.49</v>
      </c>
      <c r="FP145" s="185">
        <v>0.1</v>
      </c>
      <c r="FQ145" s="186">
        <v>0.1</v>
      </c>
      <c r="FR145" s="187">
        <v>0.1</v>
      </c>
      <c r="FS145" s="138">
        <v>15.9</v>
      </c>
    </row>
    <row r="146" spans="1:190" s="24" customFormat="1" x14ac:dyDescent="0.25">
      <c r="A146" s="324" t="s">
        <v>2318</v>
      </c>
      <c r="B146" s="325"/>
      <c r="C146" s="325"/>
      <c r="D146" s="325"/>
      <c r="E146" s="325"/>
      <c r="F146" s="325"/>
      <c r="G146" s="325"/>
      <c r="H146" s="325"/>
      <c r="I146" s="326"/>
      <c r="J146" s="136">
        <v>28</v>
      </c>
      <c r="K146" s="24">
        <v>33</v>
      </c>
      <c r="L146" s="24">
        <v>30</v>
      </c>
      <c r="M146" s="24">
        <v>36.799999999999997</v>
      </c>
      <c r="N146" s="24">
        <v>48.5</v>
      </c>
      <c r="O146" s="24">
        <v>41.3</v>
      </c>
      <c r="P146" s="24">
        <v>28.1</v>
      </c>
      <c r="Q146" s="24">
        <v>33.5</v>
      </c>
      <c r="R146" s="24">
        <v>30.3</v>
      </c>
      <c r="T146" s="24" t="s">
        <v>1218</v>
      </c>
      <c r="U146" s="24" t="s">
        <v>1219</v>
      </c>
      <c r="V146" s="24" t="s">
        <v>61</v>
      </c>
      <c r="W146" s="24" t="s">
        <v>62</v>
      </c>
      <c r="Y146" s="24">
        <v>8</v>
      </c>
      <c r="Z146" s="24" t="s">
        <v>63</v>
      </c>
      <c r="AA146" s="24" t="s">
        <v>64</v>
      </c>
      <c r="AB146" s="24" t="s">
        <v>86</v>
      </c>
      <c r="AC146" s="24" t="s">
        <v>87</v>
      </c>
      <c r="AD146" s="24">
        <v>10</v>
      </c>
      <c r="AF146" s="24">
        <v>485</v>
      </c>
      <c r="AG146" s="24" t="s">
        <v>155</v>
      </c>
      <c r="AH146" s="24" t="s">
        <v>156</v>
      </c>
      <c r="AI146" s="24" t="s">
        <v>68</v>
      </c>
      <c r="AJ146" s="121" t="s">
        <v>69</v>
      </c>
      <c r="AK146" s="136" t="s">
        <v>64</v>
      </c>
      <c r="AL146" s="24" t="s">
        <v>70</v>
      </c>
      <c r="AO146" s="24">
        <v>94</v>
      </c>
      <c r="AP146" s="24">
        <v>29</v>
      </c>
      <c r="AR146" s="121"/>
      <c r="AS146" s="136">
        <v>1250</v>
      </c>
      <c r="AT146" s="24">
        <v>1250</v>
      </c>
      <c r="AU146" s="136">
        <v>70</v>
      </c>
      <c r="AV146" s="24">
        <v>68</v>
      </c>
      <c r="AW146" s="24">
        <v>69</v>
      </c>
      <c r="AX146" s="24">
        <v>105.3</v>
      </c>
      <c r="AY146" s="24">
        <v>102.7</v>
      </c>
      <c r="AZ146" s="24">
        <v>104.1139</v>
      </c>
      <c r="BA146" s="24">
        <v>74.118700000000004</v>
      </c>
      <c r="BB146" s="24">
        <v>71.897599999999997</v>
      </c>
      <c r="BC146" s="24">
        <v>73.102500000000006</v>
      </c>
      <c r="BD146" s="24">
        <v>22</v>
      </c>
      <c r="BE146" s="24" t="s">
        <v>108</v>
      </c>
      <c r="BF146" s="24" t="s">
        <v>109</v>
      </c>
      <c r="BG146" s="24" t="s">
        <v>68</v>
      </c>
      <c r="BH146" s="24" t="s">
        <v>69</v>
      </c>
      <c r="BI146" s="24">
        <v>1250</v>
      </c>
      <c r="BM146" s="121">
        <v>1250</v>
      </c>
      <c r="BN146" s="124" t="s">
        <v>2126</v>
      </c>
      <c r="BO146" s="24">
        <v>2</v>
      </c>
      <c r="BP146" s="24">
        <v>2</v>
      </c>
      <c r="BQ146" s="24">
        <v>7</v>
      </c>
      <c r="BR146" s="24" t="s">
        <v>93</v>
      </c>
      <c r="BS146" s="24" t="s">
        <v>2123</v>
      </c>
      <c r="BT146" s="24" t="s">
        <v>111</v>
      </c>
      <c r="BU146" s="27">
        <v>43668</v>
      </c>
      <c r="BV146" s="121">
        <v>26362</v>
      </c>
      <c r="BW146" s="139"/>
      <c r="BX146" s="136" t="s">
        <v>63</v>
      </c>
      <c r="BY146" s="24" t="s">
        <v>64</v>
      </c>
      <c r="CB146" s="24" t="s">
        <v>64</v>
      </c>
      <c r="CC146" s="24" t="s">
        <v>64</v>
      </c>
      <c r="CD146" s="24" t="s">
        <v>2012</v>
      </c>
      <c r="CE146" s="24" t="s">
        <v>64</v>
      </c>
      <c r="CG146" s="24" t="s">
        <v>63</v>
      </c>
      <c r="CH146" s="24" t="s">
        <v>1222</v>
      </c>
      <c r="CI146" s="24" t="s">
        <v>64</v>
      </c>
      <c r="CJ146" s="24" t="s">
        <v>959</v>
      </c>
      <c r="CK146" s="24" t="s">
        <v>112</v>
      </c>
      <c r="CM146" s="24">
        <v>1</v>
      </c>
      <c r="CN146" s="24" t="s">
        <v>113</v>
      </c>
      <c r="CP146" s="24">
        <v>348</v>
      </c>
      <c r="CQ146" s="24">
        <v>34</v>
      </c>
      <c r="CR146" s="24">
        <v>101</v>
      </c>
      <c r="CS146" s="24" t="s">
        <v>114</v>
      </c>
      <c r="CV146" s="24" t="s">
        <v>115</v>
      </c>
      <c r="CX146" s="24" t="s">
        <v>137</v>
      </c>
      <c r="CY146" s="24" t="s">
        <v>64</v>
      </c>
      <c r="DD146" s="24">
        <v>2</v>
      </c>
      <c r="DE146" s="24" t="s">
        <v>476</v>
      </c>
      <c r="DF146" s="24" t="s">
        <v>1223</v>
      </c>
      <c r="DG146" s="24" t="s">
        <v>2165</v>
      </c>
      <c r="DJ146" s="24" t="s">
        <v>76</v>
      </c>
      <c r="DK146" s="24" t="s">
        <v>2124</v>
      </c>
      <c r="DL146" s="24" t="s">
        <v>64</v>
      </c>
      <c r="DM146" s="24" t="s">
        <v>63</v>
      </c>
      <c r="DN146" s="24" t="s">
        <v>64</v>
      </c>
      <c r="DO146" s="24" t="s">
        <v>1224</v>
      </c>
      <c r="DP146" s="24" t="s">
        <v>63</v>
      </c>
      <c r="DQ146" s="24" t="s">
        <v>78</v>
      </c>
      <c r="DR146" s="24" t="s">
        <v>1221</v>
      </c>
      <c r="DS146" s="24" t="s">
        <v>118</v>
      </c>
      <c r="DT146" s="24" t="s">
        <v>119</v>
      </c>
      <c r="DU146" s="24" t="s">
        <v>120</v>
      </c>
      <c r="DV146" s="24" t="s">
        <v>121</v>
      </c>
      <c r="DY146" s="24">
        <v>41.3</v>
      </c>
      <c r="DZ146" s="121"/>
      <c r="EA146" s="140"/>
      <c r="EB146" s="136">
        <v>9</v>
      </c>
      <c r="EC146" s="24">
        <v>10</v>
      </c>
      <c r="ED146" s="121">
        <v>10</v>
      </c>
      <c r="EE146" s="136" t="s">
        <v>2011</v>
      </c>
      <c r="EF146" s="24">
        <v>7</v>
      </c>
      <c r="EH146" s="121"/>
      <c r="EI146" s="136"/>
      <c r="EM146" s="136"/>
      <c r="EP146" s="121"/>
      <c r="EQ146" s="136"/>
      <c r="ET146" s="121"/>
      <c r="EU146" s="136">
        <v>1250</v>
      </c>
      <c r="EV146" s="121"/>
      <c r="EW146" s="136">
        <v>315</v>
      </c>
      <c r="EX146" s="24">
        <v>264</v>
      </c>
      <c r="EY146" s="121">
        <v>292</v>
      </c>
      <c r="EZ146" s="205">
        <v>155</v>
      </c>
      <c r="FA146" s="24">
        <v>3</v>
      </c>
      <c r="FB146" s="121"/>
      <c r="FC146" s="135">
        <v>510</v>
      </c>
      <c r="FD146" s="136">
        <v>40</v>
      </c>
      <c r="FE146" s="24">
        <v>44</v>
      </c>
      <c r="FF146" s="121">
        <v>42</v>
      </c>
      <c r="FG146" s="206">
        <v>165.9</v>
      </c>
      <c r="FH146" s="206">
        <v>142.5</v>
      </c>
      <c r="FI146" s="207">
        <f>EZ146</f>
        <v>155</v>
      </c>
      <c r="FJ146" s="321" t="s">
        <v>2275</v>
      </c>
      <c r="FK146" s="322"/>
      <c r="FL146" s="323"/>
      <c r="FM146" s="24">
        <v>0.49199999999999999</v>
      </c>
      <c r="FN146" s="24">
        <v>0.48799999999999999</v>
      </c>
      <c r="FO146" s="137">
        <v>0.49</v>
      </c>
      <c r="FP146" s="321" t="s">
        <v>2293</v>
      </c>
      <c r="FQ146" s="322"/>
      <c r="FR146" s="323"/>
      <c r="FS146" s="138">
        <v>15.9</v>
      </c>
    </row>
    <row r="147" spans="1:190" s="21" customFormat="1" x14ac:dyDescent="0.25">
      <c r="A147" s="107"/>
      <c r="B147" s="107"/>
      <c r="C147" s="107"/>
      <c r="D147" s="107"/>
      <c r="E147" s="107"/>
      <c r="F147" s="107"/>
      <c r="G147" s="107"/>
      <c r="H147" s="107"/>
      <c r="I147" s="108"/>
      <c r="J147" s="104"/>
      <c r="K147" s="107"/>
      <c r="L147" s="107"/>
      <c r="M147" s="104" t="s">
        <v>2321</v>
      </c>
      <c r="N147" s="107"/>
      <c r="O147" s="107"/>
      <c r="P147" s="107"/>
      <c r="Q147" s="107"/>
      <c r="R147" s="107"/>
      <c r="S147" s="107"/>
      <c r="T147" s="107"/>
      <c r="U147" s="107"/>
      <c r="V147" s="107"/>
      <c r="W147" s="107"/>
      <c r="X147" s="107"/>
      <c r="Y147" s="107"/>
      <c r="Z147" s="107"/>
      <c r="AA147" s="107"/>
      <c r="AB147" s="107"/>
      <c r="AC147" s="107"/>
      <c r="AD147" s="104" t="str">
        <f>$M147</f>
        <v>2020 Volvo XC60 AWD (PHEV)</v>
      </c>
      <c r="AE147" s="107"/>
      <c r="AF147" s="107"/>
      <c r="AG147" s="107"/>
      <c r="AH147" s="107"/>
      <c r="AI147" s="107"/>
      <c r="AJ147" s="107"/>
      <c r="AK147" s="111"/>
      <c r="AL147" s="107"/>
      <c r="AM147" s="107"/>
      <c r="AN147" s="107"/>
      <c r="AO147" s="107"/>
      <c r="AP147" s="107"/>
      <c r="AQ147" s="107"/>
      <c r="AR147" s="110"/>
      <c r="AS147" s="111"/>
      <c r="AT147" s="104" t="str">
        <f>$M147</f>
        <v>2020 Volvo XC60 AWD (PHEV)</v>
      </c>
      <c r="AU147" s="107"/>
      <c r="AV147" s="107"/>
      <c r="AW147" s="107"/>
      <c r="AX147" s="107"/>
      <c r="AY147" s="107"/>
      <c r="AZ147" s="107"/>
      <c r="BA147" s="107"/>
      <c r="BB147" s="107"/>
      <c r="BC147" s="107"/>
      <c r="BD147" s="107"/>
      <c r="BE147" s="107"/>
      <c r="BF147" s="107"/>
      <c r="BG147" s="107"/>
      <c r="BH147" s="107"/>
      <c r="BI147" s="104" t="str">
        <f>$M147</f>
        <v>2020 Volvo XC60 AWD (PHEV)</v>
      </c>
      <c r="BJ147" s="107"/>
      <c r="BK147" s="107"/>
      <c r="BL147" s="107"/>
      <c r="BM147" s="107"/>
      <c r="BN147" s="111"/>
      <c r="BO147" s="107"/>
      <c r="BP147" s="107"/>
      <c r="BQ147" s="107"/>
      <c r="BR147" s="107"/>
      <c r="BS147" s="107"/>
      <c r="BT147" s="112"/>
      <c r="BU147" s="107"/>
      <c r="BV147" s="110"/>
      <c r="BW147" s="157" t="s">
        <v>80</v>
      </c>
      <c r="BX147" s="107"/>
      <c r="BY147" s="104" t="str">
        <f>$M147</f>
        <v>2020 Volvo XC60 AWD (PHEV)</v>
      </c>
      <c r="BZ147" s="107"/>
      <c r="CA147" s="107"/>
      <c r="CB147" s="107"/>
      <c r="CC147" s="107"/>
      <c r="CD147" s="107"/>
      <c r="CE147" s="114"/>
      <c r="CF147" s="107"/>
      <c r="CG147" s="107"/>
      <c r="CH147" s="107"/>
      <c r="CI147" s="107"/>
      <c r="CJ147" s="107"/>
      <c r="CK147" s="107"/>
      <c r="CL147" s="107"/>
      <c r="CM147" s="107"/>
      <c r="CN147" s="107"/>
      <c r="CO147" s="104" t="str">
        <f>$M147</f>
        <v>2020 Volvo XC60 AWD (PHEV)</v>
      </c>
      <c r="CP147" s="107"/>
      <c r="CQ147" s="107"/>
      <c r="CR147" s="107"/>
      <c r="CS147" s="107"/>
      <c r="CT147" s="107"/>
      <c r="CU147" s="107"/>
      <c r="CV147" s="107"/>
      <c r="CW147" s="107"/>
      <c r="CX147" s="107"/>
      <c r="CY147" s="107"/>
      <c r="CZ147" s="107"/>
      <c r="DA147" s="107"/>
      <c r="DB147" s="107"/>
      <c r="DC147" s="107"/>
      <c r="DD147" s="107"/>
      <c r="DE147" s="107"/>
      <c r="DF147" s="104" t="str">
        <f>$M147</f>
        <v>2020 Volvo XC60 AWD (PHEV)</v>
      </c>
      <c r="DG147" s="107"/>
      <c r="DH147" s="107"/>
      <c r="DI147" s="107"/>
      <c r="DJ147" s="107"/>
      <c r="DK147" s="107"/>
      <c r="DL147" s="107"/>
      <c r="DM147" s="107"/>
      <c r="DN147" s="107"/>
      <c r="DO147" s="107"/>
      <c r="DP147" s="107"/>
      <c r="DQ147" s="107"/>
      <c r="DR147" s="104"/>
      <c r="DS147" s="104"/>
      <c r="DT147" s="104"/>
      <c r="DU147" s="104"/>
      <c r="DV147" s="104"/>
      <c r="DW147" s="104" t="str">
        <f>$M147</f>
        <v>2020 Volvo XC60 AWD (PHEV)</v>
      </c>
      <c r="DX147" s="104"/>
      <c r="DY147" s="104"/>
      <c r="DZ147" s="108"/>
      <c r="EA147" s="158"/>
      <c r="EB147" s="109"/>
      <c r="EC147" s="104"/>
      <c r="ED147" s="104"/>
      <c r="EE147" s="109"/>
      <c r="EF147" s="104"/>
      <c r="EG147" s="104"/>
      <c r="EH147" s="108"/>
      <c r="EI147" s="104"/>
      <c r="EK147" t="s">
        <v>80</v>
      </c>
      <c r="EL147" s="104" t="str">
        <f>$M147</f>
        <v>2020 Volvo XC60 AWD (PHEV)</v>
      </c>
      <c r="EM147" s="109"/>
      <c r="EP147" s="106"/>
      <c r="EU147" s="105"/>
      <c r="EV147" s="106"/>
      <c r="EW147" s="24"/>
      <c r="EX147" s="24"/>
      <c r="EY147" s="24"/>
      <c r="EZ147" s="135"/>
      <c r="FA147" s="104" t="str">
        <f>$M147</f>
        <v>2020 Volvo XC60 AWD (PHEV)</v>
      </c>
      <c r="FC147" s="116"/>
      <c r="FD147" s="104"/>
      <c r="FE147" s="104"/>
      <c r="FF147" s="108"/>
      <c r="FG147" s="159"/>
      <c r="FH147" s="160"/>
      <c r="FI147" s="161"/>
      <c r="FJ147" s="159"/>
      <c r="FK147" s="160"/>
      <c r="FL147" s="161"/>
      <c r="FM147" s="104" t="str">
        <f>$M147</f>
        <v>2020 Volvo XC60 AWD (PHEV)</v>
      </c>
      <c r="FN147" s="160"/>
      <c r="FO147" s="161"/>
      <c r="FP147" s="162"/>
      <c r="FQ147" s="163"/>
      <c r="FR147" s="163"/>
      <c r="FS147" s="156"/>
      <c r="FT147" s="104"/>
      <c r="FU147" s="104"/>
      <c r="FV147" s="104"/>
      <c r="FW147" s="104"/>
      <c r="FX147" s="104"/>
      <c r="FY147" s="104"/>
      <c r="FZ147" s="104"/>
      <c r="GA147" s="104"/>
      <c r="GB147" s="104"/>
      <c r="GC147" s="104"/>
      <c r="GD147" s="104"/>
      <c r="GE147" s="104"/>
      <c r="GF147" s="104"/>
      <c r="GG147" s="104"/>
      <c r="GH147" s="104"/>
    </row>
    <row r="148" spans="1:190" s="24" customFormat="1" x14ac:dyDescent="0.25">
      <c r="A148" s="24">
        <v>2020</v>
      </c>
      <c r="B148" s="24" t="s">
        <v>1214</v>
      </c>
      <c r="C148" s="24" t="s">
        <v>1215</v>
      </c>
      <c r="D148" s="24" t="s">
        <v>1236</v>
      </c>
      <c r="E148" s="24" t="s">
        <v>1217</v>
      </c>
      <c r="F148" s="24">
        <v>123</v>
      </c>
      <c r="G148" s="26">
        <v>2</v>
      </c>
      <c r="H148" s="24">
        <v>4</v>
      </c>
      <c r="I148" s="121" t="s">
        <v>79</v>
      </c>
      <c r="J148" s="136">
        <v>26</v>
      </c>
      <c r="K148" s="24">
        <v>28</v>
      </c>
      <c r="L148" s="24">
        <v>27</v>
      </c>
      <c r="M148" s="24">
        <v>33.1</v>
      </c>
      <c r="N148" s="24">
        <v>40</v>
      </c>
      <c r="O148" s="24">
        <v>35.9</v>
      </c>
      <c r="P148" s="24">
        <v>25.5</v>
      </c>
      <c r="Q148" s="24">
        <v>28.1</v>
      </c>
      <c r="R148" s="24">
        <v>26.6</v>
      </c>
      <c r="T148" s="24" t="s">
        <v>1218</v>
      </c>
      <c r="U148" s="24" t="s">
        <v>1219</v>
      </c>
      <c r="V148" s="24" t="s">
        <v>61</v>
      </c>
      <c r="W148" s="24" t="s">
        <v>62</v>
      </c>
      <c r="Y148" s="24">
        <v>8</v>
      </c>
      <c r="Z148" s="24" t="s">
        <v>63</v>
      </c>
      <c r="AA148" s="24" t="s">
        <v>64</v>
      </c>
      <c r="AB148" s="24" t="s">
        <v>86</v>
      </c>
      <c r="AC148" s="24" t="s">
        <v>87</v>
      </c>
      <c r="AD148" s="24">
        <v>10</v>
      </c>
      <c r="AF148" s="24">
        <v>502</v>
      </c>
      <c r="AG148" s="24" t="s">
        <v>155</v>
      </c>
      <c r="AH148" s="24" t="s">
        <v>156</v>
      </c>
      <c r="AI148" s="24" t="s">
        <v>68</v>
      </c>
      <c r="AJ148" s="121" t="s">
        <v>69</v>
      </c>
      <c r="AK148" s="136" t="s">
        <v>184</v>
      </c>
      <c r="AL148" s="24" t="s">
        <v>185</v>
      </c>
      <c r="AO148" s="24">
        <v>103</v>
      </c>
      <c r="AP148" s="24">
        <v>30</v>
      </c>
      <c r="AR148" s="121"/>
      <c r="AS148" s="136">
        <v>1500</v>
      </c>
      <c r="AT148" s="24">
        <v>1500</v>
      </c>
      <c r="AU148" s="136">
        <v>58</v>
      </c>
      <c r="AV148" s="24">
        <v>57</v>
      </c>
      <c r="AW148" s="24">
        <v>57</v>
      </c>
      <c r="AX148" s="24">
        <v>40.299999999999997</v>
      </c>
      <c r="AY148" s="24">
        <v>39.4</v>
      </c>
      <c r="AZ148" s="24">
        <v>39.895000000000003</v>
      </c>
      <c r="BA148" s="24">
        <v>58.005299999999998</v>
      </c>
      <c r="BB148" s="24">
        <v>56.693300000000001</v>
      </c>
      <c r="BC148" s="24">
        <v>57.414900000000003</v>
      </c>
      <c r="BD148" s="24">
        <v>19</v>
      </c>
      <c r="BE148" s="24" t="s">
        <v>108</v>
      </c>
      <c r="BF148" s="24" t="s">
        <v>109</v>
      </c>
      <c r="BG148" s="24" t="s">
        <v>122</v>
      </c>
      <c r="BH148" s="24" t="s">
        <v>123</v>
      </c>
      <c r="BI148" s="24">
        <v>1500</v>
      </c>
      <c r="BM148" s="121">
        <v>1500</v>
      </c>
      <c r="BN148" s="124" t="s">
        <v>2126</v>
      </c>
      <c r="BO148" s="24">
        <v>2</v>
      </c>
      <c r="BP148" s="24">
        <v>2</v>
      </c>
      <c r="BQ148" s="24">
        <v>31</v>
      </c>
      <c r="BR148" s="24" t="s">
        <v>186</v>
      </c>
      <c r="BT148" s="24" t="s">
        <v>111</v>
      </c>
      <c r="BU148" s="27">
        <v>43668</v>
      </c>
      <c r="BV148" s="121">
        <v>26363</v>
      </c>
      <c r="BW148" s="139"/>
      <c r="BX148" s="136" t="s">
        <v>64</v>
      </c>
      <c r="BY148" s="24" t="s">
        <v>64</v>
      </c>
      <c r="CB148" s="24" t="s">
        <v>64</v>
      </c>
      <c r="CC148" s="24" t="s">
        <v>64</v>
      </c>
      <c r="CD148" s="24" t="s">
        <v>2012</v>
      </c>
      <c r="CE148" s="24" t="s">
        <v>64</v>
      </c>
      <c r="CG148" s="24" t="s">
        <v>63</v>
      </c>
      <c r="CH148" s="24" t="s">
        <v>1222</v>
      </c>
      <c r="CI148" s="24" t="s">
        <v>64</v>
      </c>
      <c r="CJ148" s="24" t="s">
        <v>959</v>
      </c>
      <c r="CK148" s="24" t="s">
        <v>112</v>
      </c>
      <c r="CM148" s="24">
        <v>1</v>
      </c>
      <c r="CN148" s="24" t="s">
        <v>113</v>
      </c>
      <c r="CP148" s="24">
        <v>348</v>
      </c>
      <c r="CQ148" s="24">
        <v>34</v>
      </c>
      <c r="CR148" s="24">
        <v>101</v>
      </c>
      <c r="CS148" s="24" t="s">
        <v>114</v>
      </c>
      <c r="CV148" s="24" t="s">
        <v>115</v>
      </c>
      <c r="CX148" s="24" t="s">
        <v>137</v>
      </c>
      <c r="CY148" s="24" t="s">
        <v>64</v>
      </c>
      <c r="DD148" s="24">
        <v>2</v>
      </c>
      <c r="DE148" s="24" t="s">
        <v>476</v>
      </c>
      <c r="DF148" s="24" t="s">
        <v>1223</v>
      </c>
      <c r="DG148" s="24" t="s">
        <v>2165</v>
      </c>
      <c r="DJ148" s="24" t="s">
        <v>76</v>
      </c>
      <c r="DK148" s="24" t="s">
        <v>2124</v>
      </c>
      <c r="DL148" s="24" t="s">
        <v>64</v>
      </c>
      <c r="DM148" s="24" t="s">
        <v>63</v>
      </c>
      <c r="DN148" s="24" t="s">
        <v>64</v>
      </c>
      <c r="DO148" s="24" t="s">
        <v>1224</v>
      </c>
      <c r="DP148" s="24" t="s">
        <v>63</v>
      </c>
      <c r="DQ148" s="24" t="s">
        <v>78</v>
      </c>
      <c r="DR148" s="24" t="s">
        <v>1221</v>
      </c>
      <c r="DS148" s="24" t="s">
        <v>118</v>
      </c>
      <c r="DT148" s="24" t="s">
        <v>119</v>
      </c>
      <c r="DU148" s="24" t="s">
        <v>120</v>
      </c>
      <c r="DV148" s="24" t="s">
        <v>121</v>
      </c>
      <c r="DY148" s="24">
        <v>35.9</v>
      </c>
      <c r="DZ148" s="121"/>
      <c r="EA148" s="140"/>
      <c r="EB148" s="136">
        <v>8</v>
      </c>
      <c r="EC148" s="24">
        <v>10</v>
      </c>
      <c r="ED148" s="121"/>
      <c r="EE148" s="136" t="s">
        <v>2011</v>
      </c>
      <c r="EF148" s="24">
        <v>7</v>
      </c>
      <c r="EH148" s="121"/>
      <c r="EI148" s="136"/>
      <c r="EM148" s="136"/>
      <c r="EP148" s="121"/>
      <c r="EQ148" s="136"/>
      <c r="ET148" s="121"/>
      <c r="EU148" s="136">
        <v>0</v>
      </c>
      <c r="EV148" s="121"/>
      <c r="EW148" s="136">
        <v>9</v>
      </c>
      <c r="EX148" s="24">
        <v>9</v>
      </c>
      <c r="EY148" s="121">
        <v>9</v>
      </c>
      <c r="EZ148" s="205">
        <v>196</v>
      </c>
      <c r="FA148" s="24">
        <v>3</v>
      </c>
      <c r="FB148" s="121"/>
      <c r="FC148" s="135">
        <v>520</v>
      </c>
      <c r="FD148" s="136">
        <v>33</v>
      </c>
      <c r="FE148" s="24">
        <v>36</v>
      </c>
      <c r="FF148" s="121">
        <v>34</v>
      </c>
      <c r="FG148" s="206">
        <v>203.3</v>
      </c>
      <c r="FH148" s="206">
        <v>187.9</v>
      </c>
      <c r="FI148" s="207">
        <f>EZ148</f>
        <v>196</v>
      </c>
      <c r="FJ148" s="141">
        <v>18.89</v>
      </c>
      <c r="FK148" s="24">
        <v>18.260000000000002</v>
      </c>
      <c r="FL148" s="121">
        <f>BD148</f>
        <v>19</v>
      </c>
      <c r="FM148" s="24">
        <v>0.439</v>
      </c>
      <c r="FN148" s="24">
        <v>0.42899999999999999</v>
      </c>
      <c r="FO148" s="121">
        <v>0.435</v>
      </c>
      <c r="FP148" s="185">
        <v>0.1</v>
      </c>
      <c r="FQ148" s="186">
        <v>0.1</v>
      </c>
      <c r="FR148" s="187">
        <v>0.1</v>
      </c>
      <c r="FS148" s="138">
        <v>18.8</v>
      </c>
    </row>
    <row r="149" spans="1:190" s="24" customFormat="1" x14ac:dyDescent="0.25">
      <c r="A149" s="324" t="s">
        <v>2318</v>
      </c>
      <c r="B149" s="325"/>
      <c r="C149" s="325"/>
      <c r="D149" s="325"/>
      <c r="E149" s="325"/>
      <c r="F149" s="325"/>
      <c r="G149" s="325"/>
      <c r="H149" s="325"/>
      <c r="I149" s="326"/>
      <c r="J149" s="136">
        <v>26</v>
      </c>
      <c r="K149" s="24">
        <v>28</v>
      </c>
      <c r="L149" s="24">
        <v>27</v>
      </c>
      <c r="M149" s="24">
        <v>33.1</v>
      </c>
      <c r="N149" s="24">
        <v>40</v>
      </c>
      <c r="O149" s="24">
        <v>35.9</v>
      </c>
      <c r="P149" s="24">
        <v>25.5</v>
      </c>
      <c r="Q149" s="24">
        <v>28.1</v>
      </c>
      <c r="R149" s="24">
        <v>26.6</v>
      </c>
      <c r="T149" s="24" t="s">
        <v>1218</v>
      </c>
      <c r="U149" s="24" t="s">
        <v>1219</v>
      </c>
      <c r="V149" s="24" t="s">
        <v>61</v>
      </c>
      <c r="W149" s="24" t="s">
        <v>62</v>
      </c>
      <c r="Y149" s="24">
        <v>8</v>
      </c>
      <c r="Z149" s="24" t="s">
        <v>63</v>
      </c>
      <c r="AA149" s="24" t="s">
        <v>64</v>
      </c>
      <c r="AB149" s="24" t="s">
        <v>86</v>
      </c>
      <c r="AC149" s="24" t="s">
        <v>87</v>
      </c>
      <c r="AD149" s="24">
        <v>10</v>
      </c>
      <c r="AF149" s="24">
        <v>502</v>
      </c>
      <c r="AG149" s="24" t="s">
        <v>155</v>
      </c>
      <c r="AH149" s="24" t="s">
        <v>156</v>
      </c>
      <c r="AI149" s="24" t="s">
        <v>68</v>
      </c>
      <c r="AJ149" s="121" t="s">
        <v>69</v>
      </c>
      <c r="AK149" s="136" t="s">
        <v>184</v>
      </c>
      <c r="AL149" s="24" t="s">
        <v>185</v>
      </c>
      <c r="AO149" s="24">
        <v>103</v>
      </c>
      <c r="AP149" s="24">
        <v>30</v>
      </c>
      <c r="AR149" s="121"/>
      <c r="AS149" s="136">
        <v>1500</v>
      </c>
      <c r="AT149" s="24">
        <v>1500</v>
      </c>
      <c r="AU149" s="136">
        <v>56</v>
      </c>
      <c r="AV149" s="24">
        <v>57</v>
      </c>
      <c r="AW149" s="24">
        <v>57</v>
      </c>
      <c r="AX149" s="24">
        <v>83.7</v>
      </c>
      <c r="AY149" s="24">
        <v>85.5</v>
      </c>
      <c r="AZ149" s="24">
        <v>84.500500000000002</v>
      </c>
      <c r="BA149" s="24">
        <v>59.255699999999997</v>
      </c>
      <c r="BB149" s="24">
        <v>59.8752</v>
      </c>
      <c r="BC149" s="24">
        <v>59.532899999999998</v>
      </c>
      <c r="BD149" s="24">
        <v>19</v>
      </c>
      <c r="BE149" s="24" t="s">
        <v>108</v>
      </c>
      <c r="BF149" s="24" t="s">
        <v>109</v>
      </c>
      <c r="BG149" s="24" t="s">
        <v>68</v>
      </c>
      <c r="BH149" s="24" t="s">
        <v>69</v>
      </c>
      <c r="BI149" s="24">
        <v>1500</v>
      </c>
      <c r="BM149" s="121">
        <v>1500</v>
      </c>
      <c r="BN149" s="124" t="s">
        <v>2126</v>
      </c>
      <c r="BO149" s="24">
        <v>2</v>
      </c>
      <c r="BP149" s="24">
        <v>2</v>
      </c>
      <c r="BQ149" s="24">
        <v>31</v>
      </c>
      <c r="BR149" s="24" t="s">
        <v>186</v>
      </c>
      <c r="BT149" s="24" t="s">
        <v>111</v>
      </c>
      <c r="BU149" s="27">
        <v>43668</v>
      </c>
      <c r="BV149" s="121">
        <v>26363</v>
      </c>
      <c r="BW149" s="139"/>
      <c r="BX149" s="136" t="s">
        <v>64</v>
      </c>
      <c r="BY149" s="24" t="s">
        <v>64</v>
      </c>
      <c r="CB149" s="24" t="s">
        <v>64</v>
      </c>
      <c r="CC149" s="24" t="s">
        <v>64</v>
      </c>
      <c r="CD149" s="24" t="s">
        <v>2012</v>
      </c>
      <c r="CE149" s="24" t="s">
        <v>64</v>
      </c>
      <c r="CG149" s="24" t="s">
        <v>63</v>
      </c>
      <c r="CH149" s="24" t="s">
        <v>1222</v>
      </c>
      <c r="CI149" s="24" t="s">
        <v>64</v>
      </c>
      <c r="CJ149" s="24" t="s">
        <v>959</v>
      </c>
      <c r="CK149" s="24" t="s">
        <v>112</v>
      </c>
      <c r="CM149" s="24">
        <v>1</v>
      </c>
      <c r="CN149" s="24" t="s">
        <v>113</v>
      </c>
      <c r="CP149" s="24">
        <v>348</v>
      </c>
      <c r="CQ149" s="24">
        <v>34</v>
      </c>
      <c r="CR149" s="24">
        <v>101</v>
      </c>
      <c r="CS149" s="24" t="s">
        <v>114</v>
      </c>
      <c r="CV149" s="24" t="s">
        <v>115</v>
      </c>
      <c r="CX149" s="24" t="s">
        <v>137</v>
      </c>
      <c r="CY149" s="24" t="s">
        <v>64</v>
      </c>
      <c r="DD149" s="24">
        <v>2</v>
      </c>
      <c r="DE149" s="24" t="s">
        <v>476</v>
      </c>
      <c r="DF149" s="24" t="s">
        <v>1225</v>
      </c>
      <c r="DG149" s="24" t="s">
        <v>2165</v>
      </c>
      <c r="DJ149" s="24" t="s">
        <v>76</v>
      </c>
      <c r="DK149" s="24" t="s">
        <v>2124</v>
      </c>
      <c r="DL149" s="24" t="s">
        <v>64</v>
      </c>
      <c r="DM149" s="24" t="s">
        <v>63</v>
      </c>
      <c r="DN149" s="24" t="s">
        <v>64</v>
      </c>
      <c r="DO149" s="24" t="s">
        <v>1224</v>
      </c>
      <c r="DP149" s="24" t="s">
        <v>63</v>
      </c>
      <c r="DQ149" s="24" t="s">
        <v>78</v>
      </c>
      <c r="DR149" s="24" t="s">
        <v>1221</v>
      </c>
      <c r="DS149" s="24" t="s">
        <v>118</v>
      </c>
      <c r="DT149" s="24" t="s">
        <v>119</v>
      </c>
      <c r="DU149" s="24" t="s">
        <v>120</v>
      </c>
      <c r="DV149" s="24" t="s">
        <v>121</v>
      </c>
      <c r="DY149" s="24">
        <v>35.9</v>
      </c>
      <c r="DZ149" s="121"/>
      <c r="EA149" s="140"/>
      <c r="EB149" s="136">
        <v>8</v>
      </c>
      <c r="EC149" s="24">
        <v>10</v>
      </c>
      <c r="ED149" s="121">
        <v>10</v>
      </c>
      <c r="EE149" s="136" t="s">
        <v>2011</v>
      </c>
      <c r="EF149" s="24">
        <v>7</v>
      </c>
      <c r="EH149" s="121"/>
      <c r="EI149" s="136"/>
      <c r="EM149" s="136"/>
      <c r="EP149" s="121"/>
      <c r="EQ149" s="136"/>
      <c r="ET149" s="121"/>
      <c r="EU149" s="136">
        <v>0</v>
      </c>
      <c r="EV149" s="121"/>
      <c r="EW149" s="136">
        <v>346</v>
      </c>
      <c r="EX149" s="24">
        <v>314</v>
      </c>
      <c r="EY149" s="121">
        <v>332</v>
      </c>
      <c r="EZ149" s="205">
        <v>196</v>
      </c>
      <c r="FA149" s="24">
        <v>3</v>
      </c>
      <c r="FB149" s="121"/>
      <c r="FC149" s="135">
        <v>520</v>
      </c>
      <c r="FD149" s="136">
        <v>33</v>
      </c>
      <c r="FE149" s="24">
        <v>36</v>
      </c>
      <c r="FF149" s="121">
        <v>34</v>
      </c>
      <c r="FG149" s="206">
        <v>203.3</v>
      </c>
      <c r="FH149" s="206">
        <v>187.9</v>
      </c>
      <c r="FI149" s="207">
        <f>EZ149</f>
        <v>196</v>
      </c>
      <c r="FJ149" s="321" t="s">
        <v>2222</v>
      </c>
      <c r="FK149" s="322"/>
      <c r="FL149" s="323"/>
      <c r="FM149" s="24">
        <v>0.439</v>
      </c>
      <c r="FN149" s="24">
        <v>0.42899999999999999</v>
      </c>
      <c r="FO149" s="121">
        <v>0.435</v>
      </c>
      <c r="FP149" s="321" t="s">
        <v>2293</v>
      </c>
      <c r="FQ149" s="322"/>
      <c r="FR149" s="323"/>
      <c r="FS149" s="138">
        <v>18.8</v>
      </c>
    </row>
    <row r="150" spans="1:190" s="21" customFormat="1" x14ac:dyDescent="0.25">
      <c r="A150" s="107"/>
      <c r="B150" s="107"/>
      <c r="C150" s="107"/>
      <c r="D150" s="107"/>
      <c r="E150" s="107"/>
      <c r="F150" s="107"/>
      <c r="G150" s="107"/>
      <c r="H150" s="107"/>
      <c r="I150" s="108"/>
      <c r="J150" s="104"/>
      <c r="K150" s="107"/>
      <c r="L150" s="107"/>
      <c r="M150" s="104" t="s">
        <v>2322</v>
      </c>
      <c r="N150" s="107"/>
      <c r="O150" s="107"/>
      <c r="P150" s="107"/>
      <c r="Q150" s="107"/>
      <c r="R150" s="107"/>
      <c r="S150" s="107"/>
      <c r="T150" s="107"/>
      <c r="U150" s="107"/>
      <c r="V150" s="107"/>
      <c r="W150" s="107"/>
      <c r="X150" s="107"/>
      <c r="Y150" s="107"/>
      <c r="Z150" s="107"/>
      <c r="AA150" s="107"/>
      <c r="AB150" s="107"/>
      <c r="AC150" s="107"/>
      <c r="AD150" s="104" t="str">
        <f>$M150</f>
        <v>2020 Volvo XC90 AWD (PHEV)</v>
      </c>
      <c r="AE150" s="107"/>
      <c r="AF150" s="107"/>
      <c r="AG150" s="107"/>
      <c r="AH150" s="107"/>
      <c r="AI150" s="107"/>
      <c r="AJ150" s="107"/>
      <c r="AK150" s="111"/>
      <c r="AL150" s="107"/>
      <c r="AM150" s="107"/>
      <c r="AN150" s="107"/>
      <c r="AO150" s="107"/>
      <c r="AP150" s="107"/>
      <c r="AQ150" s="107"/>
      <c r="AR150" s="110"/>
      <c r="AS150" s="111"/>
      <c r="AT150" s="104" t="str">
        <f>$M150</f>
        <v>2020 Volvo XC90 AWD (PHEV)</v>
      </c>
      <c r="AU150" s="107"/>
      <c r="AV150" s="107"/>
      <c r="AW150" s="107"/>
      <c r="AX150" s="107"/>
      <c r="AY150" s="107"/>
      <c r="AZ150" s="107"/>
      <c r="BA150" s="107"/>
      <c r="BB150" s="107"/>
      <c r="BC150" s="107"/>
      <c r="BD150" s="107"/>
      <c r="BE150" s="107"/>
      <c r="BF150" s="107"/>
      <c r="BG150" s="107"/>
      <c r="BH150" s="107"/>
      <c r="BI150" s="104" t="str">
        <f>$M150</f>
        <v>2020 Volvo XC90 AWD (PHEV)</v>
      </c>
      <c r="BJ150" s="107"/>
      <c r="BK150" s="107"/>
      <c r="BL150" s="107"/>
      <c r="BM150" s="107"/>
      <c r="BN150" s="111"/>
      <c r="BO150" s="107"/>
      <c r="BP150" s="107"/>
      <c r="BQ150" s="107"/>
      <c r="BR150" s="107"/>
      <c r="BS150" s="107"/>
      <c r="BT150" s="112"/>
      <c r="BU150" s="107"/>
      <c r="BV150" s="110"/>
      <c r="BW150" s="157" t="s">
        <v>80</v>
      </c>
      <c r="BX150" s="107"/>
      <c r="BY150" s="104" t="str">
        <f>$M150</f>
        <v>2020 Volvo XC90 AWD (PHEV)</v>
      </c>
      <c r="BZ150" s="107"/>
      <c r="CA150" s="107"/>
      <c r="CB150" s="107"/>
      <c r="CC150" s="107"/>
      <c r="CD150" s="107"/>
      <c r="CE150" s="114"/>
      <c r="CF150" s="107"/>
      <c r="CG150" s="107"/>
      <c r="CH150" s="107"/>
      <c r="CI150" s="107"/>
      <c r="CJ150" s="107"/>
      <c r="CK150" s="107"/>
      <c r="CL150" s="107"/>
      <c r="CM150" s="107"/>
      <c r="CN150" s="107"/>
      <c r="CO150" s="104" t="str">
        <f>$M150</f>
        <v>2020 Volvo XC90 AWD (PHEV)</v>
      </c>
      <c r="CP150" s="107"/>
      <c r="CQ150" s="107"/>
      <c r="CR150" s="107"/>
      <c r="CS150" s="107"/>
      <c r="CT150" s="107"/>
      <c r="CU150" s="107"/>
      <c r="CV150" s="107"/>
      <c r="CW150" s="107"/>
      <c r="CX150" s="107"/>
      <c r="CY150" s="107"/>
      <c r="CZ150" s="107"/>
      <c r="DA150" s="107"/>
      <c r="DB150" s="107"/>
      <c r="DC150" s="107"/>
      <c r="DD150" s="107"/>
      <c r="DE150" s="107"/>
      <c r="DF150" s="104" t="str">
        <f>$M150</f>
        <v>2020 Volvo XC90 AWD (PHEV)</v>
      </c>
      <c r="DG150" s="107"/>
      <c r="DH150" s="107"/>
      <c r="DI150" s="107"/>
      <c r="DJ150" s="107"/>
      <c r="DK150" s="107"/>
      <c r="DL150" s="107"/>
      <c r="DM150" s="107"/>
      <c r="DN150" s="107"/>
      <c r="DO150" s="107"/>
      <c r="DP150" s="107"/>
      <c r="DQ150" s="107"/>
      <c r="DR150" s="104"/>
      <c r="DS150" s="104"/>
      <c r="DT150" s="104"/>
      <c r="DU150" s="104"/>
      <c r="DV150" s="104"/>
      <c r="DW150" s="104" t="str">
        <f>$M150</f>
        <v>2020 Volvo XC90 AWD (PHEV)</v>
      </c>
      <c r="DX150" s="104"/>
      <c r="DY150" s="104"/>
      <c r="DZ150" s="108"/>
      <c r="EA150" s="158"/>
      <c r="EB150" s="109"/>
      <c r="EC150" s="104"/>
      <c r="ED150" s="104"/>
      <c r="EE150" s="109"/>
      <c r="EF150" s="104"/>
      <c r="EG150" s="104"/>
      <c r="EH150" s="108"/>
      <c r="EI150" s="104"/>
      <c r="EK150" t="s">
        <v>80</v>
      </c>
      <c r="EL150" s="104" t="str">
        <f>$M150</f>
        <v>2020 Volvo XC90 AWD (PHEV)</v>
      </c>
      <c r="EM150" s="109"/>
      <c r="EP150" s="106"/>
      <c r="EU150" s="105"/>
      <c r="EV150" s="106"/>
      <c r="EW150" s="24"/>
      <c r="EX150" s="24"/>
      <c r="EY150" s="24"/>
      <c r="EZ150" s="135"/>
      <c r="FA150" s="104" t="str">
        <f>$M150</f>
        <v>2020 Volvo XC90 AWD (PHEV)</v>
      </c>
      <c r="FC150" s="116"/>
      <c r="FD150" s="104"/>
      <c r="FE150" s="104"/>
      <c r="FF150" s="108"/>
      <c r="FG150" s="159"/>
      <c r="FH150" s="160"/>
      <c r="FI150" s="161"/>
      <c r="FJ150" s="159"/>
      <c r="FK150" s="160"/>
      <c r="FL150" s="161"/>
      <c r="FM150" s="104" t="str">
        <f>$M150</f>
        <v>2020 Volvo XC90 AWD (PHEV)</v>
      </c>
      <c r="FN150" s="160"/>
      <c r="FO150" s="161"/>
      <c r="FP150" s="162"/>
      <c r="FQ150" s="163"/>
      <c r="FR150" s="163"/>
      <c r="FS150" s="156"/>
      <c r="FT150" s="104"/>
      <c r="FU150" s="104"/>
      <c r="FV150" s="104"/>
      <c r="FW150" s="104"/>
      <c r="FX150" s="104"/>
      <c r="FY150" s="104"/>
      <c r="FZ150" s="104"/>
      <c r="GA150" s="104"/>
      <c r="GB150" s="104"/>
      <c r="GC150" s="104"/>
      <c r="GD150" s="104"/>
      <c r="GE150" s="104"/>
      <c r="GF150" s="104"/>
      <c r="GG150" s="104"/>
      <c r="GH150" s="104"/>
    </row>
    <row r="151" spans="1:190" s="24" customFormat="1" x14ac:dyDescent="0.25">
      <c r="A151" s="24">
        <v>2020</v>
      </c>
      <c r="B151" s="24" t="s">
        <v>1214</v>
      </c>
      <c r="C151" s="24" t="s">
        <v>1215</v>
      </c>
      <c r="D151" s="24" t="s">
        <v>1238</v>
      </c>
      <c r="E151" s="24" t="s">
        <v>1217</v>
      </c>
      <c r="F151" s="24">
        <v>54</v>
      </c>
      <c r="G151" s="26">
        <v>2</v>
      </c>
      <c r="H151" s="24">
        <v>4</v>
      </c>
      <c r="I151" s="121" t="s">
        <v>79</v>
      </c>
      <c r="J151" s="136">
        <v>26</v>
      </c>
      <c r="K151" s="24">
        <v>28</v>
      </c>
      <c r="L151" s="24">
        <v>27</v>
      </c>
      <c r="M151" s="24">
        <v>33.700000000000003</v>
      </c>
      <c r="N151" s="24">
        <v>39.799999999999997</v>
      </c>
      <c r="O151" s="24">
        <v>36.200000000000003</v>
      </c>
      <c r="P151" s="24">
        <v>26</v>
      </c>
      <c r="Q151" s="24">
        <v>28</v>
      </c>
      <c r="R151" s="24">
        <v>26.8</v>
      </c>
      <c r="T151" s="24" t="s">
        <v>1218</v>
      </c>
      <c r="U151" s="24" t="s">
        <v>1219</v>
      </c>
      <c r="V151" s="24" t="s">
        <v>61</v>
      </c>
      <c r="W151" s="24" t="s">
        <v>62</v>
      </c>
      <c r="Y151" s="24">
        <v>8</v>
      </c>
      <c r="Z151" s="24" t="s">
        <v>63</v>
      </c>
      <c r="AA151" s="24" t="s">
        <v>64</v>
      </c>
      <c r="AB151" s="24" t="s">
        <v>86</v>
      </c>
      <c r="AC151" s="24" t="s">
        <v>87</v>
      </c>
      <c r="AD151" s="24">
        <v>10</v>
      </c>
      <c r="AF151" s="24">
        <v>505</v>
      </c>
      <c r="AG151" s="24" t="s">
        <v>155</v>
      </c>
      <c r="AH151" s="24" t="s">
        <v>156</v>
      </c>
      <c r="AI151" s="24" t="s">
        <v>68</v>
      </c>
      <c r="AJ151" s="121" t="s">
        <v>69</v>
      </c>
      <c r="AK151" s="136" t="s">
        <v>184</v>
      </c>
      <c r="AL151" s="24" t="s">
        <v>185</v>
      </c>
      <c r="AO151" s="24">
        <v>104</v>
      </c>
      <c r="AP151" s="24">
        <v>47</v>
      </c>
      <c r="AR151" s="121"/>
      <c r="AS151" s="136">
        <v>1500</v>
      </c>
      <c r="AT151" s="24">
        <v>1500</v>
      </c>
      <c r="AU151" s="136">
        <v>55</v>
      </c>
      <c r="AV151" s="24">
        <v>61</v>
      </c>
      <c r="AW151" s="24">
        <v>58</v>
      </c>
      <c r="AX151" s="24">
        <v>39</v>
      </c>
      <c r="AY151" s="24">
        <v>42.7</v>
      </c>
      <c r="AZ151" s="24">
        <v>40.664999999999999</v>
      </c>
      <c r="BA151" s="24">
        <v>55.337699999999998</v>
      </c>
      <c r="BB151" s="24">
        <v>61.327399999999997</v>
      </c>
      <c r="BC151" s="24">
        <v>58.033099999999997</v>
      </c>
      <c r="BD151" s="24">
        <v>18</v>
      </c>
      <c r="BE151" s="24" t="s">
        <v>108</v>
      </c>
      <c r="BF151" s="24" t="s">
        <v>109</v>
      </c>
      <c r="BG151" s="24" t="s">
        <v>122</v>
      </c>
      <c r="BH151" s="24" t="s">
        <v>123</v>
      </c>
      <c r="BI151" s="24">
        <v>1500</v>
      </c>
      <c r="BM151" s="121">
        <v>1500</v>
      </c>
      <c r="BN151" s="124" t="s">
        <v>2126</v>
      </c>
      <c r="BO151" s="24">
        <v>2</v>
      </c>
      <c r="BP151" s="24">
        <v>2</v>
      </c>
      <c r="BQ151" s="24">
        <v>33</v>
      </c>
      <c r="BR151" s="24" t="s">
        <v>192</v>
      </c>
      <c r="BT151" s="24" t="s">
        <v>111</v>
      </c>
      <c r="BU151" s="27">
        <v>43668</v>
      </c>
      <c r="BV151" s="121">
        <v>26364</v>
      </c>
      <c r="BW151" s="139"/>
      <c r="BX151" s="136" t="s">
        <v>63</v>
      </c>
      <c r="BY151" s="24" t="s">
        <v>64</v>
      </c>
      <c r="CB151" s="24" t="s">
        <v>64</v>
      </c>
      <c r="CC151" s="24" t="s">
        <v>64</v>
      </c>
      <c r="CD151" s="24" t="s">
        <v>2012</v>
      </c>
      <c r="CE151" s="24" t="s">
        <v>64</v>
      </c>
      <c r="CG151" s="24" t="s">
        <v>63</v>
      </c>
      <c r="CH151" s="24" t="s">
        <v>1222</v>
      </c>
      <c r="CI151" s="24" t="s">
        <v>64</v>
      </c>
      <c r="CJ151" s="24" t="s">
        <v>959</v>
      </c>
      <c r="CK151" s="24" t="s">
        <v>112</v>
      </c>
      <c r="CM151" s="24">
        <v>1</v>
      </c>
      <c r="CN151" s="24" t="s">
        <v>113</v>
      </c>
      <c r="CP151" s="24">
        <v>348</v>
      </c>
      <c r="CQ151" s="24">
        <v>34</v>
      </c>
      <c r="CR151" s="24">
        <v>101</v>
      </c>
      <c r="CS151" s="24" t="s">
        <v>114</v>
      </c>
      <c r="CV151" s="24" t="s">
        <v>115</v>
      </c>
      <c r="CX151" s="24" t="s">
        <v>137</v>
      </c>
      <c r="CY151" s="24" t="s">
        <v>64</v>
      </c>
      <c r="DD151" s="24">
        <v>2</v>
      </c>
      <c r="DE151" s="24" t="s">
        <v>476</v>
      </c>
      <c r="DF151" s="24" t="s">
        <v>1225</v>
      </c>
      <c r="DG151" s="24" t="s">
        <v>2165</v>
      </c>
      <c r="DJ151" s="24" t="s">
        <v>76</v>
      </c>
      <c r="DK151" s="24" t="s">
        <v>2124</v>
      </c>
      <c r="DL151" s="24" t="s">
        <v>64</v>
      </c>
      <c r="DM151" s="24" t="s">
        <v>63</v>
      </c>
      <c r="DN151" s="24" t="s">
        <v>64</v>
      </c>
      <c r="DO151" s="24" t="s">
        <v>1224</v>
      </c>
      <c r="DP151" s="24" t="s">
        <v>63</v>
      </c>
      <c r="DQ151" s="24" t="s">
        <v>78</v>
      </c>
      <c r="DR151" s="24" t="s">
        <v>1221</v>
      </c>
      <c r="DS151" s="24" t="s">
        <v>118</v>
      </c>
      <c r="DT151" s="24" t="s">
        <v>119</v>
      </c>
      <c r="DU151" s="24" t="s">
        <v>120</v>
      </c>
      <c r="DV151" s="24" t="s">
        <v>121</v>
      </c>
      <c r="DY151" s="24">
        <v>33.9</v>
      </c>
      <c r="DZ151" s="121"/>
      <c r="EA151" s="140"/>
      <c r="EB151" s="136">
        <v>8</v>
      </c>
      <c r="EC151" s="24">
        <v>10</v>
      </c>
      <c r="ED151" s="121"/>
      <c r="EE151" s="136" t="s">
        <v>2011</v>
      </c>
      <c r="EF151" s="24">
        <v>7</v>
      </c>
      <c r="EH151" s="121"/>
      <c r="EI151" s="136"/>
      <c r="EM151" s="136"/>
      <c r="EP151" s="121"/>
      <c r="EQ151" s="136"/>
      <c r="ET151" s="121"/>
      <c r="EU151" s="136">
        <v>0</v>
      </c>
      <c r="EV151" s="121"/>
      <c r="EW151" s="136">
        <v>9</v>
      </c>
      <c r="EX151" s="24">
        <v>9</v>
      </c>
      <c r="EY151" s="121">
        <v>9</v>
      </c>
      <c r="EZ151" s="205">
        <v>197</v>
      </c>
      <c r="FA151" s="24">
        <v>3</v>
      </c>
      <c r="FB151" s="121"/>
      <c r="FC151" s="135">
        <v>520</v>
      </c>
      <c r="FD151" s="136">
        <v>34</v>
      </c>
      <c r="FE151" s="24">
        <v>35</v>
      </c>
      <c r="FF151" s="121">
        <v>34</v>
      </c>
      <c r="FG151" s="206">
        <v>201.1</v>
      </c>
      <c r="FH151" s="206">
        <v>191.8</v>
      </c>
      <c r="FI151" s="207">
        <f>EZ151</f>
        <v>197</v>
      </c>
      <c r="FJ151" s="141">
        <v>18.89</v>
      </c>
      <c r="FK151" s="142">
        <v>17.600000000000001</v>
      </c>
      <c r="FL151" s="121">
        <f>BD151</f>
        <v>18</v>
      </c>
      <c r="FM151" s="24">
        <v>0.439</v>
      </c>
      <c r="FN151" s="24">
        <v>0.41799999999999998</v>
      </c>
      <c r="FO151" s="137">
        <v>0.43</v>
      </c>
      <c r="FP151" s="185">
        <v>0.1</v>
      </c>
      <c r="FQ151" s="186">
        <v>0.1</v>
      </c>
      <c r="FR151" s="187">
        <v>0.1</v>
      </c>
      <c r="FS151" s="138">
        <v>18.8</v>
      </c>
    </row>
    <row r="152" spans="1:190" s="24" customFormat="1" x14ac:dyDescent="0.25">
      <c r="A152" s="324" t="s">
        <v>2318</v>
      </c>
      <c r="B152" s="325"/>
      <c r="C152" s="325"/>
      <c r="D152" s="325"/>
      <c r="E152" s="325"/>
      <c r="F152" s="325"/>
      <c r="G152" s="325"/>
      <c r="H152" s="325"/>
      <c r="I152" s="326"/>
      <c r="J152" s="136">
        <v>26</v>
      </c>
      <c r="K152" s="24">
        <v>28</v>
      </c>
      <c r="L152" s="24">
        <v>27</v>
      </c>
      <c r="M152" s="24">
        <v>33.700000000000003</v>
      </c>
      <c r="N152" s="24">
        <v>39.799999999999997</v>
      </c>
      <c r="O152" s="24">
        <v>36.200000000000003</v>
      </c>
      <c r="P152" s="24">
        <v>26</v>
      </c>
      <c r="Q152" s="24">
        <v>28</v>
      </c>
      <c r="R152" s="24">
        <v>26.8</v>
      </c>
      <c r="T152" s="24" t="s">
        <v>1218</v>
      </c>
      <c r="U152" s="24" t="s">
        <v>1219</v>
      </c>
      <c r="V152" s="24" t="s">
        <v>61</v>
      </c>
      <c r="W152" s="24" t="s">
        <v>62</v>
      </c>
      <c r="Y152" s="24">
        <v>8</v>
      </c>
      <c r="Z152" s="24" t="s">
        <v>63</v>
      </c>
      <c r="AA152" s="24" t="s">
        <v>64</v>
      </c>
      <c r="AB152" s="24" t="s">
        <v>86</v>
      </c>
      <c r="AC152" s="24" t="s">
        <v>87</v>
      </c>
      <c r="AD152" s="24">
        <v>10</v>
      </c>
      <c r="AF152" s="24">
        <v>505</v>
      </c>
      <c r="AG152" s="24" t="s">
        <v>155</v>
      </c>
      <c r="AH152" s="24" t="s">
        <v>156</v>
      </c>
      <c r="AI152" s="24" t="s">
        <v>68</v>
      </c>
      <c r="AJ152" s="121" t="s">
        <v>69</v>
      </c>
      <c r="AK152" s="136" t="s">
        <v>184</v>
      </c>
      <c r="AL152" s="24" t="s">
        <v>185</v>
      </c>
      <c r="AO152" s="24">
        <v>104</v>
      </c>
      <c r="AP152" s="24">
        <v>47</v>
      </c>
      <c r="AR152" s="121"/>
      <c r="AS152" s="136">
        <v>1500</v>
      </c>
      <c r="AT152" s="24">
        <v>1500</v>
      </c>
      <c r="AU152" s="136">
        <v>58</v>
      </c>
      <c r="AV152" s="24">
        <v>52</v>
      </c>
      <c r="AW152" s="24">
        <v>55</v>
      </c>
      <c r="AX152" s="24">
        <v>86.4</v>
      </c>
      <c r="AY152" s="24">
        <v>79</v>
      </c>
      <c r="AZ152" s="24">
        <v>82.9054</v>
      </c>
      <c r="BA152" s="24">
        <v>61.168100000000003</v>
      </c>
      <c r="BB152" s="24">
        <v>55.296100000000003</v>
      </c>
      <c r="BC152" s="24">
        <v>58.378399999999999</v>
      </c>
      <c r="BD152" s="24">
        <v>18</v>
      </c>
      <c r="BE152" s="24" t="s">
        <v>108</v>
      </c>
      <c r="BF152" s="24" t="s">
        <v>109</v>
      </c>
      <c r="BG152" s="24" t="s">
        <v>68</v>
      </c>
      <c r="BH152" s="24" t="s">
        <v>69</v>
      </c>
      <c r="BI152" s="24">
        <v>1500</v>
      </c>
      <c r="BM152" s="121">
        <v>1500</v>
      </c>
      <c r="BN152" s="124" t="s">
        <v>2126</v>
      </c>
      <c r="BO152" s="24">
        <v>2</v>
      </c>
      <c r="BP152" s="24">
        <v>2</v>
      </c>
      <c r="BQ152" s="24">
        <v>33</v>
      </c>
      <c r="BR152" s="24" t="s">
        <v>192</v>
      </c>
      <c r="BT152" s="24" t="s">
        <v>111</v>
      </c>
      <c r="BU152" s="27">
        <v>43668</v>
      </c>
      <c r="BV152" s="121">
        <v>26364</v>
      </c>
      <c r="BW152" s="139"/>
      <c r="BX152" s="136" t="s">
        <v>63</v>
      </c>
      <c r="BY152" s="24" t="s">
        <v>64</v>
      </c>
      <c r="CB152" s="24" t="s">
        <v>64</v>
      </c>
      <c r="CC152" s="24" t="s">
        <v>64</v>
      </c>
      <c r="CD152" s="24" t="s">
        <v>2012</v>
      </c>
      <c r="CE152" s="24" t="s">
        <v>64</v>
      </c>
      <c r="CG152" s="24" t="s">
        <v>63</v>
      </c>
      <c r="CH152" s="24" t="s">
        <v>1222</v>
      </c>
      <c r="CI152" s="24" t="s">
        <v>64</v>
      </c>
      <c r="CJ152" s="24" t="s">
        <v>959</v>
      </c>
      <c r="CK152" s="24" t="s">
        <v>112</v>
      </c>
      <c r="CM152" s="24">
        <v>1</v>
      </c>
      <c r="CN152" s="24" t="s">
        <v>113</v>
      </c>
      <c r="CP152" s="24">
        <v>348</v>
      </c>
      <c r="CQ152" s="24">
        <v>34</v>
      </c>
      <c r="CR152" s="24">
        <v>101</v>
      </c>
      <c r="CS152" s="24" t="s">
        <v>114</v>
      </c>
      <c r="CV152" s="24" t="s">
        <v>115</v>
      </c>
      <c r="CX152" s="24" t="s">
        <v>137</v>
      </c>
      <c r="CY152" s="24" t="s">
        <v>64</v>
      </c>
      <c r="DD152" s="24">
        <v>2</v>
      </c>
      <c r="DE152" s="24" t="s">
        <v>476</v>
      </c>
      <c r="DF152" s="24" t="s">
        <v>1223</v>
      </c>
      <c r="DG152" s="24" t="s">
        <v>2165</v>
      </c>
      <c r="DJ152" s="24" t="s">
        <v>76</v>
      </c>
      <c r="DK152" s="24" t="s">
        <v>2124</v>
      </c>
      <c r="DL152" s="24" t="s">
        <v>64</v>
      </c>
      <c r="DM152" s="24" t="s">
        <v>63</v>
      </c>
      <c r="DN152" s="24" t="s">
        <v>64</v>
      </c>
      <c r="DO152" s="24" t="s">
        <v>1224</v>
      </c>
      <c r="DP152" s="24" t="s">
        <v>63</v>
      </c>
      <c r="DQ152" s="24" t="s">
        <v>78</v>
      </c>
      <c r="DR152" s="24" t="s">
        <v>1221</v>
      </c>
      <c r="DS152" s="24" t="s">
        <v>118</v>
      </c>
      <c r="DT152" s="24" t="s">
        <v>119</v>
      </c>
      <c r="DU152" s="24" t="s">
        <v>120</v>
      </c>
      <c r="DV152" s="24" t="s">
        <v>121</v>
      </c>
      <c r="DY152" s="24">
        <v>33.9</v>
      </c>
      <c r="DZ152" s="121"/>
      <c r="EA152" s="140"/>
      <c r="EB152" s="136">
        <v>8</v>
      </c>
      <c r="EC152" s="24">
        <v>10</v>
      </c>
      <c r="ED152" s="121">
        <v>10</v>
      </c>
      <c r="EE152" s="136" t="s">
        <v>2011</v>
      </c>
      <c r="EF152" s="24">
        <v>7</v>
      </c>
      <c r="EH152" s="121"/>
      <c r="EI152" s="136"/>
      <c r="EM152" s="136"/>
      <c r="EP152" s="121"/>
      <c r="EQ152" s="136"/>
      <c r="ET152" s="121"/>
      <c r="EU152" s="136">
        <v>0</v>
      </c>
      <c r="EV152" s="121"/>
      <c r="EW152" s="136">
        <v>340</v>
      </c>
      <c r="EX152" s="24">
        <v>316</v>
      </c>
      <c r="EY152" s="121">
        <v>329</v>
      </c>
      <c r="EZ152" s="205">
        <v>197</v>
      </c>
      <c r="FA152" s="24">
        <v>3</v>
      </c>
      <c r="FB152" s="121"/>
      <c r="FC152" s="135">
        <v>520</v>
      </c>
      <c r="FD152" s="136">
        <v>34</v>
      </c>
      <c r="FE152" s="24">
        <v>35</v>
      </c>
      <c r="FF152" s="121">
        <v>34</v>
      </c>
      <c r="FG152" s="206">
        <v>201.1</v>
      </c>
      <c r="FH152" s="206">
        <v>191.8</v>
      </c>
      <c r="FI152" s="207">
        <f>EZ152</f>
        <v>197</v>
      </c>
      <c r="FJ152" s="321" t="s">
        <v>2222</v>
      </c>
      <c r="FK152" s="322"/>
      <c r="FL152" s="323"/>
      <c r="FM152" s="24">
        <v>0.439</v>
      </c>
      <c r="FN152" s="24">
        <v>0.41799999999999998</v>
      </c>
      <c r="FO152" s="137">
        <v>0.43</v>
      </c>
      <c r="FP152" s="321" t="s">
        <v>2293</v>
      </c>
      <c r="FQ152" s="322"/>
      <c r="FR152" s="323"/>
      <c r="FS152" s="138">
        <v>18.8</v>
      </c>
    </row>
    <row r="153" spans="1:190" s="24" customFormat="1" x14ac:dyDescent="0.25">
      <c r="G153" s="26"/>
      <c r="I153" s="121"/>
      <c r="J153" s="136"/>
      <c r="AJ153" s="121"/>
      <c r="AK153" s="136"/>
      <c r="AR153" s="121"/>
      <c r="AS153" s="136"/>
      <c r="AU153" s="136"/>
      <c r="BM153" s="121"/>
      <c r="BN153" s="124"/>
      <c r="BU153" s="27"/>
      <c r="BV153" s="121"/>
      <c r="BW153" s="139"/>
      <c r="BX153" s="136"/>
      <c r="DZ153" s="121"/>
      <c r="EA153" s="140"/>
      <c r="EB153" s="136"/>
      <c r="ED153" s="121"/>
      <c r="EE153" s="136"/>
      <c r="EH153" s="121"/>
      <c r="EI153" s="136"/>
      <c r="EM153" s="136"/>
      <c r="EP153" s="121"/>
      <c r="EQ153" s="136"/>
      <c r="ET153" s="121"/>
      <c r="EU153" s="136"/>
      <c r="EV153" s="121"/>
      <c r="EW153" s="136"/>
      <c r="EY153" s="121"/>
      <c r="EZ153" s="135"/>
      <c r="FB153" s="121"/>
      <c r="FC153" s="135"/>
      <c r="FD153" s="136"/>
      <c r="FF153" s="121"/>
      <c r="FI153" s="127"/>
      <c r="FJ153" s="124"/>
      <c r="FL153" s="121"/>
      <c r="FO153" s="121"/>
      <c r="FP153" s="136"/>
      <c r="FR153" s="121"/>
      <c r="FS153" s="138"/>
    </row>
    <row r="154" spans="1:190" s="24" customFormat="1" x14ac:dyDescent="0.25">
      <c r="G154" s="26"/>
      <c r="I154" s="121"/>
      <c r="J154" s="136"/>
      <c r="AJ154" s="121"/>
      <c r="AK154" s="136"/>
      <c r="AR154" s="121"/>
      <c r="AS154" s="136"/>
      <c r="AU154" s="136"/>
      <c r="BM154" s="121"/>
      <c r="BN154" s="124"/>
      <c r="BU154" s="27"/>
      <c r="BV154" s="121"/>
      <c r="BW154" s="139"/>
      <c r="BX154" s="136"/>
      <c r="DZ154" s="121"/>
      <c r="EA154" s="140"/>
      <c r="EB154" s="136"/>
      <c r="ED154" s="121"/>
      <c r="EE154" s="136"/>
      <c r="EH154" s="121"/>
      <c r="EI154" s="136"/>
      <c r="EM154" s="136"/>
      <c r="EP154" s="121"/>
      <c r="EQ154" s="136"/>
      <c r="ET154" s="121"/>
      <c r="EU154" s="136"/>
      <c r="EV154" s="121"/>
      <c r="EW154" s="136"/>
      <c r="EY154" s="121"/>
      <c r="EZ154" s="135"/>
      <c r="FB154" s="121"/>
      <c r="FC154" s="135"/>
      <c r="FD154" s="136"/>
      <c r="FF154" s="121"/>
      <c r="FI154" s="127"/>
      <c r="FJ154" s="124"/>
      <c r="FL154" s="121"/>
      <c r="FO154" s="121"/>
      <c r="FP154" s="136"/>
      <c r="FR154" s="121"/>
      <c r="FS154" s="138"/>
    </row>
    <row r="155" spans="1:190" s="24" customFormat="1" x14ac:dyDescent="0.25">
      <c r="G155" s="26"/>
      <c r="I155" s="121"/>
      <c r="J155" s="136"/>
      <c r="AJ155" s="121"/>
      <c r="AK155" s="136"/>
      <c r="AR155" s="121"/>
      <c r="AS155" s="136"/>
      <c r="AU155" s="136"/>
      <c r="BM155" s="121"/>
      <c r="BN155" s="124"/>
      <c r="BU155" s="27"/>
      <c r="BV155" s="121"/>
      <c r="BW155" s="139"/>
      <c r="BX155" s="136"/>
      <c r="DZ155" s="121"/>
      <c r="EA155" s="140"/>
      <c r="EB155" s="136"/>
      <c r="ED155" s="121"/>
      <c r="EE155" s="136"/>
      <c r="EH155" s="121"/>
      <c r="EI155" s="136"/>
      <c r="EM155" s="136"/>
      <c r="EP155" s="121"/>
      <c r="EQ155" s="136"/>
      <c r="ET155" s="121"/>
      <c r="EU155" s="136"/>
      <c r="EV155" s="121"/>
      <c r="EW155" s="136"/>
      <c r="EY155" s="121"/>
      <c r="EZ155" s="135"/>
      <c r="FB155" s="121"/>
      <c r="FC155" s="135"/>
      <c r="FD155" s="136"/>
      <c r="FF155" s="121"/>
      <c r="FI155" s="127"/>
      <c r="FJ155" s="124"/>
      <c r="FL155" s="121"/>
      <c r="FO155" s="121"/>
      <c r="FP155" s="136"/>
      <c r="FR155" s="121"/>
      <c r="FS155" s="138"/>
    </row>
    <row r="156" spans="1:190" s="24" customFormat="1" x14ac:dyDescent="0.25">
      <c r="G156" s="26"/>
      <c r="I156" s="121"/>
      <c r="J156" s="136"/>
      <c r="AJ156" s="121"/>
      <c r="AK156" s="136"/>
      <c r="AR156" s="121"/>
      <c r="AS156" s="136"/>
      <c r="AU156" s="136"/>
      <c r="BM156" s="121"/>
      <c r="BN156" s="124"/>
      <c r="BU156" s="27"/>
      <c r="BV156" s="121"/>
      <c r="BW156" s="139"/>
      <c r="BX156" s="136"/>
      <c r="DZ156" s="121"/>
      <c r="EA156" s="140"/>
      <c r="EB156" s="136"/>
      <c r="ED156" s="121"/>
      <c r="EE156" s="136"/>
      <c r="EH156" s="121"/>
      <c r="EI156" s="136"/>
      <c r="EM156" s="136"/>
      <c r="EP156" s="121"/>
      <c r="EQ156" s="136"/>
      <c r="ET156" s="121"/>
      <c r="EU156" s="136"/>
      <c r="EV156" s="121"/>
      <c r="EW156" s="136"/>
      <c r="EY156" s="121"/>
      <c r="EZ156" s="135"/>
      <c r="FB156" s="121"/>
      <c r="FC156" s="135"/>
      <c r="FD156" s="136"/>
      <c r="FF156" s="121"/>
      <c r="FI156" s="127"/>
      <c r="FJ156" s="124"/>
      <c r="FL156" s="121"/>
      <c r="FO156" s="121"/>
      <c r="FP156" s="136"/>
      <c r="FR156" s="121"/>
      <c r="FS156" s="138"/>
    </row>
    <row r="157" spans="1:190" s="24" customFormat="1" x14ac:dyDescent="0.25">
      <c r="G157" s="26"/>
      <c r="I157" s="121"/>
      <c r="J157" s="136"/>
      <c r="AJ157" s="121"/>
      <c r="AK157" s="136"/>
      <c r="AR157" s="121"/>
      <c r="AS157" s="136"/>
      <c r="AU157" s="136"/>
      <c r="BM157" s="121"/>
      <c r="BN157" s="124"/>
      <c r="BU157" s="27"/>
      <c r="BV157" s="121"/>
      <c r="BW157" s="139"/>
      <c r="BX157" s="136"/>
      <c r="DZ157" s="121"/>
      <c r="EA157" s="140"/>
      <c r="EB157" s="136"/>
      <c r="ED157" s="121"/>
      <c r="EE157" s="136"/>
      <c r="EH157" s="121"/>
      <c r="EI157" s="136"/>
      <c r="EM157" s="136"/>
      <c r="EP157" s="121"/>
      <c r="EQ157" s="136"/>
      <c r="ET157" s="121"/>
      <c r="EU157" s="136"/>
      <c r="EV157" s="121"/>
      <c r="EW157" s="136"/>
      <c r="EY157" s="121"/>
      <c r="EZ157" s="135"/>
      <c r="FB157" s="121"/>
      <c r="FC157" s="135"/>
      <c r="FD157" s="136"/>
      <c r="FF157" s="121"/>
      <c r="FI157" s="127"/>
      <c r="FJ157" s="124"/>
      <c r="FL157" s="121"/>
      <c r="FO157" s="121"/>
      <c r="FP157" s="136"/>
      <c r="FR157" s="121"/>
      <c r="FS157" s="138"/>
    </row>
    <row r="158" spans="1:190" s="21" customFormat="1" x14ac:dyDescent="0.25">
      <c r="C158" s="107"/>
      <c r="D158" s="107"/>
      <c r="E158" s="107"/>
      <c r="F158" s="107"/>
      <c r="G158" s="107"/>
      <c r="H158" s="107"/>
      <c r="I158" s="108"/>
      <c r="J158" s="109"/>
      <c r="K158" s="107"/>
      <c r="L158" s="107"/>
      <c r="M158" s="104"/>
      <c r="N158" s="107"/>
      <c r="O158" s="107"/>
      <c r="P158" s="107"/>
      <c r="Q158" s="107"/>
      <c r="R158" s="107"/>
      <c r="S158" s="107"/>
      <c r="T158" s="107"/>
      <c r="U158" s="107"/>
      <c r="V158" s="107"/>
      <c r="W158" s="107"/>
      <c r="X158" s="107"/>
      <c r="Y158" s="107"/>
      <c r="Z158" s="107"/>
      <c r="AA158" s="107"/>
      <c r="AB158" s="107"/>
      <c r="AC158" s="107"/>
      <c r="AD158" s="104"/>
      <c r="AE158" s="107"/>
      <c r="AF158" s="107"/>
      <c r="AG158" s="107"/>
      <c r="AH158" s="107"/>
      <c r="AI158" s="107"/>
      <c r="AJ158" s="110"/>
      <c r="AK158" s="111"/>
      <c r="AL158" s="107"/>
      <c r="AM158" s="107"/>
      <c r="AN158" s="107"/>
      <c r="AO158" s="107"/>
      <c r="AP158" s="107"/>
      <c r="AQ158" s="107"/>
      <c r="AR158" s="110"/>
      <c r="AS158" s="111"/>
      <c r="AT158" s="104"/>
      <c r="AU158" s="111"/>
      <c r="AV158" s="107"/>
      <c r="AW158" s="107"/>
      <c r="AX158" s="107"/>
      <c r="AY158" s="107"/>
      <c r="AZ158" s="107"/>
      <c r="BA158" s="107"/>
      <c r="BB158" s="107"/>
      <c r="BC158" s="107"/>
      <c r="BD158" s="107"/>
      <c r="BE158" s="107"/>
      <c r="BF158" s="107"/>
      <c r="BG158" s="107"/>
      <c r="BH158" s="107"/>
      <c r="BI158" s="104"/>
      <c r="BJ158" s="107"/>
      <c r="BK158" s="107"/>
      <c r="BL158" s="107"/>
      <c r="BM158" s="110"/>
      <c r="BN158" s="111"/>
      <c r="BO158" s="107"/>
      <c r="BP158" s="107"/>
      <c r="BQ158" s="107"/>
      <c r="BR158" s="107"/>
      <c r="BS158" s="107"/>
      <c r="BT158" s="112"/>
      <c r="BU158" s="107"/>
      <c r="BV158" s="110"/>
      <c r="BW158" s="113"/>
      <c r="BX158" s="111"/>
      <c r="BY158" s="104"/>
      <c r="BZ158" s="107"/>
      <c r="CA158" s="107"/>
      <c r="CB158" s="107"/>
      <c r="CC158" s="107"/>
      <c r="CD158" s="107"/>
      <c r="CE158" s="114"/>
      <c r="CF158" s="107"/>
      <c r="CG158" s="107"/>
      <c r="CH158" s="107"/>
      <c r="CI158" s="107"/>
      <c r="CJ158" s="107"/>
      <c r="CK158" s="107"/>
      <c r="CL158" s="107"/>
      <c r="CM158" s="107"/>
      <c r="CN158" s="107"/>
      <c r="CO158" s="104"/>
      <c r="CP158" s="107"/>
      <c r="CQ158" s="107"/>
      <c r="CR158" s="107"/>
      <c r="CS158" s="107"/>
      <c r="CT158" s="107"/>
      <c r="CU158" s="107"/>
      <c r="CV158" s="107"/>
      <c r="CW158" s="107"/>
      <c r="CX158" s="107"/>
      <c r="CY158" s="107"/>
      <c r="CZ158" s="107"/>
      <c r="DA158" s="107"/>
      <c r="DB158" s="107"/>
      <c r="DC158" s="107"/>
      <c r="DD158" s="107"/>
      <c r="DE158" s="107"/>
      <c r="DF158" s="104"/>
      <c r="DG158" s="107"/>
      <c r="DH158" s="107"/>
      <c r="DI158" s="107"/>
      <c r="DJ158" s="107"/>
      <c r="DK158" s="107"/>
      <c r="DL158" s="107"/>
      <c r="DM158" s="107"/>
      <c r="DN158" s="107"/>
      <c r="DO158" s="107"/>
      <c r="DP158" s="107"/>
      <c r="DQ158" s="107"/>
      <c r="DR158" s="104"/>
      <c r="DS158" s="104"/>
      <c r="DT158" s="104"/>
      <c r="DU158" s="104"/>
      <c r="DV158" s="104"/>
      <c r="DW158" s="104"/>
      <c r="DX158" s="104"/>
      <c r="DY158" s="104"/>
      <c r="DZ158" s="108"/>
      <c r="EA158" s="115"/>
      <c r="EB158" s="109"/>
      <c r="EC158" s="104"/>
      <c r="ED158" s="108"/>
      <c r="EE158" s="109"/>
      <c r="EF158" s="104"/>
      <c r="EG158" s="104"/>
      <c r="EH158" s="108"/>
      <c r="EI158" s="109"/>
      <c r="EK158"/>
      <c r="EL158" s="104"/>
      <c r="EM158" s="109"/>
      <c r="EP158" s="106"/>
      <c r="EQ158" s="105"/>
      <c r="ET158" s="106"/>
      <c r="EU158" s="105"/>
      <c r="EV158" s="106"/>
      <c r="EW158" s="105"/>
      <c r="EY158" s="106"/>
      <c r="EZ158" s="116"/>
      <c r="FA158" s="104"/>
      <c r="FB158" s="106"/>
      <c r="FC158" s="116"/>
      <c r="FD158" s="109"/>
      <c r="FE158" s="104"/>
      <c r="FF158" s="108"/>
      <c r="FG158" s="109"/>
      <c r="FH158" s="104"/>
      <c r="FI158" s="108"/>
      <c r="FJ158" s="109"/>
      <c r="FK158" s="104"/>
      <c r="FL158" s="108"/>
      <c r="FM158" s="104"/>
      <c r="FN158" s="104"/>
      <c r="FO158" s="108"/>
      <c r="FP158" s="118"/>
      <c r="FQ158" s="119"/>
      <c r="FR158" s="120"/>
      <c r="FS158" s="117"/>
      <c r="FT158" s="104"/>
      <c r="FU158" s="104"/>
      <c r="FV158" s="104"/>
      <c r="FW158" s="104"/>
      <c r="FX158" s="104"/>
      <c r="FY158" s="104"/>
      <c r="FZ158" s="104"/>
      <c r="GA158" s="104"/>
      <c r="GB158" s="104"/>
      <c r="GC158" s="104"/>
      <c r="GD158" s="104"/>
      <c r="GE158" s="104"/>
      <c r="GF158" s="104"/>
      <c r="GG158" s="104"/>
      <c r="GH158" s="104"/>
    </row>
    <row r="159" spans="1:190" s="24" customFormat="1" x14ac:dyDescent="0.25">
      <c r="G159" s="26"/>
      <c r="I159" s="121"/>
      <c r="J159" s="136"/>
      <c r="AJ159" s="121"/>
      <c r="AK159" s="136"/>
      <c r="AR159" s="121"/>
      <c r="AS159" s="136"/>
      <c r="AU159" s="136"/>
      <c r="BM159" s="121"/>
      <c r="BN159" s="124"/>
      <c r="BU159" s="27"/>
      <c r="BV159" s="121"/>
      <c r="BW159" s="139"/>
      <c r="BX159" s="136"/>
      <c r="DZ159" s="121"/>
      <c r="EA159" s="140"/>
      <c r="EB159" s="136"/>
      <c r="ED159" s="121"/>
      <c r="EE159" s="136"/>
      <c r="EH159" s="121"/>
      <c r="EI159" s="136"/>
      <c r="EM159" s="136"/>
      <c r="EP159" s="121"/>
      <c r="EQ159" s="136"/>
      <c r="ET159" s="121"/>
      <c r="EU159" s="136"/>
      <c r="EV159" s="121"/>
      <c r="EW159" s="136"/>
      <c r="EY159" s="121"/>
      <c r="EZ159" s="135"/>
      <c r="FB159" s="121"/>
      <c r="FC159" s="135"/>
      <c r="FD159" s="136"/>
      <c r="FF159" s="121"/>
      <c r="FG159" s="136"/>
      <c r="FI159" s="127"/>
      <c r="FJ159" s="136"/>
      <c r="FL159" s="121"/>
      <c r="FM159" s="155"/>
      <c r="FN159" s="155"/>
      <c r="FO159" s="137"/>
      <c r="FP159" s="185"/>
      <c r="FQ159" s="186"/>
      <c r="FR159" s="187"/>
      <c r="FS159" s="138"/>
    </row>
    <row r="160" spans="1:190" s="24" customFormat="1" ht="15.75" thickBot="1" x14ac:dyDescent="0.3">
      <c r="A160" s="168"/>
      <c r="B160" s="168"/>
      <c r="C160" s="168"/>
      <c r="D160" s="168"/>
      <c r="E160" s="168"/>
      <c r="F160" s="168"/>
      <c r="G160" s="169"/>
      <c r="H160" s="168"/>
      <c r="I160" s="167"/>
      <c r="J160" s="166"/>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7"/>
      <c r="AK160" s="166"/>
      <c r="AL160" s="168"/>
      <c r="AM160" s="168"/>
      <c r="AN160" s="168"/>
      <c r="AO160" s="168"/>
      <c r="AP160" s="168"/>
      <c r="AQ160" s="168"/>
      <c r="AR160" s="167"/>
      <c r="AS160" s="166"/>
      <c r="AT160" s="168"/>
      <c r="AU160" s="166"/>
      <c r="AV160" s="168"/>
      <c r="AW160" s="168"/>
      <c r="AX160" s="168"/>
      <c r="AY160" s="168"/>
      <c r="AZ160" s="168"/>
      <c r="BA160" s="168"/>
      <c r="BB160" s="168"/>
      <c r="BC160" s="168"/>
      <c r="BD160" s="168"/>
      <c r="BE160" s="168"/>
      <c r="BF160" s="168"/>
      <c r="BG160" s="168"/>
      <c r="BH160" s="168"/>
      <c r="BI160" s="168"/>
      <c r="BJ160" s="168"/>
      <c r="BK160" s="168"/>
      <c r="BL160" s="168"/>
      <c r="BM160" s="167"/>
      <c r="BN160" s="171"/>
      <c r="BO160" s="168"/>
      <c r="BP160" s="168"/>
      <c r="BQ160" s="168"/>
      <c r="BR160" s="168"/>
      <c r="BS160" s="168"/>
      <c r="BT160" s="168"/>
      <c r="BU160" s="172"/>
      <c r="BV160" s="167"/>
      <c r="BW160" s="173"/>
      <c r="BX160" s="166"/>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c r="CS160" s="168"/>
      <c r="CT160" s="168"/>
      <c r="CU160" s="168"/>
      <c r="CV160" s="168"/>
      <c r="CW160" s="168"/>
      <c r="CX160" s="168"/>
      <c r="CY160" s="168"/>
      <c r="CZ160" s="168"/>
      <c r="DA160" s="168"/>
      <c r="DB160" s="168"/>
      <c r="DC160" s="168"/>
      <c r="DD160" s="168"/>
      <c r="DE160" s="168"/>
      <c r="DF160" s="168"/>
      <c r="DG160" s="168"/>
      <c r="DH160" s="168"/>
      <c r="DI160" s="168"/>
      <c r="DJ160" s="168"/>
      <c r="DK160" s="168"/>
      <c r="DL160" s="168"/>
      <c r="DM160" s="168"/>
      <c r="DN160" s="168"/>
      <c r="DO160" s="168"/>
      <c r="DP160" s="168"/>
      <c r="DQ160" s="168"/>
      <c r="DR160" s="168"/>
      <c r="DS160" s="168"/>
      <c r="DT160" s="168"/>
      <c r="DU160" s="168"/>
      <c r="DV160" s="168"/>
      <c r="DW160" s="168"/>
      <c r="DX160" s="168"/>
      <c r="DY160" s="168"/>
      <c r="DZ160" s="167"/>
      <c r="EA160" s="174"/>
      <c r="EB160" s="166"/>
      <c r="EC160" s="168"/>
      <c r="ED160" s="167"/>
      <c r="EE160" s="166"/>
      <c r="EF160" s="168"/>
      <c r="EG160" s="168"/>
      <c r="EH160" s="167"/>
      <c r="EI160" s="166"/>
      <c r="EJ160" s="168"/>
      <c r="EK160" s="168"/>
      <c r="EL160" s="168"/>
      <c r="EM160" s="166"/>
      <c r="EN160" s="168"/>
      <c r="EO160" s="168"/>
      <c r="EP160" s="167"/>
      <c r="EQ160" s="166"/>
      <c r="ER160" s="168"/>
      <c r="ES160" s="168"/>
      <c r="ET160" s="167"/>
      <c r="EU160" s="166"/>
      <c r="EV160" s="167"/>
      <c r="EW160" s="166"/>
      <c r="EX160" s="168"/>
      <c r="EY160" s="167"/>
      <c r="EZ160" s="170"/>
      <c r="FA160" s="168"/>
      <c r="FB160" s="167"/>
      <c r="FC160" s="170"/>
      <c r="FD160" s="166"/>
      <c r="FE160" s="168"/>
      <c r="FF160" s="167"/>
      <c r="FG160" s="166"/>
      <c r="FH160" s="168"/>
      <c r="FI160" s="175"/>
      <c r="FJ160" s="171"/>
      <c r="FK160" s="168"/>
      <c r="FL160" s="167"/>
      <c r="FM160" s="176"/>
      <c r="FN160" s="176"/>
      <c r="FO160" s="177"/>
      <c r="FP160" s="166"/>
      <c r="FQ160" s="168"/>
      <c r="FR160" s="167"/>
      <c r="FS160" s="178"/>
    </row>
    <row r="161" spans="2:190" ht="18.75" x14ac:dyDescent="0.3">
      <c r="B161" s="35"/>
      <c r="FS161" s="36"/>
    </row>
    <row r="162" spans="2:190" s="21" customFormat="1" x14ac:dyDescent="0.25">
      <c r="C162" s="107"/>
      <c r="D162" t="s">
        <v>2323</v>
      </c>
      <c r="E162" s="107"/>
      <c r="F162" s="107"/>
      <c r="G162" s="107"/>
      <c r="H162" s="107"/>
      <c r="I162" s="104"/>
      <c r="J162" s="104"/>
      <c r="K162" s="107"/>
      <c r="L162" s="107"/>
      <c r="M162" s="104"/>
      <c r="N162" s="107"/>
      <c r="O162" s="107"/>
      <c r="P162" s="107"/>
      <c r="Q162" s="107"/>
      <c r="R162" s="107"/>
      <c r="S162" s="107"/>
      <c r="T162" s="107"/>
      <c r="U162" s="107"/>
      <c r="V162" s="107"/>
      <c r="W162" s="107"/>
      <c r="X162" s="107"/>
      <c r="Y162" s="107"/>
      <c r="Z162" s="107"/>
      <c r="AA162" s="107"/>
      <c r="AB162" s="107"/>
      <c r="AC162" s="107"/>
      <c r="AD162" s="104"/>
      <c r="AE162" s="107"/>
      <c r="AF162" s="107"/>
      <c r="AG162" s="107"/>
      <c r="AH162" s="107"/>
      <c r="AI162" s="107"/>
      <c r="AJ162" s="107"/>
      <c r="AK162" s="107"/>
      <c r="AL162" s="107"/>
      <c r="AM162" s="107"/>
      <c r="AN162" s="107"/>
      <c r="AO162" s="107"/>
      <c r="AP162" s="107"/>
      <c r="AQ162" s="107"/>
      <c r="AR162" s="107"/>
      <c r="AS162" s="107"/>
      <c r="AT162" s="104"/>
      <c r="AU162" s="107"/>
      <c r="AV162" s="107"/>
      <c r="AW162" s="107"/>
      <c r="AX162" s="107"/>
      <c r="AY162" s="107"/>
      <c r="AZ162" s="107"/>
      <c r="BA162" s="107"/>
      <c r="BB162" s="107"/>
      <c r="BC162" s="107"/>
      <c r="BD162" s="107"/>
      <c r="BE162" s="107"/>
      <c r="BF162" s="107"/>
      <c r="BG162" s="107"/>
      <c r="BH162" s="107"/>
      <c r="BI162" s="104"/>
      <c r="BJ162" s="107"/>
      <c r="BK162" s="107"/>
      <c r="BL162" s="107"/>
      <c r="BM162" s="107"/>
      <c r="BN162" s="107"/>
      <c r="BO162" s="107"/>
      <c r="BP162" s="107"/>
      <c r="BQ162" s="107"/>
      <c r="BR162" s="107"/>
      <c r="BS162" s="107"/>
      <c r="BT162" s="112"/>
      <c r="BU162" s="107"/>
      <c r="BV162" s="107"/>
      <c r="BW162" s="179"/>
      <c r="BX162" s="107"/>
      <c r="BY162" s="104"/>
      <c r="BZ162" s="107"/>
      <c r="CA162" s="107"/>
      <c r="CB162" s="107"/>
      <c r="CC162" s="107"/>
      <c r="CD162" s="107"/>
      <c r="CE162" s="114"/>
      <c r="CF162" s="107"/>
      <c r="CG162" s="107"/>
      <c r="CH162" s="107"/>
      <c r="CI162" s="107"/>
      <c r="CJ162" s="107"/>
      <c r="CK162" s="107"/>
      <c r="CL162" s="107"/>
      <c r="CM162" s="107"/>
      <c r="CN162" s="107"/>
      <c r="CO162" s="104"/>
      <c r="CP162" s="107"/>
      <c r="CQ162" s="107"/>
      <c r="CR162" s="107"/>
      <c r="CS162" s="107"/>
      <c r="CT162" s="107"/>
      <c r="CU162" s="107"/>
      <c r="CV162" s="107"/>
      <c r="CW162" s="107"/>
      <c r="CX162" s="107"/>
      <c r="CY162" s="107"/>
      <c r="CZ162" s="107"/>
      <c r="DA162" s="107"/>
      <c r="DB162" s="107"/>
      <c r="DC162" s="107"/>
      <c r="DD162" s="107"/>
      <c r="DE162" s="107"/>
      <c r="DF162" s="104"/>
      <c r="DG162" s="107"/>
      <c r="DH162" s="107"/>
      <c r="DI162" s="107"/>
      <c r="DJ162" s="107"/>
      <c r="DK162" s="107"/>
      <c r="DL162" s="107"/>
      <c r="DM162" s="107"/>
      <c r="DN162" s="107"/>
      <c r="DO162" s="107"/>
      <c r="DP162" s="107"/>
      <c r="DQ162" s="107"/>
      <c r="DR162" s="104"/>
      <c r="DS162" s="104"/>
      <c r="DT162" s="104"/>
      <c r="DU162" s="104"/>
      <c r="DV162" s="104"/>
      <c r="DW162" s="104"/>
      <c r="DX162" s="104"/>
      <c r="DY162" s="104"/>
      <c r="DZ162" s="104"/>
      <c r="EA162" s="180"/>
      <c r="EB162" s="104"/>
      <c r="EC162" s="104"/>
      <c r="ED162" s="104"/>
      <c r="EE162" s="104"/>
      <c r="EF162" s="104"/>
      <c r="EG162" s="104"/>
      <c r="EH162" s="104"/>
      <c r="EI162" s="104"/>
      <c r="EK162"/>
      <c r="EL162" s="104"/>
      <c r="EM162" s="104"/>
      <c r="FA162" s="104"/>
      <c r="FD162" s="104"/>
      <c r="FE162" s="104"/>
      <c r="FF162" s="104"/>
      <c r="FG162" s="104"/>
      <c r="FH162" s="104"/>
      <c r="FI162" s="104"/>
      <c r="FJ162" s="104"/>
      <c r="FK162" s="104"/>
      <c r="FL162" s="104"/>
      <c r="FM162" s="104"/>
      <c r="FN162" s="104"/>
      <c r="FO162" s="104"/>
      <c r="FP162" s="119"/>
      <c r="FQ162" s="119"/>
      <c r="FR162" s="119"/>
      <c r="FS162" s="181"/>
      <c r="FT162" s="104"/>
      <c r="FU162" s="104"/>
      <c r="FV162" s="104"/>
      <c r="FW162" s="104"/>
      <c r="FX162" s="104"/>
      <c r="FY162" s="104"/>
      <c r="FZ162" s="104"/>
      <c r="GA162" s="104"/>
      <c r="GB162" s="104"/>
      <c r="GC162" s="104"/>
      <c r="GD162" s="104"/>
      <c r="GE162" s="104"/>
      <c r="GF162" s="104"/>
      <c r="GG162" s="104"/>
      <c r="GH162" s="104"/>
    </row>
  </sheetData>
  <mergeCells count="41">
    <mergeCell ref="A152:I152"/>
    <mergeCell ref="FJ152:FL152"/>
    <mergeCell ref="FP152:FR152"/>
    <mergeCell ref="A146:I146"/>
    <mergeCell ref="FJ146:FL146"/>
    <mergeCell ref="FP146:FR146"/>
    <mergeCell ref="A149:I149"/>
    <mergeCell ref="FJ149:FL149"/>
    <mergeCell ref="FP149:FR149"/>
    <mergeCell ref="FJ65:FL65"/>
    <mergeCell ref="FJ71:FL71"/>
    <mergeCell ref="A143:I143"/>
    <mergeCell ref="FJ143:FL143"/>
    <mergeCell ref="FP143:FR143"/>
    <mergeCell ref="B86:I86"/>
    <mergeCell ref="FP100:FR100"/>
    <mergeCell ref="FJ137:FL137"/>
    <mergeCell ref="A140:I140"/>
    <mergeCell ref="FJ140:FL140"/>
    <mergeCell ref="FP140:FR140"/>
    <mergeCell ref="FG6:FI6"/>
    <mergeCell ref="FJ6:FL6"/>
    <mergeCell ref="FM6:FO6"/>
    <mergeCell ref="FP6:FR6"/>
    <mergeCell ref="FJ61:FL61"/>
    <mergeCell ref="FG5:FS5"/>
    <mergeCell ref="A6:I6"/>
    <mergeCell ref="J6:AJ6"/>
    <mergeCell ref="AK6:AR6"/>
    <mergeCell ref="AS6:AT6"/>
    <mergeCell ref="AU6:BM6"/>
    <mergeCell ref="BN6:BV6"/>
    <mergeCell ref="BX6:DZ6"/>
    <mergeCell ref="EB6:ED6"/>
    <mergeCell ref="EE6:EH6"/>
    <mergeCell ref="EI6:EL6"/>
    <mergeCell ref="EM6:EP6"/>
    <mergeCell ref="EQ6:ET6"/>
    <mergeCell ref="EU6:EV6"/>
    <mergeCell ref="EW6:EY6"/>
    <mergeCell ref="FD6:FF6"/>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A8E44-7F3A-461C-BB0B-2D3680454DBC}">
  <dimension ref="A1:IU120"/>
  <sheetViews>
    <sheetView workbookViewId="0">
      <selection activeCell="H13" sqref="H13"/>
    </sheetView>
  </sheetViews>
  <sheetFormatPr defaultRowHeight="15" x14ac:dyDescent="0.25"/>
  <cols>
    <col min="4" max="4" width="30.42578125" customWidth="1"/>
    <col min="70" max="70" width="27" customWidth="1"/>
    <col min="73" max="73" width="8.7109375" customWidth="1"/>
    <col min="81" max="81" width="11.42578125" customWidth="1"/>
    <col min="260" max="260" width="30.42578125" customWidth="1"/>
    <col min="326" max="326" width="27" customWidth="1"/>
    <col min="329" max="329" width="8.7109375" customWidth="1"/>
    <col min="337" max="337" width="11.42578125" customWidth="1"/>
    <col min="516" max="516" width="30.42578125" customWidth="1"/>
    <col min="582" max="582" width="27" customWidth="1"/>
    <col min="585" max="585" width="8.7109375" customWidth="1"/>
    <col min="593" max="593" width="11.42578125" customWidth="1"/>
    <col min="772" max="772" width="30.42578125" customWidth="1"/>
    <col min="838" max="838" width="27" customWidth="1"/>
    <col min="841" max="841" width="8.7109375" customWidth="1"/>
    <col min="849" max="849" width="11.42578125" customWidth="1"/>
    <col min="1028" max="1028" width="30.42578125" customWidth="1"/>
    <col min="1094" max="1094" width="27" customWidth="1"/>
    <col min="1097" max="1097" width="8.7109375" customWidth="1"/>
    <col min="1105" max="1105" width="11.42578125" customWidth="1"/>
    <col min="1284" max="1284" width="30.42578125" customWidth="1"/>
    <col min="1350" max="1350" width="27" customWidth="1"/>
    <col min="1353" max="1353" width="8.7109375" customWidth="1"/>
    <col min="1361" max="1361" width="11.42578125" customWidth="1"/>
    <col min="1540" max="1540" width="30.42578125" customWidth="1"/>
    <col min="1606" max="1606" width="27" customWidth="1"/>
    <col min="1609" max="1609" width="8.7109375" customWidth="1"/>
    <col min="1617" max="1617" width="11.42578125" customWidth="1"/>
    <col min="1796" max="1796" width="30.42578125" customWidth="1"/>
    <col min="1862" max="1862" width="27" customWidth="1"/>
    <col min="1865" max="1865" width="8.7109375" customWidth="1"/>
    <col min="1873" max="1873" width="11.42578125" customWidth="1"/>
    <col min="2052" max="2052" width="30.42578125" customWidth="1"/>
    <col min="2118" max="2118" width="27" customWidth="1"/>
    <col min="2121" max="2121" width="8.7109375" customWidth="1"/>
    <col min="2129" max="2129" width="11.42578125" customWidth="1"/>
    <col min="2308" max="2308" width="30.42578125" customWidth="1"/>
    <col min="2374" max="2374" width="27" customWidth="1"/>
    <col min="2377" max="2377" width="8.7109375" customWidth="1"/>
    <col min="2385" max="2385" width="11.42578125" customWidth="1"/>
    <col min="2564" max="2564" width="30.42578125" customWidth="1"/>
    <col min="2630" max="2630" width="27" customWidth="1"/>
    <col min="2633" max="2633" width="8.7109375" customWidth="1"/>
    <col min="2641" max="2641" width="11.42578125" customWidth="1"/>
    <col min="2820" max="2820" width="30.42578125" customWidth="1"/>
    <col min="2886" max="2886" width="27" customWidth="1"/>
    <col min="2889" max="2889" width="8.7109375" customWidth="1"/>
    <col min="2897" max="2897" width="11.42578125" customWidth="1"/>
    <col min="3076" max="3076" width="30.42578125" customWidth="1"/>
    <col min="3142" max="3142" width="27" customWidth="1"/>
    <col min="3145" max="3145" width="8.7109375" customWidth="1"/>
    <col min="3153" max="3153" width="11.42578125" customWidth="1"/>
    <col min="3332" max="3332" width="30.42578125" customWidth="1"/>
    <col min="3398" max="3398" width="27" customWidth="1"/>
    <col min="3401" max="3401" width="8.7109375" customWidth="1"/>
    <col min="3409" max="3409" width="11.42578125" customWidth="1"/>
    <col min="3588" max="3588" width="30.42578125" customWidth="1"/>
    <col min="3654" max="3654" width="27" customWidth="1"/>
    <col min="3657" max="3657" width="8.7109375" customWidth="1"/>
    <col min="3665" max="3665" width="11.42578125" customWidth="1"/>
    <col min="3844" max="3844" width="30.42578125" customWidth="1"/>
    <col min="3910" max="3910" width="27" customWidth="1"/>
    <col min="3913" max="3913" width="8.7109375" customWidth="1"/>
    <col min="3921" max="3921" width="11.42578125" customWidth="1"/>
    <col min="4100" max="4100" width="30.42578125" customWidth="1"/>
    <col min="4166" max="4166" width="27" customWidth="1"/>
    <col min="4169" max="4169" width="8.7109375" customWidth="1"/>
    <col min="4177" max="4177" width="11.42578125" customWidth="1"/>
    <col min="4356" max="4356" width="30.42578125" customWidth="1"/>
    <col min="4422" max="4422" width="27" customWidth="1"/>
    <col min="4425" max="4425" width="8.7109375" customWidth="1"/>
    <col min="4433" max="4433" width="11.42578125" customWidth="1"/>
    <col min="4612" max="4612" width="30.42578125" customWidth="1"/>
    <col min="4678" max="4678" width="27" customWidth="1"/>
    <col min="4681" max="4681" width="8.7109375" customWidth="1"/>
    <col min="4689" max="4689" width="11.42578125" customWidth="1"/>
    <col min="4868" max="4868" width="30.42578125" customWidth="1"/>
    <col min="4934" max="4934" width="27" customWidth="1"/>
    <col min="4937" max="4937" width="8.7109375" customWidth="1"/>
    <col min="4945" max="4945" width="11.42578125" customWidth="1"/>
    <col min="5124" max="5124" width="30.42578125" customWidth="1"/>
    <col min="5190" max="5190" width="27" customWidth="1"/>
    <col min="5193" max="5193" width="8.7109375" customWidth="1"/>
    <col min="5201" max="5201" width="11.42578125" customWidth="1"/>
    <col min="5380" max="5380" width="30.42578125" customWidth="1"/>
    <col min="5446" max="5446" width="27" customWidth="1"/>
    <col min="5449" max="5449" width="8.7109375" customWidth="1"/>
    <col min="5457" max="5457" width="11.42578125" customWidth="1"/>
    <col min="5636" max="5636" width="30.42578125" customWidth="1"/>
    <col min="5702" max="5702" width="27" customWidth="1"/>
    <col min="5705" max="5705" width="8.7109375" customWidth="1"/>
    <col min="5713" max="5713" width="11.42578125" customWidth="1"/>
    <col min="5892" max="5892" width="30.42578125" customWidth="1"/>
    <col min="5958" max="5958" width="27" customWidth="1"/>
    <col min="5961" max="5961" width="8.7109375" customWidth="1"/>
    <col min="5969" max="5969" width="11.42578125" customWidth="1"/>
    <col min="6148" max="6148" width="30.42578125" customWidth="1"/>
    <col min="6214" max="6214" width="27" customWidth="1"/>
    <col min="6217" max="6217" width="8.7109375" customWidth="1"/>
    <col min="6225" max="6225" width="11.42578125" customWidth="1"/>
    <col min="6404" max="6404" width="30.42578125" customWidth="1"/>
    <col min="6470" max="6470" width="27" customWidth="1"/>
    <col min="6473" max="6473" width="8.7109375" customWidth="1"/>
    <col min="6481" max="6481" width="11.42578125" customWidth="1"/>
    <col min="6660" max="6660" width="30.42578125" customWidth="1"/>
    <col min="6726" max="6726" width="27" customWidth="1"/>
    <col min="6729" max="6729" width="8.7109375" customWidth="1"/>
    <col min="6737" max="6737" width="11.42578125" customWidth="1"/>
    <col min="6916" max="6916" width="30.42578125" customWidth="1"/>
    <col min="6982" max="6982" width="27" customWidth="1"/>
    <col min="6985" max="6985" width="8.7109375" customWidth="1"/>
    <col min="6993" max="6993" width="11.42578125" customWidth="1"/>
    <col min="7172" max="7172" width="30.42578125" customWidth="1"/>
    <col min="7238" max="7238" width="27" customWidth="1"/>
    <col min="7241" max="7241" width="8.7109375" customWidth="1"/>
    <col min="7249" max="7249" width="11.42578125" customWidth="1"/>
    <col min="7428" max="7428" width="30.42578125" customWidth="1"/>
    <col min="7494" max="7494" width="27" customWidth="1"/>
    <col min="7497" max="7497" width="8.7109375" customWidth="1"/>
    <col min="7505" max="7505" width="11.42578125" customWidth="1"/>
    <col min="7684" max="7684" width="30.42578125" customWidth="1"/>
    <col min="7750" max="7750" width="27" customWidth="1"/>
    <col min="7753" max="7753" width="8.7109375" customWidth="1"/>
    <col min="7761" max="7761" width="11.42578125" customWidth="1"/>
    <col min="7940" max="7940" width="30.42578125" customWidth="1"/>
    <col min="8006" max="8006" width="27" customWidth="1"/>
    <col min="8009" max="8009" width="8.7109375" customWidth="1"/>
    <col min="8017" max="8017" width="11.42578125" customWidth="1"/>
    <col min="8196" max="8196" width="30.42578125" customWidth="1"/>
    <col min="8262" max="8262" width="27" customWidth="1"/>
    <col min="8265" max="8265" width="8.7109375" customWidth="1"/>
    <col min="8273" max="8273" width="11.42578125" customWidth="1"/>
    <col min="8452" max="8452" width="30.42578125" customWidth="1"/>
    <col min="8518" max="8518" width="27" customWidth="1"/>
    <col min="8521" max="8521" width="8.7109375" customWidth="1"/>
    <col min="8529" max="8529" width="11.42578125" customWidth="1"/>
    <col min="8708" max="8708" width="30.42578125" customWidth="1"/>
    <col min="8774" max="8774" width="27" customWidth="1"/>
    <col min="8777" max="8777" width="8.7109375" customWidth="1"/>
    <col min="8785" max="8785" width="11.42578125" customWidth="1"/>
    <col min="8964" max="8964" width="30.42578125" customWidth="1"/>
    <col min="9030" max="9030" width="27" customWidth="1"/>
    <col min="9033" max="9033" width="8.7109375" customWidth="1"/>
    <col min="9041" max="9041" width="11.42578125" customWidth="1"/>
    <col min="9220" max="9220" width="30.42578125" customWidth="1"/>
    <col min="9286" max="9286" width="27" customWidth="1"/>
    <col min="9289" max="9289" width="8.7109375" customWidth="1"/>
    <col min="9297" max="9297" width="11.42578125" customWidth="1"/>
    <col min="9476" max="9476" width="30.42578125" customWidth="1"/>
    <col min="9542" max="9542" width="27" customWidth="1"/>
    <col min="9545" max="9545" width="8.7109375" customWidth="1"/>
    <col min="9553" max="9553" width="11.42578125" customWidth="1"/>
    <col min="9732" max="9732" width="30.42578125" customWidth="1"/>
    <col min="9798" max="9798" width="27" customWidth="1"/>
    <col min="9801" max="9801" width="8.7109375" customWidth="1"/>
    <col min="9809" max="9809" width="11.42578125" customWidth="1"/>
    <col min="9988" max="9988" width="30.42578125" customWidth="1"/>
    <col min="10054" max="10054" width="27" customWidth="1"/>
    <col min="10057" max="10057" width="8.7109375" customWidth="1"/>
    <col min="10065" max="10065" width="11.42578125" customWidth="1"/>
    <col min="10244" max="10244" width="30.42578125" customWidth="1"/>
    <col min="10310" max="10310" width="27" customWidth="1"/>
    <col min="10313" max="10313" width="8.7109375" customWidth="1"/>
    <col min="10321" max="10321" width="11.42578125" customWidth="1"/>
    <col min="10500" max="10500" width="30.42578125" customWidth="1"/>
    <col min="10566" max="10566" width="27" customWidth="1"/>
    <col min="10569" max="10569" width="8.7109375" customWidth="1"/>
    <col min="10577" max="10577" width="11.42578125" customWidth="1"/>
    <col min="10756" max="10756" width="30.42578125" customWidth="1"/>
    <col min="10822" max="10822" width="27" customWidth="1"/>
    <col min="10825" max="10825" width="8.7109375" customWidth="1"/>
    <col min="10833" max="10833" width="11.42578125" customWidth="1"/>
    <col min="11012" max="11012" width="30.42578125" customWidth="1"/>
    <col min="11078" max="11078" width="27" customWidth="1"/>
    <col min="11081" max="11081" width="8.7109375" customWidth="1"/>
    <col min="11089" max="11089" width="11.42578125" customWidth="1"/>
    <col min="11268" max="11268" width="30.42578125" customWidth="1"/>
    <col min="11334" max="11334" width="27" customWidth="1"/>
    <col min="11337" max="11337" width="8.7109375" customWidth="1"/>
    <col min="11345" max="11345" width="11.42578125" customWidth="1"/>
    <col min="11524" max="11524" width="30.42578125" customWidth="1"/>
    <col min="11590" max="11590" width="27" customWidth="1"/>
    <col min="11593" max="11593" width="8.7109375" customWidth="1"/>
    <col min="11601" max="11601" width="11.42578125" customWidth="1"/>
    <col min="11780" max="11780" width="30.42578125" customWidth="1"/>
    <col min="11846" max="11846" width="27" customWidth="1"/>
    <col min="11849" max="11849" width="8.7109375" customWidth="1"/>
    <col min="11857" max="11857" width="11.42578125" customWidth="1"/>
    <col min="12036" max="12036" width="30.42578125" customWidth="1"/>
    <col min="12102" max="12102" width="27" customWidth="1"/>
    <col min="12105" max="12105" width="8.7109375" customWidth="1"/>
    <col min="12113" max="12113" width="11.42578125" customWidth="1"/>
    <col min="12292" max="12292" width="30.42578125" customWidth="1"/>
    <col min="12358" max="12358" width="27" customWidth="1"/>
    <col min="12361" max="12361" width="8.7109375" customWidth="1"/>
    <col min="12369" max="12369" width="11.42578125" customWidth="1"/>
    <col min="12548" max="12548" width="30.42578125" customWidth="1"/>
    <col min="12614" max="12614" width="27" customWidth="1"/>
    <col min="12617" max="12617" width="8.7109375" customWidth="1"/>
    <col min="12625" max="12625" width="11.42578125" customWidth="1"/>
    <col min="12804" max="12804" width="30.42578125" customWidth="1"/>
    <col min="12870" max="12870" width="27" customWidth="1"/>
    <col min="12873" max="12873" width="8.7109375" customWidth="1"/>
    <col min="12881" max="12881" width="11.42578125" customWidth="1"/>
    <col min="13060" max="13060" width="30.42578125" customWidth="1"/>
    <col min="13126" max="13126" width="27" customWidth="1"/>
    <col min="13129" max="13129" width="8.7109375" customWidth="1"/>
    <col min="13137" max="13137" width="11.42578125" customWidth="1"/>
    <col min="13316" max="13316" width="30.42578125" customWidth="1"/>
    <col min="13382" max="13382" width="27" customWidth="1"/>
    <col min="13385" max="13385" width="8.7109375" customWidth="1"/>
    <col min="13393" max="13393" width="11.42578125" customWidth="1"/>
    <col min="13572" max="13572" width="30.42578125" customWidth="1"/>
    <col min="13638" max="13638" width="27" customWidth="1"/>
    <col min="13641" max="13641" width="8.7109375" customWidth="1"/>
    <col min="13649" max="13649" width="11.42578125" customWidth="1"/>
    <col min="13828" max="13828" width="30.42578125" customWidth="1"/>
    <col min="13894" max="13894" width="27" customWidth="1"/>
    <col min="13897" max="13897" width="8.7109375" customWidth="1"/>
    <col min="13905" max="13905" width="11.42578125" customWidth="1"/>
    <col min="14084" max="14084" width="30.42578125" customWidth="1"/>
    <col min="14150" max="14150" width="27" customWidth="1"/>
    <col min="14153" max="14153" width="8.7109375" customWidth="1"/>
    <col min="14161" max="14161" width="11.42578125" customWidth="1"/>
    <col min="14340" max="14340" width="30.42578125" customWidth="1"/>
    <col min="14406" max="14406" width="27" customWidth="1"/>
    <col min="14409" max="14409" width="8.7109375" customWidth="1"/>
    <col min="14417" max="14417" width="11.42578125" customWidth="1"/>
    <col min="14596" max="14596" width="30.42578125" customWidth="1"/>
    <col min="14662" max="14662" width="27" customWidth="1"/>
    <col min="14665" max="14665" width="8.7109375" customWidth="1"/>
    <col min="14673" max="14673" width="11.42578125" customWidth="1"/>
    <col min="14852" max="14852" width="30.42578125" customWidth="1"/>
    <col min="14918" max="14918" width="27" customWidth="1"/>
    <col min="14921" max="14921" width="8.7109375" customWidth="1"/>
    <col min="14929" max="14929" width="11.42578125" customWidth="1"/>
    <col min="15108" max="15108" width="30.42578125" customWidth="1"/>
    <col min="15174" max="15174" width="27" customWidth="1"/>
    <col min="15177" max="15177" width="8.7109375" customWidth="1"/>
    <col min="15185" max="15185" width="11.42578125" customWidth="1"/>
    <col min="15364" max="15364" width="30.42578125" customWidth="1"/>
    <col min="15430" max="15430" width="27" customWidth="1"/>
    <col min="15433" max="15433" width="8.7109375" customWidth="1"/>
    <col min="15441" max="15441" width="11.42578125" customWidth="1"/>
    <col min="15620" max="15620" width="30.42578125" customWidth="1"/>
    <col min="15686" max="15686" width="27" customWidth="1"/>
    <col min="15689" max="15689" width="8.7109375" customWidth="1"/>
    <col min="15697" max="15697" width="11.42578125" customWidth="1"/>
    <col min="15876" max="15876" width="30.42578125" customWidth="1"/>
    <col min="15942" max="15942" width="27" customWidth="1"/>
    <col min="15945" max="15945" width="8.7109375" customWidth="1"/>
    <col min="15953" max="15953" width="11.42578125" customWidth="1"/>
    <col min="16132" max="16132" width="30.42578125" customWidth="1"/>
    <col min="16198" max="16198" width="27" customWidth="1"/>
    <col min="16201" max="16201" width="8.7109375" customWidth="1"/>
    <col min="16209" max="16209" width="11.42578125" customWidth="1"/>
  </cols>
  <sheetData>
    <row r="1" spans="1:190" x14ac:dyDescent="0.25">
      <c r="A1" s="3"/>
      <c r="B1" s="3"/>
      <c r="C1" s="3"/>
      <c r="D1" s="3"/>
      <c r="E1" s="3"/>
      <c r="F1" s="4"/>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188"/>
      <c r="BN1" s="3"/>
      <c r="BO1" s="3"/>
      <c r="BP1" s="3"/>
      <c r="BQ1" s="3"/>
      <c r="BR1" s="3"/>
      <c r="BS1" s="3"/>
      <c r="BT1" s="3"/>
      <c r="BU1" s="3"/>
      <c r="BV1" s="3"/>
      <c r="BW1" s="114"/>
      <c r="BX1" s="11"/>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216"/>
      <c r="DK1" s="216"/>
      <c r="DL1" s="216"/>
      <c r="DM1" s="216"/>
      <c r="DN1" s="216"/>
      <c r="DO1" s="216"/>
      <c r="DP1" s="216"/>
      <c r="DQ1" s="216"/>
      <c r="DR1" s="216"/>
      <c r="DS1" s="216"/>
      <c r="DT1" s="216"/>
      <c r="DU1" s="216"/>
      <c r="DV1" s="216"/>
      <c r="DW1" s="216"/>
      <c r="DX1" s="216"/>
      <c r="DY1" s="216"/>
      <c r="DZ1" s="216"/>
      <c r="EA1" s="114"/>
      <c r="EB1" s="216"/>
      <c r="EC1" s="216"/>
      <c r="ED1" s="216"/>
      <c r="EE1" s="217"/>
      <c r="EF1" s="217"/>
      <c r="EG1" s="217"/>
      <c r="EH1" s="217"/>
      <c r="EU1" s="216"/>
      <c r="EV1" s="216"/>
      <c r="EW1" s="216"/>
      <c r="EX1" s="216"/>
      <c r="EY1" s="216"/>
      <c r="EZ1" s="216"/>
      <c r="FA1" s="216"/>
      <c r="FB1" s="216"/>
      <c r="FC1" s="218"/>
      <c r="FD1" s="216"/>
      <c r="FE1" s="216"/>
      <c r="FF1" s="216"/>
      <c r="FG1" s="216"/>
      <c r="FH1" s="216"/>
      <c r="FI1" s="216"/>
      <c r="FJ1" s="216"/>
    </row>
    <row r="2" spans="1:190" ht="15.75" thickBot="1" x14ac:dyDescent="0.3">
      <c r="FC2" s="219" t="s">
        <v>2170</v>
      </c>
    </row>
    <row r="3" spans="1:190" ht="15.75" thickBot="1" x14ac:dyDescent="0.3">
      <c r="A3" s="220" t="s">
        <v>2172</v>
      </c>
      <c r="B3" s="220"/>
      <c r="C3" s="220"/>
      <c r="D3" s="220"/>
      <c r="E3" s="220"/>
      <c r="F3" s="220"/>
      <c r="G3" s="220"/>
      <c r="H3" s="220"/>
      <c r="I3" s="221"/>
      <c r="J3" s="222" t="s">
        <v>2176</v>
      </c>
      <c r="K3" s="220"/>
      <c r="L3" s="220"/>
      <c r="M3" s="220"/>
      <c r="N3" s="220"/>
      <c r="O3" s="220"/>
      <c r="P3" s="220"/>
      <c r="Q3" s="220"/>
      <c r="R3" s="220"/>
      <c r="S3" s="220"/>
      <c r="T3" s="220"/>
      <c r="U3" s="220"/>
      <c r="V3" s="220"/>
      <c r="W3" s="220"/>
      <c r="X3" s="220"/>
      <c r="Y3" s="220"/>
      <c r="Z3" s="220"/>
      <c r="AA3" s="220"/>
      <c r="AB3" s="220"/>
      <c r="AC3" s="220"/>
      <c r="AD3" s="220"/>
      <c r="AE3" s="220"/>
      <c r="AF3" s="220"/>
      <c r="AG3" s="220"/>
      <c r="AH3" s="220"/>
      <c r="AI3" s="220"/>
      <c r="AJ3" s="221"/>
      <c r="AK3" s="222" t="s">
        <v>2174</v>
      </c>
      <c r="AL3" s="220"/>
      <c r="AM3" s="220"/>
      <c r="AN3" s="220"/>
      <c r="AO3" s="220"/>
      <c r="AP3" s="220"/>
      <c r="AQ3" s="220"/>
      <c r="AR3" s="221"/>
      <c r="AS3" s="222" t="s">
        <v>2175</v>
      </c>
      <c r="AT3" s="221"/>
      <c r="AU3" s="222" t="s">
        <v>2324</v>
      </c>
      <c r="AV3" s="220"/>
      <c r="AW3" s="220"/>
      <c r="AX3" s="220"/>
      <c r="AY3" s="220"/>
      <c r="AZ3" s="220"/>
      <c r="BA3" s="220"/>
      <c r="BB3" s="220"/>
      <c r="BC3" s="220"/>
      <c r="BD3" s="220"/>
      <c r="BE3" s="220"/>
      <c r="BF3" s="220"/>
      <c r="BG3" s="220"/>
      <c r="BH3" s="220"/>
      <c r="BI3" s="220"/>
      <c r="BJ3" s="220"/>
      <c r="BK3" s="220"/>
      <c r="BL3" s="220"/>
      <c r="BM3" s="221"/>
      <c r="BN3" s="223" t="s">
        <v>2177</v>
      </c>
      <c r="BO3" s="224"/>
      <c r="BP3" s="224"/>
      <c r="BQ3" s="224"/>
      <c r="BR3" s="224"/>
      <c r="BS3" s="224"/>
      <c r="BT3" s="224"/>
      <c r="BU3" s="224"/>
      <c r="BV3" s="225"/>
      <c r="BW3" s="226" t="s">
        <v>80</v>
      </c>
      <c r="BX3" s="223" t="s">
        <v>2532</v>
      </c>
      <c r="BY3" s="224"/>
      <c r="BZ3" s="224"/>
      <c r="CA3" s="224"/>
      <c r="CB3" s="224"/>
      <c r="CC3" s="224"/>
      <c r="CD3" s="224"/>
      <c r="CE3" s="224"/>
      <c r="CF3" s="224"/>
      <c r="CG3" s="224"/>
      <c r="CH3" s="224"/>
      <c r="CI3" s="224"/>
      <c r="CJ3" s="224"/>
      <c r="CK3" s="224"/>
      <c r="CL3" s="224"/>
      <c r="CM3" s="224"/>
      <c r="CN3" s="224"/>
      <c r="CO3" s="224"/>
      <c r="CP3" s="224"/>
      <c r="CQ3" s="224"/>
      <c r="CR3" s="224"/>
      <c r="CS3" s="224"/>
      <c r="CT3" s="224"/>
      <c r="CU3" s="224"/>
      <c r="CV3" s="224"/>
      <c r="CW3" s="224"/>
      <c r="CX3" s="224"/>
      <c r="CY3" s="224"/>
      <c r="CZ3" s="224"/>
      <c r="DA3" s="224"/>
      <c r="DB3" s="224"/>
      <c r="DC3" s="224"/>
      <c r="DD3" s="224"/>
      <c r="DE3" s="224"/>
      <c r="DF3" s="224"/>
      <c r="DG3" s="224"/>
      <c r="DH3" s="224"/>
      <c r="DI3" s="224"/>
      <c r="DJ3" s="224"/>
      <c r="DK3" s="224"/>
      <c r="DL3" s="224"/>
      <c r="DM3" s="224"/>
      <c r="DN3" s="224"/>
      <c r="DO3" s="224"/>
      <c r="DP3" s="224"/>
      <c r="DQ3" s="224"/>
      <c r="DR3" s="224"/>
      <c r="DS3" s="224"/>
      <c r="DT3" s="224"/>
      <c r="DU3" s="224"/>
      <c r="DV3" s="224"/>
      <c r="DW3" s="224"/>
      <c r="DX3" s="224"/>
      <c r="DY3" s="224"/>
      <c r="DZ3" s="224"/>
      <c r="EA3" s="227"/>
      <c r="EB3" s="222" t="s">
        <v>2179</v>
      </c>
      <c r="EC3" s="220"/>
      <c r="ED3" s="221"/>
      <c r="EE3" s="220" t="s">
        <v>2092</v>
      </c>
      <c r="EF3" s="220"/>
      <c r="EG3" s="220"/>
      <c r="EH3" s="221"/>
      <c r="EI3" s="222" t="s">
        <v>2096</v>
      </c>
      <c r="EJ3" s="220"/>
      <c r="EK3" s="220"/>
      <c r="EL3" s="221"/>
      <c r="EM3" s="228" t="s">
        <v>2100</v>
      </c>
      <c r="EN3" s="229"/>
      <c r="EO3" s="229"/>
      <c r="EP3" s="230"/>
      <c r="EQ3" s="228" t="s">
        <v>2104</v>
      </c>
      <c r="ER3" s="229"/>
      <c r="ES3" s="229"/>
      <c r="ET3" s="229"/>
      <c r="EU3" s="228" t="s">
        <v>2180</v>
      </c>
      <c r="EV3" s="230"/>
      <c r="EW3" s="222" t="s">
        <v>2326</v>
      </c>
      <c r="EX3" s="220"/>
      <c r="EY3" s="221"/>
      <c r="EZ3" s="231" t="s">
        <v>110</v>
      </c>
      <c r="FA3" s="232" t="s">
        <v>2182</v>
      </c>
      <c r="FB3" s="233"/>
      <c r="FC3" s="234" t="s">
        <v>2183</v>
      </c>
      <c r="FD3" s="222" t="s">
        <v>2327</v>
      </c>
      <c r="FE3" s="220"/>
      <c r="FF3" s="221"/>
      <c r="FG3" s="223" t="s">
        <v>2328</v>
      </c>
      <c r="FH3" s="224"/>
      <c r="FI3" s="225"/>
    </row>
    <row r="4" spans="1:190" ht="15.75" thickBot="1" x14ac:dyDescent="0.3">
      <c r="A4" s="47" t="s">
        <v>2190</v>
      </c>
      <c r="B4" s="47" t="s">
        <v>2166</v>
      </c>
      <c r="C4" s="47" t="s">
        <v>2169</v>
      </c>
      <c r="D4" s="47" t="s">
        <v>0</v>
      </c>
      <c r="E4" s="47" t="s">
        <v>1</v>
      </c>
      <c r="F4" s="48" t="s">
        <v>2</v>
      </c>
      <c r="G4" s="47" t="s">
        <v>3</v>
      </c>
      <c r="H4" s="47" t="s">
        <v>4</v>
      </c>
      <c r="I4" s="55" t="s">
        <v>2021</v>
      </c>
      <c r="J4" s="54" t="s">
        <v>2022</v>
      </c>
      <c r="K4" s="50" t="s">
        <v>2023</v>
      </c>
      <c r="L4" s="50" t="s">
        <v>2024</v>
      </c>
      <c r="M4" s="50" t="s">
        <v>2025</v>
      </c>
      <c r="N4" s="50" t="s">
        <v>2026</v>
      </c>
      <c r="O4" s="50" t="s">
        <v>2027</v>
      </c>
      <c r="P4" s="50" t="s">
        <v>2028</v>
      </c>
      <c r="Q4" s="50" t="s">
        <v>2029</v>
      </c>
      <c r="R4" s="50" t="s">
        <v>2030</v>
      </c>
      <c r="S4" s="55" t="s">
        <v>2031</v>
      </c>
      <c r="T4" s="47" t="s">
        <v>2032</v>
      </c>
      <c r="U4" s="47" t="s">
        <v>11</v>
      </c>
      <c r="V4" s="47" t="s">
        <v>5</v>
      </c>
      <c r="W4" s="47" t="s">
        <v>6</v>
      </c>
      <c r="X4" s="47" t="s">
        <v>7</v>
      </c>
      <c r="Y4" s="47" t="s">
        <v>8</v>
      </c>
      <c r="Z4" s="47" t="s">
        <v>2191</v>
      </c>
      <c r="AA4" s="47" t="s">
        <v>9</v>
      </c>
      <c r="AB4" s="47" t="s">
        <v>2034</v>
      </c>
      <c r="AC4" s="47" t="s">
        <v>2035</v>
      </c>
      <c r="AD4" s="47" t="s">
        <v>2036</v>
      </c>
      <c r="AE4" s="47" t="s">
        <v>10</v>
      </c>
      <c r="AF4" s="50" t="s">
        <v>2037</v>
      </c>
      <c r="AG4" s="50" t="s">
        <v>2038</v>
      </c>
      <c r="AH4" s="50" t="s">
        <v>2039</v>
      </c>
      <c r="AI4" s="50" t="s">
        <v>2040</v>
      </c>
      <c r="AJ4" s="50" t="s">
        <v>2041</v>
      </c>
      <c r="AK4" s="47" t="s">
        <v>2042</v>
      </c>
      <c r="AL4" s="47" t="s">
        <v>2043</v>
      </c>
      <c r="AM4" s="47" t="s">
        <v>12</v>
      </c>
      <c r="AN4" s="47" t="s">
        <v>13</v>
      </c>
      <c r="AO4" s="47" t="s">
        <v>14</v>
      </c>
      <c r="AP4" s="47" t="s">
        <v>15</v>
      </c>
      <c r="AQ4" s="47" t="s">
        <v>16</v>
      </c>
      <c r="AR4" s="53" t="s">
        <v>17</v>
      </c>
      <c r="AS4" s="190" t="s">
        <v>2044</v>
      </c>
      <c r="AT4" s="55" t="s">
        <v>2045</v>
      </c>
      <c r="AU4" s="191" t="s">
        <v>2046</v>
      </c>
      <c r="AV4" s="56" t="s">
        <v>2047</v>
      </c>
      <c r="AW4" s="56" t="s">
        <v>2048</v>
      </c>
      <c r="AX4" s="56" t="s">
        <v>2049</v>
      </c>
      <c r="AY4" s="56" t="s">
        <v>2050</v>
      </c>
      <c r="AZ4" s="56" t="s">
        <v>2051</v>
      </c>
      <c r="BA4" s="56" t="s">
        <v>2052</v>
      </c>
      <c r="BB4" s="56" t="s">
        <v>2053</v>
      </c>
      <c r="BC4" s="56" t="s">
        <v>2054</v>
      </c>
      <c r="BD4" s="56" t="s">
        <v>2055</v>
      </c>
      <c r="BE4" s="56" t="s">
        <v>2056</v>
      </c>
      <c r="BF4" s="56" t="s">
        <v>2057</v>
      </c>
      <c r="BG4" s="56" t="s">
        <v>2058</v>
      </c>
      <c r="BH4" s="56" t="s">
        <v>2059</v>
      </c>
      <c r="BI4" s="56" t="s">
        <v>2060</v>
      </c>
      <c r="BJ4" s="56" t="s">
        <v>2329</v>
      </c>
      <c r="BK4" s="56" t="s">
        <v>2330</v>
      </c>
      <c r="BL4" s="56" t="s">
        <v>2331</v>
      </c>
      <c r="BM4" s="57" t="s">
        <v>2064</v>
      </c>
      <c r="BN4" s="58" t="s">
        <v>2065</v>
      </c>
      <c r="BO4" s="47" t="s">
        <v>18</v>
      </c>
      <c r="BP4" s="47" t="s">
        <v>19</v>
      </c>
      <c r="BQ4" s="47" t="s">
        <v>20</v>
      </c>
      <c r="BR4" s="47" t="s">
        <v>21</v>
      </c>
      <c r="BS4" s="47" t="s">
        <v>2066</v>
      </c>
      <c r="BT4" s="47" t="s">
        <v>2067</v>
      </c>
      <c r="BU4" s="47" t="s">
        <v>2193</v>
      </c>
      <c r="BV4" s="47" t="s">
        <v>22</v>
      </c>
      <c r="BW4" s="235" t="s">
        <v>80</v>
      </c>
      <c r="BX4" s="60" t="s">
        <v>23</v>
      </c>
      <c r="BY4" s="47" t="s">
        <v>24</v>
      </c>
      <c r="BZ4" s="61" t="s">
        <v>25</v>
      </c>
      <c r="CA4" s="47" t="s">
        <v>26</v>
      </c>
      <c r="CB4" s="47" t="s">
        <v>27</v>
      </c>
      <c r="CC4" s="47" t="s">
        <v>28</v>
      </c>
      <c r="CD4" s="47" t="s">
        <v>29</v>
      </c>
      <c r="CE4" s="47" t="s">
        <v>30</v>
      </c>
      <c r="CF4" s="61" t="s">
        <v>31</v>
      </c>
      <c r="CG4" s="47" t="s">
        <v>32</v>
      </c>
      <c r="CH4" s="47" t="s">
        <v>33</v>
      </c>
      <c r="CI4" s="47" t="s">
        <v>34</v>
      </c>
      <c r="CJ4" s="47" t="s">
        <v>35</v>
      </c>
      <c r="CK4" s="55" t="s">
        <v>36</v>
      </c>
      <c r="CL4" s="55" t="s">
        <v>37</v>
      </c>
      <c r="CM4" s="55" t="s">
        <v>38</v>
      </c>
      <c r="CN4" s="55" t="s">
        <v>39</v>
      </c>
      <c r="CO4" s="55" t="s">
        <v>40</v>
      </c>
      <c r="CP4" s="55" t="s">
        <v>2068</v>
      </c>
      <c r="CQ4" s="55" t="s">
        <v>2069</v>
      </c>
      <c r="CR4" s="55" t="s">
        <v>2070</v>
      </c>
      <c r="CS4" s="55" t="s">
        <v>41</v>
      </c>
      <c r="CT4" s="55" t="s">
        <v>42</v>
      </c>
      <c r="CU4" s="55" t="s">
        <v>43</v>
      </c>
      <c r="CV4" s="55" t="s">
        <v>44</v>
      </c>
      <c r="CW4" s="55" t="s">
        <v>45</v>
      </c>
      <c r="CX4" s="55" t="s">
        <v>2071</v>
      </c>
      <c r="CY4" s="55" t="s">
        <v>46</v>
      </c>
      <c r="CZ4" s="62" t="s">
        <v>47</v>
      </c>
      <c r="DA4" s="62" t="s">
        <v>2072</v>
      </c>
      <c r="DB4" s="62" t="s">
        <v>2073</v>
      </c>
      <c r="DC4" s="55" t="s">
        <v>48</v>
      </c>
      <c r="DD4" s="55" t="s">
        <v>49</v>
      </c>
      <c r="DE4" s="55" t="s">
        <v>50</v>
      </c>
      <c r="DF4" s="55" t="s">
        <v>51</v>
      </c>
      <c r="DG4" s="55" t="s">
        <v>2074</v>
      </c>
      <c r="DH4" s="47" t="s">
        <v>52</v>
      </c>
      <c r="DI4" s="47" t="s">
        <v>53</v>
      </c>
      <c r="DJ4" s="236" t="s">
        <v>54</v>
      </c>
      <c r="DK4" s="236" t="s">
        <v>55</v>
      </c>
      <c r="DL4" s="237" t="s">
        <v>2075</v>
      </c>
      <c r="DM4" s="236" t="s">
        <v>2076</v>
      </c>
      <c r="DN4" s="236" t="s">
        <v>2077</v>
      </c>
      <c r="DO4" s="236" t="s">
        <v>2078</v>
      </c>
      <c r="DP4" s="236" t="s">
        <v>2079</v>
      </c>
      <c r="DQ4" s="236" t="s">
        <v>2080</v>
      </c>
      <c r="DR4" s="236" t="s">
        <v>2081</v>
      </c>
      <c r="DS4" s="237" t="s">
        <v>2194</v>
      </c>
      <c r="DT4" s="237" t="s">
        <v>2195</v>
      </c>
      <c r="DU4" s="237" t="s">
        <v>2196</v>
      </c>
      <c r="DV4" s="237" t="s">
        <v>2197</v>
      </c>
      <c r="DW4" s="236" t="s">
        <v>2086</v>
      </c>
      <c r="DX4" s="236" t="s">
        <v>2087</v>
      </c>
      <c r="DY4" s="237" t="s">
        <v>2088</v>
      </c>
      <c r="DZ4" s="238" t="s">
        <v>2089</v>
      </c>
      <c r="EA4" s="239" t="s">
        <v>80</v>
      </c>
      <c r="EB4" s="237" t="s">
        <v>2090</v>
      </c>
      <c r="EC4" s="237" t="s">
        <v>2091</v>
      </c>
      <c r="ED4" s="237" t="s">
        <v>2120</v>
      </c>
      <c r="EE4" s="240" t="s">
        <v>2092</v>
      </c>
      <c r="EF4" s="241" t="s">
        <v>2093</v>
      </c>
      <c r="EG4" s="241" t="s">
        <v>2094</v>
      </c>
      <c r="EH4" s="242" t="s">
        <v>2095</v>
      </c>
      <c r="EI4" s="243" t="s">
        <v>2096</v>
      </c>
      <c r="EJ4" s="243" t="s">
        <v>2097</v>
      </c>
      <c r="EK4" s="243" t="s">
        <v>2098</v>
      </c>
      <c r="EL4" s="243" t="s">
        <v>2099</v>
      </c>
      <c r="EM4" s="244" t="s">
        <v>2100</v>
      </c>
      <c r="EN4" s="243" t="s">
        <v>2101</v>
      </c>
      <c r="EO4" s="243" t="s">
        <v>2102</v>
      </c>
      <c r="EP4" s="245" t="s">
        <v>2103</v>
      </c>
      <c r="EQ4" s="246" t="s">
        <v>2104</v>
      </c>
      <c r="ER4" s="243" t="s">
        <v>2105</v>
      </c>
      <c r="ES4" s="243" t="s">
        <v>2106</v>
      </c>
      <c r="ET4" s="243" t="s">
        <v>2107</v>
      </c>
      <c r="EU4" s="247" t="s">
        <v>2108</v>
      </c>
      <c r="EV4" s="248" t="s">
        <v>2109</v>
      </c>
      <c r="EW4" s="249" t="s">
        <v>2110</v>
      </c>
      <c r="EX4" s="249" t="s">
        <v>2111</v>
      </c>
      <c r="EY4" s="250" t="s">
        <v>2112</v>
      </c>
      <c r="EZ4" s="251" t="s">
        <v>2113</v>
      </c>
      <c r="FA4" s="250" t="s">
        <v>2114</v>
      </c>
      <c r="FB4" s="250" t="s">
        <v>2115</v>
      </c>
      <c r="FC4" s="252" t="s">
        <v>2116</v>
      </c>
      <c r="FD4" s="250" t="s">
        <v>2117</v>
      </c>
      <c r="FE4" s="250" t="s">
        <v>2118</v>
      </c>
      <c r="FF4" s="250" t="s">
        <v>2119</v>
      </c>
      <c r="FG4" s="253" t="s">
        <v>2332</v>
      </c>
      <c r="FH4" s="254" t="s">
        <v>2333</v>
      </c>
      <c r="FI4" s="255" t="s">
        <v>2334</v>
      </c>
      <c r="FJ4" s="216" t="s">
        <v>80</v>
      </c>
    </row>
    <row r="5" spans="1:190" s="256" customFormat="1" x14ac:dyDescent="0.25">
      <c r="A5" s="4"/>
      <c r="B5" s="4"/>
      <c r="C5" s="4"/>
      <c r="D5" s="4"/>
      <c r="E5" s="4"/>
      <c r="F5" s="4"/>
      <c r="G5" s="4"/>
      <c r="H5" s="4"/>
      <c r="I5" s="257"/>
      <c r="J5" s="52"/>
      <c r="K5" s="47"/>
      <c r="L5" s="47"/>
      <c r="M5" s="258"/>
      <c r="N5" s="47"/>
      <c r="O5" s="47"/>
      <c r="P5" s="47"/>
      <c r="Q5" s="47"/>
      <c r="R5" s="47"/>
      <c r="S5" s="47"/>
      <c r="T5" s="47"/>
      <c r="U5" s="47"/>
      <c r="V5" s="47"/>
      <c r="W5" s="47"/>
      <c r="X5" s="47"/>
      <c r="Y5" s="47"/>
      <c r="Z5" s="47"/>
      <c r="AA5" s="47"/>
      <c r="AB5" s="47"/>
      <c r="AC5" s="47"/>
      <c r="AD5" s="258"/>
      <c r="AE5" s="47"/>
      <c r="AF5" s="47"/>
      <c r="AG5" s="47"/>
      <c r="AH5" s="47"/>
      <c r="AI5" s="47"/>
      <c r="AJ5" s="47"/>
      <c r="AK5" s="47"/>
      <c r="AL5" s="47"/>
      <c r="AM5" s="47"/>
      <c r="AN5" s="47"/>
      <c r="AO5" s="47"/>
      <c r="AP5" s="47"/>
      <c r="AQ5" s="47"/>
      <c r="AR5" s="53"/>
      <c r="AS5" s="48"/>
      <c r="AT5" s="259"/>
      <c r="AU5" s="260"/>
      <c r="AV5" s="4"/>
      <c r="AW5" s="4"/>
      <c r="AX5" s="4"/>
      <c r="AY5" s="4"/>
      <c r="AZ5" s="4"/>
      <c r="BA5" s="4"/>
      <c r="BB5" s="4"/>
      <c r="BC5" s="4"/>
      <c r="BD5" s="4"/>
      <c r="BE5" s="4"/>
      <c r="BF5" s="4"/>
      <c r="BG5" s="4"/>
      <c r="BH5" s="4"/>
      <c r="BI5" s="257"/>
      <c r="BJ5" s="4"/>
      <c r="BK5" s="4"/>
      <c r="BL5" s="4"/>
      <c r="BM5" s="4"/>
      <c r="BN5" s="260"/>
      <c r="BO5" s="4"/>
      <c r="BP5" s="4"/>
      <c r="BQ5" s="4"/>
      <c r="BR5" s="4"/>
      <c r="BS5" s="4"/>
      <c r="BT5" s="188"/>
      <c r="BU5" s="4"/>
      <c r="BV5" s="4"/>
      <c r="BW5" s="261" t="s">
        <v>80</v>
      </c>
      <c r="BX5" s="4"/>
      <c r="BY5" s="257"/>
      <c r="BZ5" s="4"/>
      <c r="CA5" s="4"/>
      <c r="CB5" s="4"/>
      <c r="CC5" s="4"/>
      <c r="CD5" s="4"/>
      <c r="CE5" s="114"/>
      <c r="CF5" s="4"/>
      <c r="CG5" s="4"/>
      <c r="CH5" s="4"/>
      <c r="CI5" s="4"/>
      <c r="CJ5" s="4"/>
      <c r="CK5" s="4"/>
      <c r="CL5" s="4"/>
      <c r="CM5" s="4"/>
      <c r="CN5" s="4"/>
      <c r="CO5" s="257"/>
      <c r="CP5" s="4"/>
      <c r="CQ5" s="4"/>
      <c r="CR5" s="4"/>
      <c r="CS5" s="4"/>
      <c r="CT5" s="4"/>
      <c r="CU5" s="4"/>
      <c r="CV5" s="4"/>
      <c r="CW5" s="4"/>
      <c r="CX5" s="4"/>
      <c r="CY5" s="4"/>
      <c r="CZ5" s="4"/>
      <c r="DA5" s="4"/>
      <c r="DB5" s="4"/>
      <c r="DC5" s="4"/>
      <c r="DD5" s="4"/>
      <c r="DE5" s="4"/>
      <c r="DF5" s="257"/>
      <c r="DG5" s="4"/>
      <c r="DH5" s="4"/>
      <c r="DI5" s="4"/>
      <c r="DJ5" s="4"/>
      <c r="DK5" s="4"/>
      <c r="DL5" s="4"/>
      <c r="DM5" s="4"/>
      <c r="DN5" s="4"/>
      <c r="DO5" s="4"/>
      <c r="DP5" s="4"/>
      <c r="DQ5" s="4"/>
      <c r="DR5" s="257"/>
      <c r="DS5" s="257"/>
      <c r="DT5" s="257"/>
      <c r="DU5" s="257"/>
      <c r="DV5" s="257"/>
      <c r="DW5" s="257"/>
      <c r="DX5" s="257"/>
      <c r="DY5" s="257"/>
      <c r="DZ5" s="262"/>
      <c r="EA5" s="263"/>
      <c r="EB5" s="257"/>
      <c r="EC5" s="257"/>
      <c r="ED5" s="257"/>
      <c r="EE5" s="264"/>
      <c r="EF5" s="217"/>
      <c r="EG5" s="217"/>
      <c r="EH5" s="265"/>
      <c r="EI5" s="257"/>
      <c r="EK5" s="114"/>
      <c r="EL5" s="257"/>
      <c r="EM5" s="266"/>
      <c r="EP5" s="267"/>
      <c r="EU5" s="268"/>
      <c r="EV5" s="267"/>
      <c r="EZ5" s="269"/>
      <c r="FA5" s="257"/>
      <c r="FC5" s="269"/>
      <c r="FD5" s="257"/>
      <c r="FE5" s="257"/>
      <c r="FF5" s="257"/>
      <c r="FG5" s="266"/>
      <c r="FH5" s="257"/>
      <c r="FI5" s="262"/>
      <c r="FJ5" s="257"/>
      <c r="FK5" s="257"/>
      <c r="FL5" s="257"/>
      <c r="FM5" s="257"/>
      <c r="FN5" s="257"/>
      <c r="FO5" s="257"/>
      <c r="FP5" s="257"/>
      <c r="FQ5" s="257"/>
      <c r="FR5" s="257"/>
      <c r="FS5" s="257"/>
      <c r="FT5" s="257"/>
      <c r="FU5" s="257"/>
      <c r="FV5" s="257"/>
      <c r="FW5" s="257"/>
      <c r="FX5" s="257"/>
      <c r="FY5" s="257"/>
      <c r="FZ5" s="257"/>
      <c r="GA5" s="257"/>
      <c r="GB5" s="257"/>
      <c r="GD5" s="257"/>
      <c r="GE5" s="257"/>
      <c r="GF5" s="257"/>
      <c r="GG5" s="257"/>
      <c r="GH5" s="257"/>
    </row>
    <row r="6" spans="1:190" s="256" customFormat="1" ht="15" customHeight="1" x14ac:dyDescent="0.25">
      <c r="A6" s="4"/>
      <c r="B6" s="4"/>
      <c r="C6" s="270"/>
      <c r="D6" s="4"/>
      <c r="E6" s="4"/>
      <c r="F6" s="4"/>
      <c r="G6" s="4"/>
      <c r="H6" s="4"/>
      <c r="I6" s="257"/>
      <c r="J6" s="260"/>
      <c r="K6" s="4"/>
      <c r="L6" s="4"/>
      <c r="M6" s="257" t="s">
        <v>2335</v>
      </c>
      <c r="N6" s="4"/>
      <c r="O6" s="4"/>
      <c r="P6" s="4"/>
      <c r="Q6" s="4"/>
      <c r="R6" s="4"/>
      <c r="S6" s="4"/>
      <c r="T6" s="4"/>
      <c r="U6" s="4"/>
      <c r="V6" s="4"/>
      <c r="W6" s="4"/>
      <c r="X6" s="4"/>
      <c r="Y6" s="4"/>
      <c r="Z6" s="4"/>
      <c r="AA6" s="4"/>
      <c r="AB6" s="4"/>
      <c r="AC6" s="4"/>
      <c r="AD6" s="257" t="str">
        <f>$M6</f>
        <v>2020 Audi e-tron Sportback</v>
      </c>
      <c r="AE6" s="4"/>
      <c r="AF6" s="4"/>
      <c r="AG6" s="4"/>
      <c r="AH6" s="4"/>
      <c r="AI6" s="4"/>
      <c r="AJ6" s="4"/>
      <c r="AK6" s="4"/>
      <c r="AL6" s="4"/>
      <c r="AM6" s="4"/>
      <c r="AN6" s="4"/>
      <c r="AO6" s="4"/>
      <c r="AP6" s="4"/>
      <c r="AQ6" s="4"/>
      <c r="AR6" s="271"/>
      <c r="AS6" s="4"/>
      <c r="AT6" s="272" t="str">
        <f>$M6</f>
        <v>2020 Audi e-tron Sportback</v>
      </c>
      <c r="AU6" s="260"/>
      <c r="AV6" s="4"/>
      <c r="AW6" s="4"/>
      <c r="AX6" s="4"/>
      <c r="AY6" s="4"/>
      <c r="AZ6" s="4"/>
      <c r="BA6" s="4"/>
      <c r="BB6" s="4"/>
      <c r="BC6" s="4"/>
      <c r="BD6" s="4"/>
      <c r="BE6" s="4"/>
      <c r="BF6" s="4"/>
      <c r="BG6" s="4"/>
      <c r="BH6" s="4"/>
      <c r="BI6" s="257" t="str">
        <f>$M6</f>
        <v>2020 Audi e-tron Sportback</v>
      </c>
      <c r="BJ6" s="4"/>
      <c r="BK6" s="4"/>
      <c r="BL6" s="4"/>
      <c r="BM6" s="4"/>
      <c r="BN6" s="260"/>
      <c r="BO6" s="4"/>
      <c r="BP6" s="4"/>
      <c r="BQ6" s="4"/>
      <c r="BR6" s="4"/>
      <c r="BS6" s="4"/>
      <c r="BT6" s="188"/>
      <c r="BU6" s="4"/>
      <c r="BV6" s="4"/>
      <c r="BW6" s="261" t="s">
        <v>80</v>
      </c>
      <c r="BX6" s="4"/>
      <c r="BY6" s="257" t="str">
        <f>$M6</f>
        <v>2020 Audi e-tron Sportback</v>
      </c>
      <c r="BZ6" s="4"/>
      <c r="CA6" s="4"/>
      <c r="CB6" s="4"/>
      <c r="CC6" s="4"/>
      <c r="CD6" s="4"/>
      <c r="CE6" s="273" t="s">
        <v>80</v>
      </c>
      <c r="CF6" s="4"/>
      <c r="CG6" s="4"/>
      <c r="CH6" s="4"/>
      <c r="CI6" s="4"/>
      <c r="CJ6" s="4"/>
      <c r="CK6" s="4"/>
      <c r="CL6" s="4"/>
      <c r="CM6" s="4"/>
      <c r="CN6" s="4"/>
      <c r="CO6" s="257" t="str">
        <f>$M6</f>
        <v>2020 Audi e-tron Sportback</v>
      </c>
      <c r="CP6" s="4"/>
      <c r="CQ6" s="4"/>
      <c r="CR6" s="4"/>
      <c r="CS6" s="4"/>
      <c r="CT6" s="4"/>
      <c r="CU6" s="4"/>
      <c r="CV6" s="4"/>
      <c r="CW6" s="4"/>
      <c r="CX6" s="4"/>
      <c r="CY6" s="4"/>
      <c r="CZ6" s="4"/>
      <c r="DA6" s="4"/>
      <c r="DB6" s="4"/>
      <c r="DC6" s="4"/>
      <c r="DD6" s="4"/>
      <c r="DE6" s="4"/>
      <c r="DF6" s="257" t="str">
        <f>$M6</f>
        <v>2020 Audi e-tron Sportback</v>
      </c>
      <c r="DG6" s="4"/>
      <c r="DH6" s="4"/>
      <c r="DI6" s="4"/>
      <c r="DJ6" s="4"/>
      <c r="DK6" s="4"/>
      <c r="DL6" s="4"/>
      <c r="DM6" s="4"/>
      <c r="DN6" s="4"/>
      <c r="DO6" s="4"/>
      <c r="DP6" s="4"/>
      <c r="DQ6" s="4"/>
      <c r="DR6" s="257"/>
      <c r="DS6" s="257"/>
      <c r="DT6" s="257"/>
      <c r="DU6" s="257"/>
      <c r="DV6" s="257"/>
      <c r="DW6" s="257" t="str">
        <f>$M6</f>
        <v>2020 Audi e-tron Sportback</v>
      </c>
      <c r="DX6" s="257"/>
      <c r="DY6" s="257"/>
      <c r="DZ6" s="262"/>
      <c r="EA6" s="263"/>
      <c r="EB6" s="257"/>
      <c r="EC6" s="257"/>
      <c r="ED6" s="257"/>
      <c r="EE6" s="266"/>
      <c r="EF6" s="257"/>
      <c r="EG6" s="257"/>
      <c r="EH6" s="262"/>
      <c r="EI6" s="257"/>
      <c r="EK6" s="273"/>
      <c r="EL6" s="257" t="str">
        <f>$M6</f>
        <v>2020 Audi e-tron Sportback</v>
      </c>
      <c r="EM6" s="266"/>
      <c r="EP6" s="267"/>
      <c r="EU6" s="268"/>
      <c r="EV6" s="267"/>
      <c r="EZ6" s="269"/>
      <c r="FA6" s="257" t="str">
        <f>$M6</f>
        <v>2020 Audi e-tron Sportback</v>
      </c>
      <c r="FC6" s="269"/>
      <c r="FD6" s="257"/>
      <c r="FE6" s="257"/>
      <c r="FF6" s="257"/>
      <c r="FG6" s="266"/>
      <c r="FH6" s="257"/>
      <c r="FI6" s="262"/>
      <c r="FJ6" s="257"/>
      <c r="FK6" s="257"/>
      <c r="FL6" s="257"/>
      <c r="FM6" s="257"/>
      <c r="FN6" s="257"/>
      <c r="FO6" s="257"/>
      <c r="FP6" s="257"/>
      <c r="FQ6" s="257"/>
      <c r="FR6" s="257"/>
      <c r="FS6" s="257"/>
      <c r="FT6" s="257"/>
      <c r="FU6" s="257"/>
      <c r="FV6" s="257"/>
      <c r="FW6" s="257"/>
      <c r="FX6" s="257"/>
      <c r="FY6" s="257"/>
      <c r="FZ6" s="257"/>
      <c r="GA6" s="257"/>
      <c r="GB6" s="257"/>
      <c r="GC6" s="257"/>
      <c r="GD6" s="257"/>
      <c r="GE6" s="257"/>
      <c r="GF6" s="274"/>
      <c r="GG6" s="270"/>
      <c r="GH6" s="257"/>
    </row>
    <row r="7" spans="1:190" s="256" customFormat="1" x14ac:dyDescent="0.25">
      <c r="A7" s="208">
        <v>2020</v>
      </c>
      <c r="B7" s="208" t="s">
        <v>1123</v>
      </c>
      <c r="C7" s="208" t="s">
        <v>1124</v>
      </c>
      <c r="D7" s="208" t="s">
        <v>2336</v>
      </c>
      <c r="E7" s="208" t="s">
        <v>1126</v>
      </c>
      <c r="F7" s="208">
        <v>250</v>
      </c>
      <c r="G7" s="209">
        <v>0</v>
      </c>
      <c r="H7" s="208"/>
      <c r="I7" s="208" t="s">
        <v>140</v>
      </c>
      <c r="J7" s="275">
        <v>76</v>
      </c>
      <c r="K7" s="208">
        <v>78</v>
      </c>
      <c r="L7" s="208">
        <v>77</v>
      </c>
      <c r="M7" s="208">
        <v>102.3817</v>
      </c>
      <c r="N7" s="208">
        <v>105.01949999999999</v>
      </c>
      <c r="O7" s="208">
        <v>103.5521</v>
      </c>
      <c r="P7" s="208">
        <v>75.762500000000003</v>
      </c>
      <c r="Q7" s="208">
        <v>77.714399999999998</v>
      </c>
      <c r="R7" s="208">
        <v>76.628600000000006</v>
      </c>
      <c r="S7" s="208"/>
      <c r="T7" s="208"/>
      <c r="U7" s="208"/>
      <c r="V7" s="208" t="s">
        <v>86</v>
      </c>
      <c r="W7" s="208" t="s">
        <v>136</v>
      </c>
      <c r="X7" s="208" t="s">
        <v>2337</v>
      </c>
      <c r="Y7" s="208">
        <v>1</v>
      </c>
      <c r="Z7" s="208" t="s">
        <v>64</v>
      </c>
      <c r="AA7" s="208" t="s">
        <v>64</v>
      </c>
      <c r="AB7" s="208" t="s">
        <v>86</v>
      </c>
      <c r="AC7" s="208" t="s">
        <v>87</v>
      </c>
      <c r="AD7" s="208"/>
      <c r="AE7" s="208"/>
      <c r="AF7" s="208">
        <v>218</v>
      </c>
      <c r="AG7" s="208" t="s">
        <v>108</v>
      </c>
      <c r="AH7" s="208" t="s">
        <v>109</v>
      </c>
      <c r="AI7" s="208" t="s">
        <v>68</v>
      </c>
      <c r="AJ7" s="208" t="s">
        <v>69</v>
      </c>
      <c r="AK7" s="208" t="s">
        <v>184</v>
      </c>
      <c r="AL7" s="208" t="s">
        <v>185</v>
      </c>
      <c r="AM7" s="208"/>
      <c r="AN7" s="208"/>
      <c r="AO7" s="208"/>
      <c r="AP7" s="208"/>
      <c r="AQ7" s="208"/>
      <c r="AR7" s="276"/>
      <c r="AS7" s="208">
        <v>850</v>
      </c>
      <c r="AT7" s="277">
        <v>850</v>
      </c>
      <c r="AU7" s="275"/>
      <c r="AV7" s="208"/>
      <c r="AW7" s="208"/>
      <c r="AX7" s="208"/>
      <c r="AY7" s="208"/>
      <c r="AZ7" s="208"/>
      <c r="BA7" s="208"/>
      <c r="BB7" s="208"/>
      <c r="BC7" s="208"/>
      <c r="BD7" s="208"/>
      <c r="BE7" s="208"/>
      <c r="BF7" s="208"/>
      <c r="BG7" s="208"/>
      <c r="BH7" s="208"/>
      <c r="BI7" s="208"/>
      <c r="BJ7" s="208"/>
      <c r="BK7" s="208"/>
      <c r="BL7" s="208"/>
      <c r="BM7" s="208"/>
      <c r="BN7" s="278"/>
      <c r="BO7" s="208"/>
      <c r="BP7" s="208"/>
      <c r="BQ7" s="208">
        <v>33</v>
      </c>
      <c r="BR7" s="208" t="s">
        <v>192</v>
      </c>
      <c r="BS7" s="208"/>
      <c r="BT7" s="208" t="s">
        <v>2338</v>
      </c>
      <c r="BU7" s="211">
        <v>43983</v>
      </c>
      <c r="BV7" s="208">
        <v>27063</v>
      </c>
      <c r="BW7" s="279"/>
      <c r="BX7" s="208" t="s">
        <v>63</v>
      </c>
      <c r="BY7" s="208" t="s">
        <v>64</v>
      </c>
      <c r="BZ7" s="208"/>
      <c r="CA7" s="208"/>
      <c r="CB7" s="208" t="s">
        <v>64</v>
      </c>
      <c r="CC7" s="208" t="s">
        <v>64</v>
      </c>
      <c r="CD7" s="208"/>
      <c r="CE7" s="208"/>
      <c r="CF7" s="208"/>
      <c r="CG7" s="208"/>
      <c r="CH7" s="208"/>
      <c r="CI7" s="208"/>
      <c r="CJ7" s="208"/>
      <c r="CK7" s="208" t="s">
        <v>112</v>
      </c>
      <c r="CL7" s="208"/>
      <c r="CM7" s="208">
        <v>36</v>
      </c>
      <c r="CN7" s="208" t="s">
        <v>113</v>
      </c>
      <c r="CO7" s="208"/>
      <c r="CP7" s="208">
        <v>397</v>
      </c>
      <c r="CQ7" s="208">
        <v>240</v>
      </c>
      <c r="CR7" s="208">
        <v>135.9</v>
      </c>
      <c r="CS7" s="208" t="s">
        <v>874</v>
      </c>
      <c r="CT7" s="208"/>
      <c r="CU7" s="208"/>
      <c r="CV7" s="208" t="s">
        <v>115</v>
      </c>
      <c r="CW7" s="208"/>
      <c r="CX7" s="208" t="s">
        <v>116</v>
      </c>
      <c r="CY7" s="208" t="s">
        <v>63</v>
      </c>
      <c r="CZ7" s="208"/>
      <c r="DA7" s="208"/>
      <c r="DB7" s="208"/>
      <c r="DC7" s="208"/>
      <c r="DD7" s="208">
        <v>2</v>
      </c>
      <c r="DE7" s="208" t="s">
        <v>476</v>
      </c>
      <c r="DF7" s="208" t="s">
        <v>2339</v>
      </c>
      <c r="DG7" s="208" t="s">
        <v>2340</v>
      </c>
      <c r="DH7" s="208"/>
      <c r="DI7" s="208"/>
      <c r="DJ7" s="208"/>
      <c r="DK7" s="208"/>
      <c r="DL7" s="208" t="s">
        <v>64</v>
      </c>
      <c r="DM7" s="208" t="s">
        <v>63</v>
      </c>
      <c r="DN7" s="208"/>
      <c r="DO7" s="208"/>
      <c r="DP7" s="208" t="s">
        <v>64</v>
      </c>
      <c r="DQ7" s="208" t="s">
        <v>139</v>
      </c>
      <c r="DR7" s="208" t="s">
        <v>2336</v>
      </c>
      <c r="DS7" s="208"/>
      <c r="DT7" s="208"/>
      <c r="DU7" s="208"/>
      <c r="DV7" s="208"/>
      <c r="DW7" s="208"/>
      <c r="DX7" s="208"/>
      <c r="DY7" s="208"/>
      <c r="DZ7" s="276"/>
      <c r="EA7" s="280"/>
      <c r="EB7" s="208">
        <v>10</v>
      </c>
      <c r="EC7" s="208">
        <v>10</v>
      </c>
      <c r="ED7" s="208"/>
      <c r="EE7" s="275" t="s">
        <v>2341</v>
      </c>
      <c r="EF7" s="208">
        <v>10</v>
      </c>
      <c r="EG7" s="208"/>
      <c r="EH7" s="276"/>
      <c r="EI7" s="208"/>
      <c r="EJ7" s="208"/>
      <c r="EK7" s="208"/>
      <c r="EL7" s="208"/>
      <c r="EM7" s="275"/>
      <c r="EN7" s="208"/>
      <c r="EO7" s="208"/>
      <c r="EP7" s="276"/>
      <c r="EQ7" s="208"/>
      <c r="ER7" s="208"/>
      <c r="ES7" s="208"/>
      <c r="ET7" s="208"/>
      <c r="EU7" s="275">
        <v>3250</v>
      </c>
      <c r="EV7" s="276"/>
      <c r="EW7" s="208">
        <v>0</v>
      </c>
      <c r="EX7" s="208">
        <v>0</v>
      </c>
      <c r="EY7" s="208">
        <v>0</v>
      </c>
      <c r="EZ7" s="277"/>
      <c r="FA7" s="208">
        <v>10</v>
      </c>
      <c r="FB7" s="208"/>
      <c r="FC7" s="277"/>
      <c r="FD7" s="208"/>
      <c r="FE7" s="208"/>
      <c r="FF7" s="208"/>
      <c r="FG7" s="275">
        <v>215.9</v>
      </c>
      <c r="FH7" s="208">
        <v>221.5</v>
      </c>
      <c r="FI7" s="281">
        <f>AF7</f>
        <v>218</v>
      </c>
    </row>
    <row r="8" spans="1:190" s="256" customFormat="1" x14ac:dyDescent="0.25">
      <c r="A8" s="208"/>
      <c r="B8" s="208"/>
      <c r="C8" s="208"/>
      <c r="D8" s="208"/>
      <c r="E8" s="208"/>
      <c r="F8" s="208"/>
      <c r="G8" s="209"/>
      <c r="H8" s="208"/>
      <c r="I8" s="208"/>
      <c r="J8" s="275">
        <v>44</v>
      </c>
      <c r="K8" s="208">
        <v>43</v>
      </c>
      <c r="L8" s="208">
        <v>44</v>
      </c>
      <c r="M8" s="208">
        <v>32.920900000000003</v>
      </c>
      <c r="N8" s="208">
        <v>32.094000000000001</v>
      </c>
      <c r="O8" s="208">
        <v>32.543599999999998</v>
      </c>
      <c r="P8" s="208">
        <v>44.487699999999997</v>
      </c>
      <c r="Q8" s="208">
        <v>43.3703</v>
      </c>
      <c r="R8" s="208">
        <v>43.984900000000003</v>
      </c>
      <c r="S8" s="208"/>
      <c r="T8" s="208"/>
      <c r="U8" s="208"/>
      <c r="V8" s="208" t="s">
        <v>86</v>
      </c>
      <c r="W8" s="208" t="s">
        <v>136</v>
      </c>
      <c r="X8" s="208" t="s">
        <v>2337</v>
      </c>
      <c r="Y8" s="208">
        <v>1</v>
      </c>
      <c r="Z8" s="208" t="s">
        <v>64</v>
      </c>
      <c r="AA8" s="208" t="s">
        <v>64</v>
      </c>
      <c r="AB8" s="208" t="s">
        <v>86</v>
      </c>
      <c r="AC8" s="208" t="s">
        <v>87</v>
      </c>
      <c r="AD8" s="208"/>
      <c r="AE8" s="208"/>
      <c r="AF8" s="208">
        <v>218</v>
      </c>
      <c r="AG8" s="208" t="s">
        <v>108</v>
      </c>
      <c r="AH8" s="208" t="s">
        <v>109</v>
      </c>
      <c r="AI8" s="208" t="s">
        <v>122</v>
      </c>
      <c r="AJ8" s="208" t="s">
        <v>123</v>
      </c>
      <c r="AK8" s="208" t="s">
        <v>184</v>
      </c>
      <c r="AL8" s="208" t="s">
        <v>185</v>
      </c>
      <c r="AM8" s="208"/>
      <c r="AN8" s="208"/>
      <c r="AO8" s="208"/>
      <c r="AP8" s="208"/>
      <c r="AQ8" s="208"/>
      <c r="AR8" s="276"/>
      <c r="AS8" s="208">
        <v>850</v>
      </c>
      <c r="AT8" s="277">
        <v>850</v>
      </c>
      <c r="AU8" s="275"/>
      <c r="AV8" s="208"/>
      <c r="AW8" s="208"/>
      <c r="AX8" s="208"/>
      <c r="AY8" s="208"/>
      <c r="AZ8" s="208"/>
      <c r="BA8" s="208"/>
      <c r="BB8" s="208"/>
      <c r="BC8" s="208"/>
      <c r="BD8" s="208"/>
      <c r="BE8" s="208"/>
      <c r="BF8" s="208"/>
      <c r="BG8" s="208"/>
      <c r="BH8" s="208"/>
      <c r="BI8" s="208"/>
      <c r="BJ8" s="208"/>
      <c r="BK8" s="208"/>
      <c r="BL8" s="208"/>
      <c r="BM8" s="208"/>
      <c r="BN8" s="278"/>
      <c r="BO8" s="208"/>
      <c r="BP8" s="208"/>
      <c r="BQ8" s="208">
        <v>33</v>
      </c>
      <c r="BR8" s="208" t="s">
        <v>192</v>
      </c>
      <c r="BS8" s="208"/>
      <c r="BT8" s="208" t="s">
        <v>2338</v>
      </c>
      <c r="BU8" s="211">
        <v>43983</v>
      </c>
      <c r="BV8" s="208">
        <v>27063</v>
      </c>
      <c r="BW8" s="279"/>
      <c r="BX8" s="208" t="s">
        <v>63</v>
      </c>
      <c r="BY8" s="208" t="s">
        <v>64</v>
      </c>
      <c r="BZ8" s="208"/>
      <c r="CA8" s="208"/>
      <c r="CB8" s="208" t="s">
        <v>64</v>
      </c>
      <c r="CC8" s="208" t="s">
        <v>64</v>
      </c>
      <c r="CD8" s="208"/>
      <c r="CE8" s="208"/>
      <c r="CF8" s="208"/>
      <c r="CG8" s="208"/>
      <c r="CH8" s="208"/>
      <c r="CI8" s="208"/>
      <c r="CJ8" s="208"/>
      <c r="CK8" s="208" t="s">
        <v>112</v>
      </c>
      <c r="CL8" s="208"/>
      <c r="CM8" s="208">
        <v>36</v>
      </c>
      <c r="CN8" s="208" t="s">
        <v>113</v>
      </c>
      <c r="CO8" s="208"/>
      <c r="CP8" s="208">
        <v>397</v>
      </c>
      <c r="CQ8" s="208">
        <v>240</v>
      </c>
      <c r="CR8" s="208">
        <v>135.9</v>
      </c>
      <c r="CS8" s="208" t="s">
        <v>874</v>
      </c>
      <c r="CT8" s="208"/>
      <c r="CU8" s="208"/>
      <c r="CV8" s="208" t="s">
        <v>115</v>
      </c>
      <c r="CW8" s="208"/>
      <c r="CX8" s="208" t="s">
        <v>116</v>
      </c>
      <c r="CY8" s="208" t="s">
        <v>63</v>
      </c>
      <c r="CZ8" s="208"/>
      <c r="DA8" s="208"/>
      <c r="DB8" s="208"/>
      <c r="DC8" s="208"/>
      <c r="DD8" s="208">
        <v>2</v>
      </c>
      <c r="DE8" s="208" t="s">
        <v>476</v>
      </c>
      <c r="DF8" s="208" t="s">
        <v>2339</v>
      </c>
      <c r="DG8" s="208" t="s">
        <v>2340</v>
      </c>
      <c r="DH8" s="208"/>
      <c r="DI8" s="208"/>
      <c r="DJ8" s="208"/>
      <c r="DK8" s="208"/>
      <c r="DL8" s="208" t="s">
        <v>64</v>
      </c>
      <c r="DM8" s="208" t="s">
        <v>63</v>
      </c>
      <c r="DN8" s="208"/>
      <c r="DO8" s="208"/>
      <c r="DP8" s="208" t="s">
        <v>64</v>
      </c>
      <c r="DQ8" s="208" t="s">
        <v>139</v>
      </c>
      <c r="DR8" s="208" t="s">
        <v>2336</v>
      </c>
      <c r="DS8" s="208"/>
      <c r="DT8" s="208"/>
      <c r="DU8" s="208"/>
      <c r="DV8" s="208"/>
      <c r="DW8" s="208"/>
      <c r="DX8" s="208"/>
      <c r="DY8" s="208"/>
      <c r="DZ8" s="276"/>
      <c r="EA8" s="280"/>
      <c r="EB8" s="208">
        <v>10</v>
      </c>
      <c r="EC8" s="208">
        <v>10</v>
      </c>
      <c r="ED8" s="208"/>
      <c r="EE8" s="275" t="s">
        <v>2341</v>
      </c>
      <c r="EF8" s="208">
        <v>10</v>
      </c>
      <c r="EG8" s="208"/>
      <c r="EH8" s="276"/>
      <c r="EI8" s="208"/>
      <c r="EJ8" s="208"/>
      <c r="EK8" s="208"/>
      <c r="EL8" s="208"/>
      <c r="EM8" s="275"/>
      <c r="EN8" s="208"/>
      <c r="EO8" s="208"/>
      <c r="EP8" s="276"/>
      <c r="EQ8" s="208"/>
      <c r="ER8" s="208"/>
      <c r="ES8" s="208"/>
      <c r="ET8" s="208"/>
      <c r="EU8" s="275">
        <v>3250</v>
      </c>
      <c r="EV8" s="276"/>
      <c r="EW8" s="208">
        <v>0</v>
      </c>
      <c r="EX8" s="208">
        <v>0</v>
      </c>
      <c r="EY8" s="208">
        <v>0</v>
      </c>
      <c r="EZ8" s="277"/>
      <c r="FA8" s="208">
        <v>10</v>
      </c>
      <c r="FB8" s="208"/>
      <c r="FC8" s="277"/>
      <c r="FD8" s="208"/>
      <c r="FE8" s="208"/>
      <c r="FF8" s="208"/>
      <c r="FG8" s="275">
        <v>215.9</v>
      </c>
      <c r="FH8" s="208">
        <v>221.5</v>
      </c>
      <c r="FI8" s="281">
        <f>AF8</f>
        <v>218</v>
      </c>
    </row>
    <row r="9" spans="1:190" s="256" customFormat="1" x14ac:dyDescent="0.25">
      <c r="A9" s="4"/>
      <c r="B9" s="282"/>
      <c r="C9" s="282"/>
      <c r="D9" s="282"/>
      <c r="E9" s="282"/>
      <c r="F9" s="4"/>
      <c r="G9" s="4"/>
      <c r="H9" s="4"/>
      <c r="I9" s="257"/>
      <c r="J9" s="260"/>
      <c r="K9" s="4"/>
      <c r="L9" s="4"/>
      <c r="M9" s="257" t="s">
        <v>2342</v>
      </c>
      <c r="N9" s="4"/>
      <c r="O9" s="4"/>
      <c r="P9" s="4"/>
      <c r="Q9" s="4"/>
      <c r="R9" s="4"/>
      <c r="S9" s="4"/>
      <c r="T9" s="4"/>
      <c r="U9" s="4"/>
      <c r="V9" s="4"/>
      <c r="W9" s="4"/>
      <c r="X9" s="4"/>
      <c r="Y9" s="4"/>
      <c r="Z9" s="4"/>
      <c r="AA9" s="4"/>
      <c r="AB9" s="4"/>
      <c r="AC9" s="4"/>
      <c r="AD9" s="257" t="str">
        <f>$M9</f>
        <v>2020 BMW I3 BEV (120 Ah battery)</v>
      </c>
      <c r="AE9" s="4"/>
      <c r="AF9" s="4"/>
      <c r="AG9" s="4"/>
      <c r="AH9" s="4"/>
      <c r="AI9" s="4"/>
      <c r="AJ9" s="4"/>
      <c r="AK9" s="4"/>
      <c r="AL9" s="4"/>
      <c r="AM9" s="4"/>
      <c r="AN9" s="4"/>
      <c r="AO9" s="4"/>
      <c r="AP9" s="4"/>
      <c r="AQ9" s="4"/>
      <c r="AR9" s="271"/>
      <c r="AS9" s="4"/>
      <c r="AT9" s="272" t="str">
        <f>$M9</f>
        <v>2020 BMW I3 BEV (120 Ah battery)</v>
      </c>
      <c r="AU9" s="260"/>
      <c r="AV9" s="4"/>
      <c r="AW9" s="4"/>
      <c r="AX9" s="4"/>
      <c r="AY9" s="4"/>
      <c r="AZ9" s="4"/>
      <c r="BA9" s="4"/>
      <c r="BB9" s="4"/>
      <c r="BC9" s="4"/>
      <c r="BD9" s="4"/>
      <c r="BE9" s="4"/>
      <c r="BF9" s="4"/>
      <c r="BG9" s="4"/>
      <c r="BH9" s="4"/>
      <c r="BI9" s="257" t="str">
        <f>$M9</f>
        <v>2020 BMW I3 BEV (120 Ah battery)</v>
      </c>
      <c r="BJ9" s="4"/>
      <c r="BK9" s="4"/>
      <c r="BL9" s="4"/>
      <c r="BM9" s="4"/>
      <c r="BN9" s="260"/>
      <c r="BO9" s="4"/>
      <c r="BP9" s="4"/>
      <c r="BQ9" s="4"/>
      <c r="BR9" s="4"/>
      <c r="BS9" s="4"/>
      <c r="BT9" s="188"/>
      <c r="BU9" s="4"/>
      <c r="BV9" s="4"/>
      <c r="BW9" s="283" t="s">
        <v>80</v>
      </c>
      <c r="BX9" s="4"/>
      <c r="BY9" s="257" t="str">
        <f>$M9</f>
        <v>2020 BMW I3 BEV (120 Ah battery)</v>
      </c>
      <c r="BZ9" s="4"/>
      <c r="CA9" s="4"/>
      <c r="CB9" s="4"/>
      <c r="CC9" s="4"/>
      <c r="CD9" s="4"/>
      <c r="CE9" s="273" t="s">
        <v>80</v>
      </c>
      <c r="CF9" s="4"/>
      <c r="CG9" s="4"/>
      <c r="CH9" s="4"/>
      <c r="CI9" s="4"/>
      <c r="CJ9" s="4"/>
      <c r="CK9" s="4"/>
      <c r="CL9" s="4"/>
      <c r="CM9" s="4"/>
      <c r="CN9" s="4"/>
      <c r="CO9" s="257" t="str">
        <f>$M9</f>
        <v>2020 BMW I3 BEV (120 Ah battery)</v>
      </c>
      <c r="CP9" s="4"/>
      <c r="CQ9" s="4"/>
      <c r="CR9" s="4"/>
      <c r="CS9" s="4"/>
      <c r="CT9" s="4"/>
      <c r="CU9" s="4"/>
      <c r="CV9" s="4"/>
      <c r="CW9" s="4"/>
      <c r="CX9" s="4"/>
      <c r="CY9" s="4"/>
      <c r="CZ9" s="4"/>
      <c r="DA9" s="4"/>
      <c r="DB9" s="4"/>
      <c r="DC9" s="4"/>
      <c r="DD9" s="4"/>
      <c r="DE9" s="4"/>
      <c r="DF9" s="257" t="str">
        <f>$M9</f>
        <v>2020 BMW I3 BEV (120 Ah battery)</v>
      </c>
      <c r="DG9" s="4"/>
      <c r="DH9" s="4"/>
      <c r="DI9" s="4"/>
      <c r="DJ9" s="4"/>
      <c r="DK9" s="4"/>
      <c r="DL9" s="4"/>
      <c r="DM9" s="4"/>
      <c r="DN9" s="4"/>
      <c r="DO9" s="4"/>
      <c r="DP9" s="4"/>
      <c r="DQ9" s="4"/>
      <c r="DR9" s="257"/>
      <c r="DS9" s="257"/>
      <c r="DT9" s="257"/>
      <c r="DU9" s="257"/>
      <c r="DV9" s="257"/>
      <c r="DW9" s="257" t="str">
        <f>$M9</f>
        <v>2020 BMW I3 BEV (120 Ah battery)</v>
      </c>
      <c r="DX9" s="257"/>
      <c r="DY9" s="257"/>
      <c r="DZ9" s="262"/>
      <c r="EA9" s="284"/>
      <c r="EB9" s="257"/>
      <c r="EC9" s="257"/>
      <c r="ED9" s="257"/>
      <c r="EE9" s="266"/>
      <c r="EF9" s="257"/>
      <c r="EG9" s="257"/>
      <c r="EH9" s="262"/>
      <c r="EI9" s="257"/>
      <c r="EK9" s="273" t="s">
        <v>80</v>
      </c>
      <c r="EL9" s="257" t="str">
        <f>$M9</f>
        <v>2020 BMW I3 BEV (120 Ah battery)</v>
      </c>
      <c r="EM9" s="266"/>
      <c r="EP9" s="267"/>
      <c r="EU9" s="268"/>
      <c r="EV9" s="267"/>
      <c r="EZ9" s="269"/>
      <c r="FA9" s="257" t="str">
        <f>$M9</f>
        <v>2020 BMW I3 BEV (120 Ah battery)</v>
      </c>
      <c r="FC9" s="269"/>
      <c r="FD9" s="257"/>
      <c r="FE9" s="257"/>
      <c r="FF9" s="257"/>
      <c r="FG9" s="266"/>
      <c r="FH9" s="257"/>
      <c r="FI9" s="285"/>
      <c r="FJ9" s="257"/>
      <c r="FK9" s="257"/>
      <c r="FL9" s="257"/>
      <c r="FM9" s="257"/>
      <c r="FN9" s="257"/>
      <c r="FO9" s="257"/>
      <c r="FP9" s="257"/>
      <c r="FQ9" s="257"/>
      <c r="FR9" s="257"/>
      <c r="FS9" s="257"/>
      <c r="FT9" s="257"/>
      <c r="FU9" s="257"/>
      <c r="FV9" s="257"/>
      <c r="FW9" s="257"/>
      <c r="FX9" s="257"/>
      <c r="FY9" s="257"/>
      <c r="FZ9" s="257"/>
      <c r="GA9" s="257"/>
      <c r="GB9" s="257"/>
      <c r="GD9" s="257"/>
      <c r="GE9" s="257"/>
      <c r="GF9" s="257"/>
      <c r="GG9" s="257"/>
      <c r="GH9" s="257"/>
    </row>
    <row r="10" spans="1:190" s="208" customFormat="1" x14ac:dyDescent="0.25">
      <c r="A10" s="208">
        <v>2020</v>
      </c>
      <c r="B10" s="208" t="s">
        <v>56</v>
      </c>
      <c r="C10" s="208" t="s">
        <v>56</v>
      </c>
      <c r="D10" s="208" t="s">
        <v>2343</v>
      </c>
      <c r="E10" s="208" t="s">
        <v>58</v>
      </c>
      <c r="F10" s="208">
        <v>100</v>
      </c>
      <c r="G10" s="209">
        <v>0</v>
      </c>
      <c r="I10" s="208" t="s">
        <v>140</v>
      </c>
      <c r="J10" s="275">
        <v>124</v>
      </c>
      <c r="K10" s="208">
        <v>102</v>
      </c>
      <c r="L10" s="208">
        <v>113</v>
      </c>
      <c r="M10" s="208">
        <v>177.7</v>
      </c>
      <c r="N10" s="208">
        <v>145.5</v>
      </c>
      <c r="O10" s="208">
        <v>161.60599999999999</v>
      </c>
      <c r="P10" s="208">
        <v>124.39</v>
      </c>
      <c r="Q10" s="208">
        <v>101.85</v>
      </c>
      <c r="R10" s="208">
        <v>113.1242</v>
      </c>
      <c r="V10" s="208" t="s">
        <v>86</v>
      </c>
      <c r="W10" s="208" t="s">
        <v>136</v>
      </c>
      <c r="Y10" s="208">
        <v>1</v>
      </c>
      <c r="Z10" s="208" t="s">
        <v>64</v>
      </c>
      <c r="AA10" s="208" t="s">
        <v>64</v>
      </c>
      <c r="AB10" s="208" t="s">
        <v>65</v>
      </c>
      <c r="AC10" s="208" t="s">
        <v>66</v>
      </c>
      <c r="AF10" s="208">
        <v>153</v>
      </c>
      <c r="AG10" s="208" t="s">
        <v>108</v>
      </c>
      <c r="AH10" s="208" t="s">
        <v>109</v>
      </c>
      <c r="AI10" s="208" t="s">
        <v>68</v>
      </c>
      <c r="AJ10" s="208" t="s">
        <v>69</v>
      </c>
      <c r="AK10" s="208" t="s">
        <v>64</v>
      </c>
      <c r="AL10" s="208" t="s">
        <v>70</v>
      </c>
      <c r="AO10" s="208">
        <v>84</v>
      </c>
      <c r="AP10" s="208">
        <v>15</v>
      </c>
      <c r="AR10" s="276"/>
      <c r="AS10" s="208">
        <v>600</v>
      </c>
      <c r="AT10" s="277">
        <v>600</v>
      </c>
      <c r="AU10" s="275"/>
      <c r="BN10" s="278"/>
      <c r="BQ10" s="208">
        <v>3</v>
      </c>
      <c r="BR10" s="208" t="s">
        <v>72</v>
      </c>
      <c r="BS10" s="208" t="s">
        <v>2123</v>
      </c>
      <c r="BT10" s="208" t="s">
        <v>2344</v>
      </c>
      <c r="BU10" s="211">
        <v>43845</v>
      </c>
      <c r="BV10" s="208">
        <v>26951</v>
      </c>
      <c r="BW10" s="212"/>
      <c r="BX10" s="208" t="s">
        <v>64</v>
      </c>
      <c r="BY10" s="208" t="s">
        <v>64</v>
      </c>
      <c r="CB10" s="208" t="s">
        <v>64</v>
      </c>
      <c r="CC10" s="208" t="s">
        <v>64</v>
      </c>
      <c r="CK10" s="208" t="s">
        <v>112</v>
      </c>
      <c r="CM10" s="208">
        <v>8</v>
      </c>
      <c r="CN10" s="208" t="s">
        <v>113</v>
      </c>
      <c r="CP10" s="208">
        <v>352</v>
      </c>
      <c r="CQ10" s="208">
        <v>120</v>
      </c>
      <c r="CR10" s="208">
        <v>153</v>
      </c>
      <c r="CS10" s="208" t="s">
        <v>114</v>
      </c>
      <c r="CV10" s="208" t="s">
        <v>115</v>
      </c>
      <c r="CX10" s="208" t="s">
        <v>137</v>
      </c>
      <c r="CY10" s="208" t="s">
        <v>64</v>
      </c>
      <c r="DD10" s="208">
        <v>1</v>
      </c>
      <c r="DE10" s="208" t="s">
        <v>117</v>
      </c>
      <c r="DG10" s="208">
        <v>125</v>
      </c>
      <c r="DL10" s="208" t="s">
        <v>64</v>
      </c>
      <c r="DM10" s="208" t="s">
        <v>63</v>
      </c>
      <c r="DP10" s="208" t="s">
        <v>64</v>
      </c>
      <c r="DQ10" s="208" t="s">
        <v>139</v>
      </c>
      <c r="DZ10" s="276"/>
      <c r="EA10" s="286"/>
      <c r="EB10" s="208">
        <v>10</v>
      </c>
      <c r="EC10" s="208">
        <v>10</v>
      </c>
      <c r="EE10" s="275" t="s">
        <v>2345</v>
      </c>
      <c r="EF10" s="208">
        <v>10</v>
      </c>
      <c r="EH10" s="276"/>
      <c r="EM10" s="275"/>
      <c r="EP10" s="276"/>
      <c r="EU10" s="275">
        <v>4500</v>
      </c>
      <c r="EV10" s="276"/>
      <c r="EW10" s="208">
        <v>0</v>
      </c>
      <c r="EX10" s="208">
        <v>0</v>
      </c>
      <c r="EY10" s="208">
        <v>0</v>
      </c>
      <c r="EZ10" s="277"/>
      <c r="FA10" s="208">
        <v>7</v>
      </c>
      <c r="FC10" s="277"/>
      <c r="FG10" s="275">
        <v>166.5</v>
      </c>
      <c r="FH10" s="208">
        <v>136.4</v>
      </c>
      <c r="FI10" s="193">
        <v>153</v>
      </c>
    </row>
    <row r="11" spans="1:190" s="208" customFormat="1" x14ac:dyDescent="0.25">
      <c r="B11" s="287" t="s">
        <v>2346</v>
      </c>
      <c r="G11" s="209"/>
      <c r="J11" s="275">
        <v>27</v>
      </c>
      <c r="K11" s="208">
        <v>33</v>
      </c>
      <c r="L11" s="208">
        <v>30</v>
      </c>
      <c r="M11" s="208">
        <v>18.9709</v>
      </c>
      <c r="N11" s="208">
        <v>23.162800000000001</v>
      </c>
      <c r="O11" s="208">
        <v>20.857299999999999</v>
      </c>
      <c r="P11" s="208">
        <v>27.0962</v>
      </c>
      <c r="Q11" s="208">
        <v>33.092799999999997</v>
      </c>
      <c r="R11" s="208">
        <v>29.794699999999999</v>
      </c>
      <c r="V11" s="208" t="s">
        <v>86</v>
      </c>
      <c r="W11" s="208" t="s">
        <v>136</v>
      </c>
      <c r="Y11" s="208">
        <v>1</v>
      </c>
      <c r="Z11" s="208" t="s">
        <v>64</v>
      </c>
      <c r="AA11" s="208" t="s">
        <v>64</v>
      </c>
      <c r="AB11" s="208" t="s">
        <v>65</v>
      </c>
      <c r="AC11" s="208" t="s">
        <v>66</v>
      </c>
      <c r="AF11" s="208">
        <v>153</v>
      </c>
      <c r="AG11" s="208" t="s">
        <v>108</v>
      </c>
      <c r="AH11" s="208" t="s">
        <v>109</v>
      </c>
      <c r="AI11" s="208" t="s">
        <v>122</v>
      </c>
      <c r="AJ11" s="208" t="s">
        <v>123</v>
      </c>
      <c r="AK11" s="208" t="s">
        <v>64</v>
      </c>
      <c r="AL11" s="208" t="s">
        <v>70</v>
      </c>
      <c r="AO11" s="208">
        <v>84</v>
      </c>
      <c r="AP11" s="208">
        <v>15</v>
      </c>
      <c r="AR11" s="276"/>
      <c r="AS11" s="208">
        <v>600</v>
      </c>
      <c r="AT11" s="277">
        <v>600</v>
      </c>
      <c r="AU11" s="275"/>
      <c r="BN11" s="278"/>
      <c r="BQ11" s="208">
        <v>3</v>
      </c>
      <c r="BR11" s="208" t="s">
        <v>72</v>
      </c>
      <c r="BS11" s="208" t="s">
        <v>2123</v>
      </c>
      <c r="BT11" s="208" t="s">
        <v>2344</v>
      </c>
      <c r="BU11" s="211">
        <v>43845</v>
      </c>
      <c r="BV11" s="208">
        <v>26951</v>
      </c>
      <c r="BW11" s="212"/>
      <c r="BX11" s="208" t="s">
        <v>64</v>
      </c>
      <c r="BY11" s="208" t="s">
        <v>64</v>
      </c>
      <c r="CB11" s="208" t="s">
        <v>64</v>
      </c>
      <c r="CC11" s="208" t="s">
        <v>64</v>
      </c>
      <c r="CK11" s="208" t="s">
        <v>112</v>
      </c>
      <c r="CM11" s="208">
        <v>8</v>
      </c>
      <c r="CN11" s="208" t="s">
        <v>113</v>
      </c>
      <c r="CP11" s="208">
        <v>352</v>
      </c>
      <c r="CQ11" s="208">
        <v>120</v>
      </c>
      <c r="CR11" s="208">
        <v>153</v>
      </c>
      <c r="CS11" s="208" t="s">
        <v>114</v>
      </c>
      <c r="CV11" s="208" t="s">
        <v>115</v>
      </c>
      <c r="CX11" s="208" t="s">
        <v>137</v>
      </c>
      <c r="CY11" s="208" t="s">
        <v>64</v>
      </c>
      <c r="DD11" s="208">
        <v>1</v>
      </c>
      <c r="DE11" s="208" t="s">
        <v>117</v>
      </c>
      <c r="DG11" s="208">
        <v>125</v>
      </c>
      <c r="DL11" s="208" t="s">
        <v>64</v>
      </c>
      <c r="DM11" s="208" t="s">
        <v>63</v>
      </c>
      <c r="DP11" s="208" t="s">
        <v>64</v>
      </c>
      <c r="DQ11" s="208" t="s">
        <v>139</v>
      </c>
      <c r="DZ11" s="276"/>
      <c r="EA11" s="286"/>
      <c r="EB11" s="208">
        <v>10</v>
      </c>
      <c r="EC11" s="208">
        <v>10</v>
      </c>
      <c r="EE11" s="275" t="s">
        <v>2345</v>
      </c>
      <c r="EF11" s="208">
        <v>10</v>
      </c>
      <c r="EH11" s="276"/>
      <c r="EM11" s="275"/>
      <c r="EP11" s="276"/>
      <c r="EU11" s="275">
        <v>4500</v>
      </c>
      <c r="EV11" s="276"/>
      <c r="EW11" s="208">
        <v>0</v>
      </c>
      <c r="EX11" s="208">
        <v>0</v>
      </c>
      <c r="EY11" s="208">
        <v>0</v>
      </c>
      <c r="EZ11" s="277"/>
      <c r="FA11" s="208">
        <v>7</v>
      </c>
      <c r="FC11" s="277"/>
      <c r="FG11" s="275">
        <v>166.5</v>
      </c>
      <c r="FH11" s="208">
        <v>136.4</v>
      </c>
      <c r="FI11" s="193">
        <v>153</v>
      </c>
    </row>
    <row r="12" spans="1:190" s="256" customFormat="1" x14ac:dyDescent="0.25">
      <c r="A12" s="4"/>
      <c r="B12" s="282"/>
      <c r="C12" s="282"/>
      <c r="D12" s="282"/>
      <c r="E12" s="282"/>
      <c r="F12" s="4"/>
      <c r="G12" s="4"/>
      <c r="H12" s="4"/>
      <c r="I12" s="257"/>
      <c r="J12" s="260"/>
      <c r="K12" s="4"/>
      <c r="L12" s="4"/>
      <c r="M12" s="257" t="s">
        <v>2347</v>
      </c>
      <c r="N12" s="4"/>
      <c r="O12" s="4"/>
      <c r="P12" s="4"/>
      <c r="Q12" s="4"/>
      <c r="R12" s="4"/>
      <c r="S12" s="4"/>
      <c r="T12" s="4"/>
      <c r="U12" s="4"/>
      <c r="V12" s="4"/>
      <c r="W12" s="4"/>
      <c r="X12" s="4"/>
      <c r="Y12" s="4"/>
      <c r="Z12" s="4"/>
      <c r="AA12" s="4"/>
      <c r="AB12" s="4"/>
      <c r="AC12" s="4"/>
      <c r="AD12" s="257" t="str">
        <f>$M12</f>
        <v>2020 BYD e6</v>
      </c>
      <c r="AE12" s="4"/>
      <c r="AF12" s="4"/>
      <c r="AG12" s="4"/>
      <c r="AH12" s="4"/>
      <c r="AI12" s="4"/>
      <c r="AJ12" s="4"/>
      <c r="AK12" s="4"/>
      <c r="AL12" s="4"/>
      <c r="AM12" s="4"/>
      <c r="AN12" s="4"/>
      <c r="AO12" s="4"/>
      <c r="AP12" s="4"/>
      <c r="AQ12" s="4"/>
      <c r="AR12" s="271"/>
      <c r="AS12" s="4"/>
      <c r="AT12" s="272" t="str">
        <f>$M12</f>
        <v>2020 BYD e6</v>
      </c>
      <c r="AU12" s="260"/>
      <c r="AV12" s="4"/>
      <c r="AW12" s="4"/>
      <c r="AX12" s="4"/>
      <c r="AY12" s="4"/>
      <c r="AZ12" s="4"/>
      <c r="BA12" s="4"/>
      <c r="BB12" s="4"/>
      <c r="BC12" s="4"/>
      <c r="BD12" s="4"/>
      <c r="BE12" s="4"/>
      <c r="BF12" s="4"/>
      <c r="BG12" s="4"/>
      <c r="BH12" s="4"/>
      <c r="BI12" s="257" t="str">
        <f>$M12</f>
        <v>2020 BYD e6</v>
      </c>
      <c r="BJ12" s="4"/>
      <c r="BK12" s="4"/>
      <c r="BL12" s="4"/>
      <c r="BM12" s="4"/>
      <c r="BN12" s="260"/>
      <c r="BO12" s="4"/>
      <c r="BP12" s="4"/>
      <c r="BQ12" s="4"/>
      <c r="BR12" s="4"/>
      <c r="BS12" s="4"/>
      <c r="BT12" s="188"/>
      <c r="BU12" s="4"/>
      <c r="BV12" s="4"/>
      <c r="BW12" s="283" t="s">
        <v>80</v>
      </c>
      <c r="BX12" s="4"/>
      <c r="BY12" s="257" t="str">
        <f>$M12</f>
        <v>2020 BYD e6</v>
      </c>
      <c r="BZ12" s="4"/>
      <c r="CA12" s="4"/>
      <c r="CB12" s="4"/>
      <c r="CC12" s="4"/>
      <c r="CD12" s="4"/>
      <c r="CE12" s="273" t="s">
        <v>80</v>
      </c>
      <c r="CF12" s="4"/>
      <c r="CG12" s="4"/>
      <c r="CH12" s="4"/>
      <c r="CI12" s="4"/>
      <c r="CJ12" s="4"/>
      <c r="CK12" s="4"/>
      <c r="CL12" s="4"/>
      <c r="CM12" s="4"/>
      <c r="CN12" s="4"/>
      <c r="CO12" s="257" t="str">
        <f>$M12</f>
        <v>2020 BYD e6</v>
      </c>
      <c r="CP12" s="4"/>
      <c r="CQ12" s="4"/>
      <c r="CR12" s="4"/>
      <c r="CS12" s="4"/>
      <c r="CT12" s="4"/>
      <c r="CU12" s="4"/>
      <c r="CV12" s="4"/>
      <c r="CW12" s="4"/>
      <c r="CX12" s="4"/>
      <c r="CY12" s="4"/>
      <c r="CZ12" s="4"/>
      <c r="DA12" s="4"/>
      <c r="DB12" s="4"/>
      <c r="DC12" s="4"/>
      <c r="DD12" s="4"/>
      <c r="DE12" s="4"/>
      <c r="DF12" s="257" t="str">
        <f>$M12</f>
        <v>2020 BYD e6</v>
      </c>
      <c r="DG12" s="4"/>
      <c r="DH12" s="4"/>
      <c r="DI12" s="4"/>
      <c r="DJ12" s="4"/>
      <c r="DK12" s="4"/>
      <c r="DL12" s="4"/>
      <c r="DM12" s="4"/>
      <c r="DN12" s="4"/>
      <c r="DO12" s="4"/>
      <c r="DP12" s="4"/>
      <c r="DQ12" s="4"/>
      <c r="DR12" s="257"/>
      <c r="DS12" s="257"/>
      <c r="DT12" s="257"/>
      <c r="DU12" s="257"/>
      <c r="DV12" s="257"/>
      <c r="DW12" s="257" t="str">
        <f>$M12</f>
        <v>2020 BYD e6</v>
      </c>
      <c r="DX12" s="257"/>
      <c r="DY12" s="257"/>
      <c r="DZ12" s="262"/>
      <c r="EA12" s="284"/>
      <c r="EB12" s="257"/>
      <c r="EC12" s="257"/>
      <c r="ED12" s="257"/>
      <c r="EE12" s="266"/>
      <c r="EF12" s="257"/>
      <c r="EG12" s="257"/>
      <c r="EH12" s="262"/>
      <c r="EI12" s="257"/>
      <c r="EK12" s="273" t="s">
        <v>80</v>
      </c>
      <c r="EL12" s="257" t="str">
        <f>$M12</f>
        <v>2020 BYD e6</v>
      </c>
      <c r="EM12" s="266"/>
      <c r="EP12" s="267"/>
      <c r="EU12" s="268"/>
      <c r="EV12" s="267"/>
      <c r="EZ12" s="269"/>
      <c r="FA12" s="257" t="str">
        <f>$M12</f>
        <v>2020 BYD e6</v>
      </c>
      <c r="FC12" s="269"/>
      <c r="FD12" s="257"/>
      <c r="FE12" s="257"/>
      <c r="FF12" s="257"/>
      <c r="FG12" s="266"/>
      <c r="FH12" s="257"/>
      <c r="FI12" s="285"/>
      <c r="FJ12" s="257"/>
      <c r="FK12" s="257"/>
      <c r="FL12" s="257"/>
      <c r="FM12" s="257"/>
      <c r="FN12" s="257"/>
      <c r="FO12" s="257"/>
      <c r="FP12" s="257"/>
      <c r="FQ12" s="257"/>
      <c r="FR12" s="257"/>
      <c r="FS12" s="257"/>
      <c r="FT12" s="257"/>
      <c r="FU12" s="257"/>
      <c r="FV12" s="257"/>
      <c r="FW12" s="257"/>
      <c r="FX12" s="257"/>
      <c r="FY12" s="257"/>
      <c r="FZ12" s="257"/>
      <c r="GA12" s="257"/>
      <c r="GB12" s="257"/>
      <c r="GD12" s="257"/>
      <c r="GE12" s="257"/>
      <c r="GF12" s="257"/>
      <c r="GG12" s="257"/>
      <c r="GH12" s="257"/>
    </row>
    <row r="13" spans="1:190" s="208" customFormat="1" x14ac:dyDescent="0.25">
      <c r="A13" s="208">
        <v>2020</v>
      </c>
      <c r="B13" s="208" t="s">
        <v>56</v>
      </c>
      <c r="C13" s="208" t="s">
        <v>56</v>
      </c>
      <c r="D13" s="208" t="s">
        <v>2348</v>
      </c>
      <c r="E13" s="208" t="s">
        <v>58</v>
      </c>
      <c r="F13" s="208">
        <v>101</v>
      </c>
      <c r="G13" s="209">
        <v>0</v>
      </c>
      <c r="I13" s="208" t="s">
        <v>140</v>
      </c>
      <c r="J13" s="275">
        <v>124</v>
      </c>
      <c r="K13" s="208">
        <v>102</v>
      </c>
      <c r="L13" s="208">
        <v>113</v>
      </c>
      <c r="M13" s="208">
        <v>177.7</v>
      </c>
      <c r="N13" s="208">
        <v>145.5</v>
      </c>
      <c r="O13" s="208">
        <v>161.60599999999999</v>
      </c>
      <c r="P13" s="208">
        <v>124.39</v>
      </c>
      <c r="Q13" s="208">
        <v>101.85</v>
      </c>
      <c r="R13" s="208">
        <v>113.1242</v>
      </c>
      <c r="V13" s="208" t="s">
        <v>86</v>
      </c>
      <c r="W13" s="208" t="s">
        <v>136</v>
      </c>
      <c r="Y13" s="208">
        <v>1</v>
      </c>
      <c r="Z13" s="208" t="s">
        <v>64</v>
      </c>
      <c r="AA13" s="208" t="s">
        <v>64</v>
      </c>
      <c r="AB13" s="208" t="s">
        <v>65</v>
      </c>
      <c r="AC13" s="208" t="s">
        <v>66</v>
      </c>
      <c r="AF13" s="208">
        <v>153</v>
      </c>
      <c r="AG13" s="208" t="s">
        <v>108</v>
      </c>
      <c r="AH13" s="208" t="s">
        <v>109</v>
      </c>
      <c r="AI13" s="208" t="s">
        <v>68</v>
      </c>
      <c r="AJ13" s="208" t="s">
        <v>69</v>
      </c>
      <c r="AK13" s="208" t="s">
        <v>64</v>
      </c>
      <c r="AL13" s="208" t="s">
        <v>70</v>
      </c>
      <c r="AO13" s="208">
        <v>84</v>
      </c>
      <c r="AP13" s="208">
        <v>15</v>
      </c>
      <c r="AR13" s="276"/>
      <c r="AS13" s="208">
        <v>600</v>
      </c>
      <c r="AT13" s="277">
        <v>600</v>
      </c>
      <c r="AU13" s="275"/>
      <c r="BN13" s="278"/>
      <c r="BQ13" s="208">
        <v>3</v>
      </c>
      <c r="BR13" s="208" t="s">
        <v>72</v>
      </c>
      <c r="BS13" s="208" t="s">
        <v>2123</v>
      </c>
      <c r="BT13" s="208" t="s">
        <v>2344</v>
      </c>
      <c r="BU13" s="211">
        <v>43845</v>
      </c>
      <c r="BV13" s="208">
        <v>26952</v>
      </c>
      <c r="BW13" s="212"/>
      <c r="BX13" s="208" t="s">
        <v>64</v>
      </c>
      <c r="BY13" s="208" t="s">
        <v>64</v>
      </c>
      <c r="CB13" s="208" t="s">
        <v>64</v>
      </c>
      <c r="CC13" s="208" t="s">
        <v>64</v>
      </c>
      <c r="CK13" s="208" t="s">
        <v>112</v>
      </c>
      <c r="CM13" s="208">
        <v>8</v>
      </c>
      <c r="CN13" s="208" t="s">
        <v>113</v>
      </c>
      <c r="CP13" s="208">
        <v>352</v>
      </c>
      <c r="CQ13" s="208">
        <v>120</v>
      </c>
      <c r="CR13" s="208">
        <v>153</v>
      </c>
      <c r="CS13" s="208" t="s">
        <v>114</v>
      </c>
      <c r="CV13" s="208" t="s">
        <v>115</v>
      </c>
      <c r="CX13" s="208" t="s">
        <v>137</v>
      </c>
      <c r="CY13" s="208" t="s">
        <v>64</v>
      </c>
      <c r="DD13" s="208">
        <v>1</v>
      </c>
      <c r="DE13" s="208" t="s">
        <v>117</v>
      </c>
      <c r="DG13" s="208">
        <v>135</v>
      </c>
      <c r="DL13" s="208" t="s">
        <v>64</v>
      </c>
      <c r="DM13" s="208" t="s">
        <v>63</v>
      </c>
      <c r="DP13" s="208" t="s">
        <v>64</v>
      </c>
      <c r="DQ13" s="208" t="s">
        <v>139</v>
      </c>
      <c r="DZ13" s="276"/>
      <c r="EA13" s="286"/>
      <c r="EB13" s="208">
        <v>10</v>
      </c>
      <c r="EC13" s="208">
        <v>10</v>
      </c>
      <c r="EE13" s="275" t="s">
        <v>2345</v>
      </c>
      <c r="EF13" s="208">
        <v>10</v>
      </c>
      <c r="EH13" s="276"/>
      <c r="EM13" s="275"/>
      <c r="EP13" s="276"/>
      <c r="EU13" s="275">
        <v>4500</v>
      </c>
      <c r="EV13" s="276"/>
      <c r="EW13" s="208">
        <v>0</v>
      </c>
      <c r="EX13" s="208">
        <v>0</v>
      </c>
      <c r="EY13" s="208">
        <v>0</v>
      </c>
      <c r="EZ13" s="277"/>
      <c r="FA13" s="208">
        <v>7</v>
      </c>
      <c r="FC13" s="277"/>
      <c r="FG13" s="275">
        <v>166.5</v>
      </c>
      <c r="FH13" s="208">
        <v>136.4</v>
      </c>
      <c r="FI13" s="193">
        <v>153</v>
      </c>
    </row>
    <row r="14" spans="1:190" s="208" customFormat="1" x14ac:dyDescent="0.25">
      <c r="B14" s="287" t="s">
        <v>2346</v>
      </c>
      <c r="G14" s="209"/>
      <c r="J14" s="275">
        <v>27</v>
      </c>
      <c r="K14" s="208">
        <v>33</v>
      </c>
      <c r="L14" s="208">
        <v>30</v>
      </c>
      <c r="M14" s="208">
        <v>18.9709</v>
      </c>
      <c r="N14" s="208">
        <v>23.162800000000001</v>
      </c>
      <c r="O14" s="208">
        <v>20.857299999999999</v>
      </c>
      <c r="P14" s="208">
        <v>27.0962</v>
      </c>
      <c r="Q14" s="208">
        <v>33.092799999999997</v>
      </c>
      <c r="R14" s="208">
        <v>29.794699999999999</v>
      </c>
      <c r="V14" s="208" t="s">
        <v>86</v>
      </c>
      <c r="W14" s="208" t="s">
        <v>136</v>
      </c>
      <c r="Y14" s="208">
        <v>1</v>
      </c>
      <c r="Z14" s="208" t="s">
        <v>64</v>
      </c>
      <c r="AA14" s="208" t="s">
        <v>64</v>
      </c>
      <c r="AB14" s="208" t="s">
        <v>65</v>
      </c>
      <c r="AC14" s="208" t="s">
        <v>66</v>
      </c>
      <c r="AF14" s="208">
        <v>153</v>
      </c>
      <c r="AG14" s="208" t="s">
        <v>108</v>
      </c>
      <c r="AH14" s="208" t="s">
        <v>109</v>
      </c>
      <c r="AI14" s="208" t="s">
        <v>122</v>
      </c>
      <c r="AJ14" s="208" t="s">
        <v>123</v>
      </c>
      <c r="AK14" s="208" t="s">
        <v>64</v>
      </c>
      <c r="AL14" s="208" t="s">
        <v>70</v>
      </c>
      <c r="AO14" s="208">
        <v>84</v>
      </c>
      <c r="AP14" s="208">
        <v>15</v>
      </c>
      <c r="AR14" s="276"/>
      <c r="AS14" s="208">
        <v>600</v>
      </c>
      <c r="AT14" s="277">
        <v>600</v>
      </c>
      <c r="AU14" s="275"/>
      <c r="BN14" s="278"/>
      <c r="BQ14" s="208">
        <v>3</v>
      </c>
      <c r="BR14" s="208" t="s">
        <v>72</v>
      </c>
      <c r="BS14" s="208" t="s">
        <v>2123</v>
      </c>
      <c r="BT14" s="208" t="s">
        <v>2344</v>
      </c>
      <c r="BU14" s="211">
        <v>43845</v>
      </c>
      <c r="BV14" s="208">
        <v>26952</v>
      </c>
      <c r="BW14" s="212"/>
      <c r="BX14" s="208" t="s">
        <v>64</v>
      </c>
      <c r="BY14" s="208" t="s">
        <v>64</v>
      </c>
      <c r="CB14" s="208" t="s">
        <v>64</v>
      </c>
      <c r="CC14" s="208" t="s">
        <v>64</v>
      </c>
      <c r="CK14" s="208" t="s">
        <v>112</v>
      </c>
      <c r="CM14" s="208">
        <v>8</v>
      </c>
      <c r="CN14" s="208" t="s">
        <v>113</v>
      </c>
      <c r="CP14" s="208">
        <v>352</v>
      </c>
      <c r="CQ14" s="208">
        <v>120</v>
      </c>
      <c r="CR14" s="208">
        <v>153</v>
      </c>
      <c r="CS14" s="208" t="s">
        <v>114</v>
      </c>
      <c r="CV14" s="208" t="s">
        <v>115</v>
      </c>
      <c r="CX14" s="208" t="s">
        <v>137</v>
      </c>
      <c r="CY14" s="208" t="s">
        <v>64</v>
      </c>
      <c r="DD14" s="208">
        <v>1</v>
      </c>
      <c r="DE14" s="208" t="s">
        <v>117</v>
      </c>
      <c r="DG14" s="208">
        <v>135</v>
      </c>
      <c r="DL14" s="208" t="s">
        <v>64</v>
      </c>
      <c r="DM14" s="208" t="s">
        <v>63</v>
      </c>
      <c r="DP14" s="208" t="s">
        <v>64</v>
      </c>
      <c r="DQ14" s="208" t="s">
        <v>139</v>
      </c>
      <c r="DZ14" s="276"/>
      <c r="EA14" s="286"/>
      <c r="EB14" s="208">
        <v>10</v>
      </c>
      <c r="EC14" s="208">
        <v>10</v>
      </c>
      <c r="EE14" s="275" t="s">
        <v>2345</v>
      </c>
      <c r="EF14" s="208">
        <v>10</v>
      </c>
      <c r="EH14" s="276"/>
      <c r="EM14" s="275"/>
      <c r="EP14" s="276"/>
      <c r="EU14" s="275">
        <v>4500</v>
      </c>
      <c r="EV14" s="276"/>
      <c r="EW14" s="208">
        <v>0</v>
      </c>
      <c r="EX14" s="208">
        <v>0</v>
      </c>
      <c r="EY14" s="208">
        <v>0</v>
      </c>
      <c r="EZ14" s="277"/>
      <c r="FA14" s="208">
        <v>7</v>
      </c>
      <c r="FC14" s="277"/>
      <c r="FG14" s="275">
        <v>166.5</v>
      </c>
      <c r="FH14" s="208">
        <v>136.4</v>
      </c>
      <c r="FI14" s="193">
        <v>153</v>
      </c>
    </row>
    <row r="15" spans="1:190" s="256" customFormat="1" x14ac:dyDescent="0.25">
      <c r="A15" s="4"/>
      <c r="B15" s="282"/>
      <c r="C15" s="282"/>
      <c r="D15" s="282"/>
      <c r="E15" s="282"/>
      <c r="F15" s="4"/>
      <c r="G15" s="4"/>
      <c r="H15" s="4"/>
      <c r="I15" s="257"/>
      <c r="J15" s="260"/>
      <c r="K15" s="4"/>
      <c r="L15" s="4"/>
      <c r="M15" s="257" t="s">
        <v>2347</v>
      </c>
      <c r="N15" s="4"/>
      <c r="O15" s="4"/>
      <c r="P15" s="4"/>
      <c r="Q15" s="4"/>
      <c r="R15" s="4"/>
      <c r="S15" s="4"/>
      <c r="T15" s="4"/>
      <c r="U15" s="4"/>
      <c r="V15" s="4"/>
      <c r="W15" s="4"/>
      <c r="X15" s="4"/>
      <c r="Y15" s="4"/>
      <c r="Z15" s="4"/>
      <c r="AA15" s="4"/>
      <c r="AB15" s="4"/>
      <c r="AC15" s="4"/>
      <c r="AD15" s="257" t="str">
        <f>$M15</f>
        <v>2020 BYD e6</v>
      </c>
      <c r="AE15" s="4"/>
      <c r="AF15" s="4"/>
      <c r="AG15" s="4"/>
      <c r="AH15" s="4"/>
      <c r="AI15" s="4"/>
      <c r="AJ15" s="4"/>
      <c r="AK15" s="4"/>
      <c r="AL15" s="4"/>
      <c r="AM15" s="4"/>
      <c r="AN15" s="4"/>
      <c r="AO15" s="4"/>
      <c r="AP15" s="4"/>
      <c r="AQ15" s="4"/>
      <c r="AR15" s="271"/>
      <c r="AS15" s="4"/>
      <c r="AT15" s="272" t="str">
        <f>$M15</f>
        <v>2020 BYD e6</v>
      </c>
      <c r="AU15" s="260"/>
      <c r="AV15" s="4"/>
      <c r="AW15" s="4"/>
      <c r="AX15" s="4"/>
      <c r="AY15" s="4"/>
      <c r="AZ15" s="4"/>
      <c r="BA15" s="4"/>
      <c r="BB15" s="4"/>
      <c r="BC15" s="4"/>
      <c r="BD15" s="4"/>
      <c r="BE15" s="4"/>
      <c r="BF15" s="4"/>
      <c r="BG15" s="4"/>
      <c r="BH15" s="4"/>
      <c r="BI15" s="257" t="str">
        <f>$M15</f>
        <v>2020 BYD e6</v>
      </c>
      <c r="BJ15" s="4"/>
      <c r="BK15" s="4"/>
      <c r="BL15" s="4"/>
      <c r="BM15" s="4"/>
      <c r="BN15" s="260"/>
      <c r="BO15" s="4"/>
      <c r="BP15" s="4"/>
      <c r="BQ15" s="4"/>
      <c r="BR15" s="4"/>
      <c r="BS15" s="4"/>
      <c r="BT15" s="188"/>
      <c r="BU15" s="4"/>
      <c r="BV15" s="4"/>
      <c r="BW15" s="283" t="s">
        <v>80</v>
      </c>
      <c r="BX15" s="4"/>
      <c r="BY15" s="257" t="str">
        <f>$M15</f>
        <v>2020 BYD e6</v>
      </c>
      <c r="BZ15" s="4"/>
      <c r="CA15" s="4"/>
      <c r="CB15" s="4"/>
      <c r="CC15" s="4"/>
      <c r="CD15" s="4"/>
      <c r="CE15" s="273" t="s">
        <v>80</v>
      </c>
      <c r="CF15" s="4"/>
      <c r="CG15" s="4"/>
      <c r="CH15" s="4"/>
      <c r="CI15" s="4"/>
      <c r="CJ15" s="4"/>
      <c r="CK15" s="4"/>
      <c r="CL15" s="4"/>
      <c r="CM15" s="4"/>
      <c r="CN15" s="4"/>
      <c r="CO15" s="257" t="str">
        <f>$M15</f>
        <v>2020 BYD e6</v>
      </c>
      <c r="CP15" s="4"/>
      <c r="CQ15" s="4"/>
      <c r="CR15" s="4"/>
      <c r="CS15" s="4"/>
      <c r="CT15" s="4"/>
      <c r="CU15" s="4"/>
      <c r="CV15" s="4"/>
      <c r="CW15" s="4"/>
      <c r="CX15" s="4"/>
      <c r="CY15" s="4"/>
      <c r="CZ15" s="4"/>
      <c r="DA15" s="4"/>
      <c r="DB15" s="4"/>
      <c r="DC15" s="4"/>
      <c r="DD15" s="4"/>
      <c r="DE15" s="4"/>
      <c r="DF15" s="257" t="str">
        <f>$M15</f>
        <v>2020 BYD e6</v>
      </c>
      <c r="DG15" s="4"/>
      <c r="DH15" s="4"/>
      <c r="DI15" s="4"/>
      <c r="DJ15" s="4"/>
      <c r="DK15" s="4"/>
      <c r="DL15" s="4"/>
      <c r="DM15" s="4"/>
      <c r="DN15" s="4"/>
      <c r="DO15" s="4"/>
      <c r="DP15" s="4"/>
      <c r="DQ15" s="4"/>
      <c r="DR15" s="257"/>
      <c r="DS15" s="257"/>
      <c r="DT15" s="257"/>
      <c r="DU15" s="257"/>
      <c r="DV15" s="257"/>
      <c r="DW15" s="257" t="str">
        <f>$M15</f>
        <v>2020 BYD e6</v>
      </c>
      <c r="DX15" s="257"/>
      <c r="DY15" s="257"/>
      <c r="DZ15" s="262"/>
      <c r="EA15" s="284"/>
      <c r="EB15" s="257"/>
      <c r="EC15" s="257"/>
      <c r="ED15" s="257"/>
      <c r="EE15" s="266"/>
      <c r="EF15" s="257"/>
      <c r="EG15" s="257"/>
      <c r="EH15" s="262"/>
      <c r="EI15" s="257"/>
      <c r="EK15" s="273" t="s">
        <v>80</v>
      </c>
      <c r="EL15" s="257" t="str">
        <f>$M15</f>
        <v>2020 BYD e6</v>
      </c>
      <c r="EM15" s="266"/>
      <c r="EP15" s="267"/>
      <c r="EU15" s="268"/>
      <c r="EV15" s="267"/>
      <c r="EZ15" s="269"/>
      <c r="FA15" s="257" t="str">
        <f>$M15</f>
        <v>2020 BYD e6</v>
      </c>
      <c r="FC15" s="269"/>
      <c r="FD15" s="257"/>
      <c r="FE15" s="257"/>
      <c r="FF15" s="257"/>
      <c r="FG15" s="266"/>
      <c r="FH15" s="257"/>
      <c r="FI15" s="285"/>
      <c r="FJ15" s="257"/>
      <c r="FK15" s="257"/>
      <c r="FL15" s="257"/>
      <c r="FM15" s="257"/>
      <c r="FN15" s="257"/>
      <c r="FO15" s="257"/>
      <c r="FP15" s="257"/>
      <c r="FQ15" s="257"/>
      <c r="FR15" s="257"/>
      <c r="FS15" s="257"/>
      <c r="FT15" s="257"/>
      <c r="FU15" s="257"/>
      <c r="FV15" s="257"/>
      <c r="FW15" s="257"/>
      <c r="FX15" s="257"/>
      <c r="FY15" s="257"/>
      <c r="FZ15" s="257"/>
      <c r="GA15" s="257"/>
      <c r="GB15" s="257"/>
      <c r="GD15" s="257"/>
      <c r="GE15" s="257"/>
      <c r="GF15" s="257"/>
      <c r="GG15" s="257"/>
      <c r="GH15" s="257"/>
    </row>
    <row r="16" spans="1:190" s="208" customFormat="1" x14ac:dyDescent="0.25">
      <c r="A16" s="208">
        <v>2020</v>
      </c>
      <c r="B16" s="208" t="s">
        <v>2349</v>
      </c>
      <c r="C16" s="208" t="s">
        <v>2350</v>
      </c>
      <c r="D16" s="208" t="s">
        <v>2351</v>
      </c>
      <c r="E16" s="208" t="s">
        <v>2350</v>
      </c>
      <c r="F16" s="208">
        <v>1</v>
      </c>
      <c r="G16" s="209">
        <v>0</v>
      </c>
      <c r="I16" s="208" t="s">
        <v>140</v>
      </c>
      <c r="J16" s="275">
        <v>73</v>
      </c>
      <c r="K16" s="208">
        <v>71</v>
      </c>
      <c r="L16" s="208">
        <v>72</v>
      </c>
      <c r="M16" s="208">
        <v>104.5</v>
      </c>
      <c r="N16" s="208">
        <v>101.8</v>
      </c>
      <c r="O16" s="208">
        <v>103.2675</v>
      </c>
      <c r="P16" s="208">
        <v>73.150000000000006</v>
      </c>
      <c r="Q16" s="208">
        <v>71.260000000000005</v>
      </c>
      <c r="R16" s="208">
        <v>72.287300000000002</v>
      </c>
      <c r="V16" s="208" t="s">
        <v>86</v>
      </c>
      <c r="W16" s="208" t="s">
        <v>136</v>
      </c>
      <c r="Y16" s="208">
        <v>1</v>
      </c>
      <c r="Z16" s="208" t="s">
        <v>63</v>
      </c>
      <c r="AA16" s="208" t="s">
        <v>64</v>
      </c>
      <c r="AB16" s="208" t="s">
        <v>150</v>
      </c>
      <c r="AC16" s="208" t="s">
        <v>178</v>
      </c>
      <c r="AF16" s="208">
        <v>187</v>
      </c>
      <c r="AG16" s="208" t="s">
        <v>108</v>
      </c>
      <c r="AH16" s="208" t="s">
        <v>109</v>
      </c>
      <c r="AI16" s="208" t="s">
        <v>68</v>
      </c>
      <c r="AJ16" s="208" t="s">
        <v>69</v>
      </c>
      <c r="AK16" s="208">
        <v>4</v>
      </c>
      <c r="AL16" s="208" t="s">
        <v>2352</v>
      </c>
      <c r="AQ16" s="208">
        <v>88</v>
      </c>
      <c r="AR16" s="276">
        <v>16</v>
      </c>
      <c r="AS16" s="208">
        <v>900</v>
      </c>
      <c r="AT16" s="277">
        <v>900</v>
      </c>
      <c r="AU16" s="275"/>
      <c r="BN16" s="278"/>
      <c r="BQ16" s="208">
        <v>30</v>
      </c>
      <c r="BR16" s="208" t="s">
        <v>220</v>
      </c>
      <c r="BT16" s="208" t="s">
        <v>2344</v>
      </c>
      <c r="BU16" s="211">
        <v>43706</v>
      </c>
      <c r="BV16" s="208">
        <v>26501</v>
      </c>
      <c r="BW16" s="261" t="s">
        <v>80</v>
      </c>
      <c r="BX16" s="208" t="s">
        <v>63</v>
      </c>
      <c r="BY16" s="208" t="s">
        <v>64</v>
      </c>
      <c r="CB16" s="208" t="s">
        <v>64</v>
      </c>
      <c r="CC16" s="208" t="s">
        <v>64</v>
      </c>
      <c r="CK16" s="208" t="s">
        <v>112</v>
      </c>
      <c r="CM16" s="208">
        <v>1</v>
      </c>
      <c r="CN16" s="208" t="s">
        <v>113</v>
      </c>
      <c r="CP16" s="208">
        <v>304</v>
      </c>
      <c r="CQ16" s="208">
        <v>270</v>
      </c>
      <c r="CR16" s="208">
        <v>138.1</v>
      </c>
      <c r="CS16" s="208" t="s">
        <v>2129</v>
      </c>
      <c r="CV16" s="208" t="s">
        <v>115</v>
      </c>
      <c r="CX16" s="208" t="s">
        <v>151</v>
      </c>
      <c r="CY16" s="208" t="s">
        <v>64</v>
      </c>
      <c r="DD16" s="208">
        <v>1</v>
      </c>
      <c r="DE16" s="208" t="s">
        <v>117</v>
      </c>
      <c r="DG16" s="208">
        <v>75</v>
      </c>
      <c r="DL16" s="208" t="s">
        <v>64</v>
      </c>
      <c r="DM16" s="208" t="s">
        <v>63</v>
      </c>
      <c r="DP16" s="208" t="s">
        <v>64</v>
      </c>
      <c r="DQ16" s="208" t="s">
        <v>139</v>
      </c>
      <c r="DZ16" s="276"/>
      <c r="EA16" s="288"/>
      <c r="EB16" s="208">
        <v>10</v>
      </c>
      <c r="EC16" s="208">
        <v>10</v>
      </c>
      <c r="EE16" s="275" t="s">
        <v>2353</v>
      </c>
      <c r="EF16" s="208">
        <v>10</v>
      </c>
      <c r="EH16" s="276"/>
      <c r="EM16" s="275"/>
      <c r="EP16" s="276"/>
      <c r="EU16" s="275">
        <v>3000</v>
      </c>
      <c r="EV16" s="276"/>
      <c r="EW16" s="208">
        <v>0</v>
      </c>
      <c r="EX16" s="208">
        <v>0</v>
      </c>
      <c r="EY16" s="208">
        <v>0</v>
      </c>
      <c r="EZ16" s="277"/>
      <c r="FA16" s="208">
        <v>5</v>
      </c>
      <c r="FC16" s="277"/>
      <c r="FG16" s="275">
        <v>188.7</v>
      </c>
      <c r="FH16" s="208">
        <v>184.3</v>
      </c>
      <c r="FI16" s="281">
        <f>AF16</f>
        <v>187</v>
      </c>
    </row>
    <row r="17" spans="1:255" s="208" customFormat="1" x14ac:dyDescent="0.25">
      <c r="A17" s="208" t="s">
        <v>80</v>
      </c>
      <c r="B17" s="179" t="s">
        <v>2354</v>
      </c>
      <c r="G17" s="209"/>
      <c r="J17" s="275">
        <v>46</v>
      </c>
      <c r="K17" s="208">
        <v>47</v>
      </c>
      <c r="L17" s="208">
        <v>47</v>
      </c>
      <c r="M17" s="208">
        <v>32.25</v>
      </c>
      <c r="N17" s="208">
        <v>33.1</v>
      </c>
      <c r="O17" s="208">
        <v>32.6325</v>
      </c>
      <c r="P17" s="208">
        <v>46.076599999999999</v>
      </c>
      <c r="Q17" s="208">
        <v>47.2986</v>
      </c>
      <c r="R17" s="208">
        <v>46.6265</v>
      </c>
      <c r="V17" s="208" t="s">
        <v>86</v>
      </c>
      <c r="W17" s="208" t="s">
        <v>136</v>
      </c>
      <c r="Y17" s="208">
        <v>1</v>
      </c>
      <c r="Z17" s="208" t="s">
        <v>63</v>
      </c>
      <c r="AA17" s="208" t="s">
        <v>64</v>
      </c>
      <c r="AB17" s="208" t="s">
        <v>150</v>
      </c>
      <c r="AC17" s="208" t="s">
        <v>178</v>
      </c>
      <c r="AF17" s="208">
        <v>187</v>
      </c>
      <c r="AG17" s="208" t="s">
        <v>108</v>
      </c>
      <c r="AH17" s="208" t="s">
        <v>109</v>
      </c>
      <c r="AI17" s="208" t="s">
        <v>122</v>
      </c>
      <c r="AJ17" s="208" t="s">
        <v>123</v>
      </c>
      <c r="AK17" s="208">
        <v>4</v>
      </c>
      <c r="AL17" s="208" t="s">
        <v>2352</v>
      </c>
      <c r="AQ17" s="208">
        <v>88</v>
      </c>
      <c r="AR17" s="276">
        <v>16</v>
      </c>
      <c r="AS17" s="208">
        <v>900</v>
      </c>
      <c r="AT17" s="277">
        <v>900</v>
      </c>
      <c r="AU17" s="275"/>
      <c r="BN17" s="278"/>
      <c r="BQ17" s="208">
        <v>30</v>
      </c>
      <c r="BR17" s="208" t="s">
        <v>220</v>
      </c>
      <c r="BT17" s="208" t="s">
        <v>2344</v>
      </c>
      <c r="BU17" s="211">
        <v>43706</v>
      </c>
      <c r="BV17" s="208">
        <v>26501</v>
      </c>
      <c r="BW17" s="261" t="s">
        <v>80</v>
      </c>
      <c r="BX17" s="208" t="s">
        <v>63</v>
      </c>
      <c r="BY17" s="208" t="s">
        <v>64</v>
      </c>
      <c r="CB17" s="208" t="s">
        <v>64</v>
      </c>
      <c r="CC17" s="208" t="s">
        <v>64</v>
      </c>
      <c r="CK17" s="208" t="s">
        <v>112</v>
      </c>
      <c r="CM17" s="208">
        <v>1</v>
      </c>
      <c r="CN17" s="208" t="s">
        <v>113</v>
      </c>
      <c r="CP17" s="208">
        <v>304</v>
      </c>
      <c r="CQ17" s="208">
        <v>270</v>
      </c>
      <c r="CR17" s="208">
        <v>138.1</v>
      </c>
      <c r="CS17" s="208" t="s">
        <v>2129</v>
      </c>
      <c r="CV17" s="208" t="s">
        <v>115</v>
      </c>
      <c r="CX17" s="208" t="s">
        <v>151</v>
      </c>
      <c r="CY17" s="208" t="s">
        <v>64</v>
      </c>
      <c r="DD17" s="208">
        <v>1</v>
      </c>
      <c r="DE17" s="208" t="s">
        <v>117</v>
      </c>
      <c r="DG17" s="208">
        <v>75</v>
      </c>
      <c r="DL17" s="208" t="s">
        <v>64</v>
      </c>
      <c r="DM17" s="208" t="s">
        <v>63</v>
      </c>
      <c r="DP17" s="208" t="s">
        <v>64</v>
      </c>
      <c r="DQ17" s="208" t="s">
        <v>139</v>
      </c>
      <c r="DZ17" s="276"/>
      <c r="EA17" s="288"/>
      <c r="EB17" s="208">
        <v>10</v>
      </c>
      <c r="EC17" s="208">
        <v>10</v>
      </c>
      <c r="EE17" s="275" t="s">
        <v>2353</v>
      </c>
      <c r="EF17" s="208">
        <v>10</v>
      </c>
      <c r="EH17" s="276"/>
      <c r="EM17" s="275"/>
      <c r="EP17" s="276"/>
      <c r="EU17" s="275">
        <v>3000</v>
      </c>
      <c r="EV17" s="276"/>
      <c r="EW17" s="208">
        <v>0</v>
      </c>
      <c r="EX17" s="208">
        <v>0</v>
      </c>
      <c r="EY17" s="208">
        <v>0</v>
      </c>
      <c r="EZ17" s="277"/>
      <c r="FA17" s="208">
        <v>5</v>
      </c>
      <c r="FC17" s="277"/>
      <c r="FG17" s="275">
        <v>188.7</v>
      </c>
      <c r="FH17" s="208">
        <v>184.3</v>
      </c>
      <c r="FI17" s="281">
        <f>AF17</f>
        <v>187</v>
      </c>
    </row>
    <row r="18" spans="1:255" s="256" customFormat="1" x14ac:dyDescent="0.25">
      <c r="A18" s="4"/>
      <c r="B18" s="282"/>
      <c r="C18" s="282"/>
      <c r="D18" s="282"/>
      <c r="E18" s="282"/>
      <c r="F18" s="4"/>
      <c r="G18" s="4"/>
      <c r="H18" s="4"/>
      <c r="I18" s="257"/>
      <c r="J18" s="260"/>
      <c r="K18" s="4"/>
      <c r="L18" s="4"/>
      <c r="M18" s="257" t="s">
        <v>2355</v>
      </c>
      <c r="N18" s="4"/>
      <c r="O18" s="4"/>
      <c r="P18" s="4"/>
      <c r="Q18" s="4"/>
      <c r="R18" s="4"/>
      <c r="S18" s="4"/>
      <c r="T18" s="4"/>
      <c r="U18" s="4"/>
      <c r="V18" s="4"/>
      <c r="W18" s="4"/>
      <c r="X18" s="4"/>
      <c r="Y18" s="4"/>
      <c r="Z18" s="4"/>
      <c r="AA18" s="4"/>
      <c r="AB18" s="4"/>
      <c r="AC18" s="4"/>
      <c r="AD18" s="257" t="str">
        <f>$M18</f>
        <v>2020 Chevy Bolt (BEV)</v>
      </c>
      <c r="AE18" s="4"/>
      <c r="AF18" s="4"/>
      <c r="AG18" s="4"/>
      <c r="AH18" s="4"/>
      <c r="AI18" s="4"/>
      <c r="AJ18" s="4"/>
      <c r="AK18" s="4"/>
      <c r="AL18" s="4"/>
      <c r="AM18" s="4"/>
      <c r="AN18" s="4"/>
      <c r="AO18" s="4"/>
      <c r="AP18" s="4"/>
      <c r="AQ18" s="4"/>
      <c r="AR18" s="271"/>
      <c r="AS18" s="4"/>
      <c r="AT18" s="272" t="str">
        <f>$M18</f>
        <v>2020 Chevy Bolt (BEV)</v>
      </c>
      <c r="AU18" s="260"/>
      <c r="AV18" s="4"/>
      <c r="AW18" s="4"/>
      <c r="AX18" s="4"/>
      <c r="AY18" s="4"/>
      <c r="AZ18" s="4"/>
      <c r="BA18" s="4"/>
      <c r="BB18" s="4"/>
      <c r="BC18" s="4"/>
      <c r="BD18" s="4"/>
      <c r="BE18" s="4"/>
      <c r="BF18" s="4"/>
      <c r="BG18" s="4"/>
      <c r="BH18" s="4"/>
      <c r="BI18" s="257" t="str">
        <f>$M18</f>
        <v>2020 Chevy Bolt (BEV)</v>
      </c>
      <c r="BJ18" s="4"/>
      <c r="BK18" s="4"/>
      <c r="BL18" s="4"/>
      <c r="BM18" s="4"/>
      <c r="BN18" s="260"/>
      <c r="BO18" s="4"/>
      <c r="BP18" s="4"/>
      <c r="BQ18" s="4"/>
      <c r="BR18" s="4"/>
      <c r="BS18" s="4"/>
      <c r="BT18" s="188"/>
      <c r="BU18" s="4"/>
      <c r="BV18" s="4"/>
      <c r="BW18" s="283" t="s">
        <v>80</v>
      </c>
      <c r="BX18" s="4"/>
      <c r="BY18" s="257" t="str">
        <f>$M18</f>
        <v>2020 Chevy Bolt (BEV)</v>
      </c>
      <c r="BZ18" s="4"/>
      <c r="CA18" s="4"/>
      <c r="CB18" s="4"/>
      <c r="CC18" s="4"/>
      <c r="CD18" s="4"/>
      <c r="CE18" s="273" t="s">
        <v>80</v>
      </c>
      <c r="CF18" s="4"/>
      <c r="CG18" s="4"/>
      <c r="CH18" s="4"/>
      <c r="CI18" s="4"/>
      <c r="CJ18" s="4"/>
      <c r="CK18" s="4"/>
      <c r="CL18" s="4"/>
      <c r="CM18" s="4"/>
      <c r="CN18" s="4"/>
      <c r="CO18" s="257" t="str">
        <f>$M18</f>
        <v>2020 Chevy Bolt (BEV)</v>
      </c>
      <c r="CP18" s="4"/>
      <c r="CQ18" s="4"/>
      <c r="CR18" s="4"/>
      <c r="CS18" s="4"/>
      <c r="CT18" s="4"/>
      <c r="CU18" s="4"/>
      <c r="CV18" s="4"/>
      <c r="CW18" s="4"/>
      <c r="CX18" s="4"/>
      <c r="CY18" s="4"/>
      <c r="CZ18" s="4"/>
      <c r="DA18" s="4"/>
      <c r="DB18" s="4"/>
      <c r="DC18" s="4"/>
      <c r="DD18" s="4"/>
      <c r="DE18" s="4"/>
      <c r="DF18" s="257" t="str">
        <f>$M18</f>
        <v>2020 Chevy Bolt (BEV)</v>
      </c>
      <c r="DG18" s="4"/>
      <c r="DH18" s="4"/>
      <c r="DI18" s="4"/>
      <c r="DJ18" s="4"/>
      <c r="DK18" s="4"/>
      <c r="DL18" s="4"/>
      <c r="DM18" s="4"/>
      <c r="DN18" s="4"/>
      <c r="DO18" s="4"/>
      <c r="DP18" s="4"/>
      <c r="DQ18" s="4"/>
      <c r="DR18" s="257"/>
      <c r="DS18" s="257"/>
      <c r="DT18" s="257"/>
      <c r="DU18" s="257"/>
      <c r="DV18" s="257"/>
      <c r="DW18" s="257" t="str">
        <f>$M18</f>
        <v>2020 Chevy Bolt (BEV)</v>
      </c>
      <c r="DX18" s="257"/>
      <c r="DY18" s="257"/>
      <c r="DZ18" s="262"/>
      <c r="EA18" s="284"/>
      <c r="EB18" s="257"/>
      <c r="EC18" s="257"/>
      <c r="ED18" s="257"/>
      <c r="EE18" s="266"/>
      <c r="EF18" s="257"/>
      <c r="EG18" s="257"/>
      <c r="EH18" s="262"/>
      <c r="EI18" s="257"/>
      <c r="EK18" s="273" t="s">
        <v>80</v>
      </c>
      <c r="EL18" s="257" t="str">
        <f>$M18</f>
        <v>2020 Chevy Bolt (BEV)</v>
      </c>
      <c r="EM18" s="266"/>
      <c r="EP18" s="267"/>
      <c r="EU18" s="268"/>
      <c r="EV18" s="267"/>
      <c r="EZ18" s="269"/>
      <c r="FA18" s="257" t="str">
        <f>$M18</f>
        <v>2020 Chevy Bolt (BEV)</v>
      </c>
      <c r="FC18" s="269"/>
      <c r="FD18" s="257"/>
      <c r="FE18" s="257"/>
      <c r="FF18" s="257"/>
      <c r="FG18" s="266"/>
      <c r="FH18" s="257"/>
      <c r="FI18" s="262"/>
      <c r="FJ18" s="257"/>
      <c r="FK18" s="257"/>
      <c r="FL18" s="257"/>
      <c r="FM18" s="257"/>
      <c r="FN18" s="257"/>
      <c r="FO18" s="257"/>
      <c r="FP18" s="257"/>
      <c r="FQ18" s="257"/>
      <c r="FR18" s="257"/>
      <c r="FS18" s="257"/>
      <c r="FT18" s="257"/>
      <c r="FU18" s="257"/>
      <c r="FV18" s="257"/>
      <c r="FW18" s="257"/>
      <c r="FX18" s="257"/>
      <c r="FY18" s="257"/>
      <c r="FZ18" s="257"/>
      <c r="GA18" s="257"/>
      <c r="GB18" s="257"/>
      <c r="GD18" s="257"/>
      <c r="GE18" s="257"/>
      <c r="GF18" s="257"/>
      <c r="GG18" s="257"/>
      <c r="GH18" s="257"/>
    </row>
    <row r="19" spans="1:255" s="289" customFormat="1" x14ac:dyDescent="0.25">
      <c r="A19" s="208">
        <v>2020</v>
      </c>
      <c r="B19" s="208" t="s">
        <v>2140</v>
      </c>
      <c r="C19" s="208" t="s">
        <v>472</v>
      </c>
      <c r="D19" s="208" t="s">
        <v>2356</v>
      </c>
      <c r="E19" s="208" t="s">
        <v>447</v>
      </c>
      <c r="F19" s="208">
        <v>101</v>
      </c>
      <c r="G19" s="209">
        <v>0</v>
      </c>
      <c r="H19" s="208"/>
      <c r="I19" s="208" t="s">
        <v>260</v>
      </c>
      <c r="J19" s="275">
        <v>127</v>
      </c>
      <c r="K19" s="208">
        <v>108</v>
      </c>
      <c r="L19" s="208">
        <v>118</v>
      </c>
      <c r="M19" s="208">
        <v>181.7</v>
      </c>
      <c r="N19" s="208">
        <v>153.80000000000001</v>
      </c>
      <c r="O19" s="208">
        <v>168</v>
      </c>
      <c r="P19" s="208">
        <v>127.19</v>
      </c>
      <c r="Q19" s="208">
        <v>107.66</v>
      </c>
      <c r="R19" s="208">
        <v>117.6</v>
      </c>
      <c r="S19" s="208"/>
      <c r="T19" s="208"/>
      <c r="U19" s="208"/>
      <c r="V19" s="208" t="s">
        <v>258</v>
      </c>
      <c r="W19" s="208" t="s">
        <v>259</v>
      </c>
      <c r="X19" s="208" t="s">
        <v>2357</v>
      </c>
      <c r="Y19" s="208">
        <v>1</v>
      </c>
      <c r="Z19" s="208" t="s">
        <v>64</v>
      </c>
      <c r="AA19" s="208" t="s">
        <v>64</v>
      </c>
      <c r="AB19" s="208" t="s">
        <v>150</v>
      </c>
      <c r="AC19" s="208" t="s">
        <v>178</v>
      </c>
      <c r="AD19" s="208"/>
      <c r="AE19" s="208"/>
      <c r="AF19" s="208">
        <v>259</v>
      </c>
      <c r="AG19" s="208" t="s">
        <v>108</v>
      </c>
      <c r="AH19" s="208" t="s">
        <v>109</v>
      </c>
      <c r="AI19" s="208" t="s">
        <v>68</v>
      </c>
      <c r="AJ19" s="208" t="s">
        <v>69</v>
      </c>
      <c r="AK19" s="208">
        <v>4</v>
      </c>
      <c r="AL19" s="208" t="s">
        <v>2352</v>
      </c>
      <c r="AM19" s="208"/>
      <c r="AN19" s="208"/>
      <c r="AO19" s="208">
        <v>94</v>
      </c>
      <c r="AP19" s="208">
        <v>17</v>
      </c>
      <c r="AQ19" s="208"/>
      <c r="AR19" s="276"/>
      <c r="AS19" s="208">
        <v>550</v>
      </c>
      <c r="AT19" s="277">
        <v>550</v>
      </c>
      <c r="AU19" s="290"/>
      <c r="BN19" s="291"/>
      <c r="BQ19" s="208">
        <v>7</v>
      </c>
      <c r="BR19" s="208" t="s">
        <v>93</v>
      </c>
      <c r="BS19" s="208" t="s">
        <v>2123</v>
      </c>
      <c r="BT19" s="208" t="s">
        <v>2344</v>
      </c>
      <c r="BU19" s="211">
        <v>43727</v>
      </c>
      <c r="BV19" s="208">
        <v>26490</v>
      </c>
      <c r="BW19" s="261" t="s">
        <v>80</v>
      </c>
      <c r="BX19" s="208"/>
      <c r="BY19" s="208" t="s">
        <v>64</v>
      </c>
      <c r="BZ19" s="208"/>
      <c r="CA19" s="208"/>
      <c r="CB19" s="208" t="s">
        <v>64</v>
      </c>
      <c r="CC19" s="208" t="s">
        <v>64</v>
      </c>
      <c r="CE19" s="208"/>
      <c r="CK19" s="208" t="s">
        <v>112</v>
      </c>
      <c r="CL19" s="208"/>
      <c r="CM19" s="208">
        <v>1</v>
      </c>
      <c r="CN19" s="208" t="s">
        <v>113</v>
      </c>
      <c r="CO19" s="208"/>
      <c r="CP19" s="208">
        <v>400</v>
      </c>
      <c r="CQ19" s="208">
        <v>188.5</v>
      </c>
      <c r="CR19" s="208">
        <v>153.5</v>
      </c>
      <c r="CS19" s="208" t="s">
        <v>2129</v>
      </c>
      <c r="CT19" s="208"/>
      <c r="CU19" s="208"/>
      <c r="CV19" s="208" t="s">
        <v>115</v>
      </c>
      <c r="CW19" s="208"/>
      <c r="CX19" s="208" t="s">
        <v>151</v>
      </c>
      <c r="CY19" s="208" t="s">
        <v>64</v>
      </c>
      <c r="CZ19" s="208"/>
      <c r="DA19" s="208"/>
      <c r="DB19" s="208"/>
      <c r="DC19" s="208"/>
      <c r="DD19" s="208">
        <v>1</v>
      </c>
      <c r="DE19" s="208" t="s">
        <v>476</v>
      </c>
      <c r="DF19" s="208" t="s">
        <v>2358</v>
      </c>
      <c r="DG19" s="208">
        <v>150</v>
      </c>
      <c r="DH19" s="208"/>
      <c r="DI19" s="208"/>
      <c r="DJ19" s="208"/>
      <c r="DK19" s="208"/>
      <c r="DL19" s="208" t="s">
        <v>64</v>
      </c>
      <c r="DM19" s="208" t="s">
        <v>63</v>
      </c>
      <c r="DN19" s="208"/>
      <c r="DO19" s="208"/>
      <c r="DP19" s="208" t="s">
        <v>64</v>
      </c>
      <c r="DQ19" s="208" t="s">
        <v>139</v>
      </c>
      <c r="DR19" s="208" t="s">
        <v>2359</v>
      </c>
      <c r="DS19" s="208"/>
      <c r="DT19" s="208"/>
      <c r="DU19" s="208"/>
      <c r="DV19" s="208"/>
      <c r="DW19" s="208"/>
      <c r="DX19" s="208"/>
      <c r="DY19" s="208"/>
      <c r="DZ19" s="276"/>
      <c r="EA19" s="288"/>
      <c r="EB19" s="208">
        <v>10</v>
      </c>
      <c r="EC19" s="208">
        <v>10</v>
      </c>
      <c r="ED19" s="208"/>
      <c r="EE19" s="275" t="s">
        <v>2360</v>
      </c>
      <c r="EF19" s="208">
        <v>10</v>
      </c>
      <c r="EG19" s="208"/>
      <c r="EH19" s="276"/>
      <c r="EI19" s="208"/>
      <c r="EJ19" s="208"/>
      <c r="EK19" s="208"/>
      <c r="EL19" s="208"/>
      <c r="EM19" s="275"/>
      <c r="EN19" s="208"/>
      <c r="EO19" s="208"/>
      <c r="EP19" s="276"/>
      <c r="EQ19" s="208"/>
      <c r="ER19" s="208"/>
      <c r="ES19" s="208"/>
      <c r="ET19" s="208"/>
      <c r="EU19" s="275">
        <v>4750</v>
      </c>
      <c r="EV19" s="276"/>
      <c r="EW19" s="208">
        <v>0</v>
      </c>
      <c r="EX19" s="208">
        <v>0</v>
      </c>
      <c r="EY19" s="208">
        <v>0</v>
      </c>
      <c r="EZ19" s="277"/>
      <c r="FA19" s="208">
        <v>10</v>
      </c>
      <c r="FB19" s="208"/>
      <c r="FC19" s="277"/>
      <c r="FD19" s="208"/>
      <c r="FE19" s="208"/>
      <c r="FF19" s="208"/>
      <c r="FG19" s="275">
        <v>277.7</v>
      </c>
      <c r="FH19" s="208">
        <v>235.1</v>
      </c>
      <c r="FI19" s="281">
        <f>AF19</f>
        <v>259</v>
      </c>
    </row>
    <row r="20" spans="1:255" s="289" customFormat="1" x14ac:dyDescent="0.25">
      <c r="A20" s="208"/>
      <c r="B20" s="208" t="s">
        <v>2361</v>
      </c>
      <c r="C20" s="208"/>
      <c r="D20" s="208"/>
      <c r="E20" s="208"/>
      <c r="F20" s="208"/>
      <c r="G20" s="209"/>
      <c r="H20" s="208"/>
      <c r="I20" s="208"/>
      <c r="J20" s="275">
        <v>26</v>
      </c>
      <c r="K20" s="208">
        <v>31</v>
      </c>
      <c r="L20" s="208">
        <v>29</v>
      </c>
      <c r="M20" s="208">
        <v>18.552</v>
      </c>
      <c r="N20" s="208">
        <v>21.9206</v>
      </c>
      <c r="O20" s="208">
        <v>20.067900000000002</v>
      </c>
      <c r="P20" s="208">
        <v>26.499700000000001</v>
      </c>
      <c r="Q20" s="208">
        <v>31.306899999999999</v>
      </c>
      <c r="R20" s="208">
        <v>28.6629</v>
      </c>
      <c r="S20" s="208"/>
      <c r="T20" s="208"/>
      <c r="U20" s="208"/>
      <c r="V20" s="208" t="s">
        <v>258</v>
      </c>
      <c r="W20" s="208" t="s">
        <v>259</v>
      </c>
      <c r="X20" s="208" t="s">
        <v>2357</v>
      </c>
      <c r="Y20" s="208">
        <v>1</v>
      </c>
      <c r="Z20" s="208" t="s">
        <v>64</v>
      </c>
      <c r="AA20" s="208" t="s">
        <v>64</v>
      </c>
      <c r="AB20" s="208" t="s">
        <v>150</v>
      </c>
      <c r="AC20" s="208" t="s">
        <v>178</v>
      </c>
      <c r="AD20" s="208"/>
      <c r="AE20" s="208"/>
      <c r="AF20" s="208">
        <v>259</v>
      </c>
      <c r="AG20" s="208" t="s">
        <v>108</v>
      </c>
      <c r="AH20" s="208" t="s">
        <v>109</v>
      </c>
      <c r="AI20" s="208" t="s">
        <v>122</v>
      </c>
      <c r="AJ20" s="208" t="s">
        <v>123</v>
      </c>
      <c r="AK20" s="208">
        <v>4</v>
      </c>
      <c r="AL20" s="208" t="s">
        <v>2352</v>
      </c>
      <c r="AM20" s="208"/>
      <c r="AN20" s="208"/>
      <c r="AO20" s="208">
        <v>94</v>
      </c>
      <c r="AP20" s="208">
        <v>17</v>
      </c>
      <c r="AQ20" s="208"/>
      <c r="AR20" s="276"/>
      <c r="AS20" s="208">
        <v>550</v>
      </c>
      <c r="AT20" s="277">
        <v>550</v>
      </c>
      <c r="AU20" s="290"/>
      <c r="BN20" s="291"/>
      <c r="BQ20" s="208">
        <v>7</v>
      </c>
      <c r="BR20" s="208" t="s">
        <v>93</v>
      </c>
      <c r="BS20" s="208" t="s">
        <v>2123</v>
      </c>
      <c r="BT20" s="208" t="s">
        <v>2344</v>
      </c>
      <c r="BU20" s="211">
        <v>43727</v>
      </c>
      <c r="BV20" s="208">
        <v>26490</v>
      </c>
      <c r="BW20" s="261" t="s">
        <v>80</v>
      </c>
      <c r="BX20" s="208"/>
      <c r="BY20" s="208" t="s">
        <v>64</v>
      </c>
      <c r="BZ20" s="208"/>
      <c r="CA20" s="208"/>
      <c r="CB20" s="208" t="s">
        <v>64</v>
      </c>
      <c r="CC20" s="208" t="s">
        <v>64</v>
      </c>
      <c r="CE20" s="208"/>
      <c r="CK20" s="208" t="s">
        <v>112</v>
      </c>
      <c r="CL20" s="208"/>
      <c r="CM20" s="208">
        <v>1</v>
      </c>
      <c r="CN20" s="208" t="s">
        <v>113</v>
      </c>
      <c r="CO20" s="208"/>
      <c r="CP20" s="208">
        <v>400</v>
      </c>
      <c r="CQ20" s="208">
        <v>188.5</v>
      </c>
      <c r="CR20" s="208">
        <v>153.5</v>
      </c>
      <c r="CS20" s="208" t="s">
        <v>2129</v>
      </c>
      <c r="CT20" s="208"/>
      <c r="CU20" s="208"/>
      <c r="CV20" s="208" t="s">
        <v>115</v>
      </c>
      <c r="CW20" s="208"/>
      <c r="CX20" s="208" t="s">
        <v>151</v>
      </c>
      <c r="CY20" s="208" t="s">
        <v>64</v>
      </c>
      <c r="CZ20" s="208"/>
      <c r="DA20" s="208"/>
      <c r="DB20" s="208"/>
      <c r="DC20" s="208"/>
      <c r="DD20" s="208">
        <v>1</v>
      </c>
      <c r="DE20" s="208" t="s">
        <v>476</v>
      </c>
      <c r="DF20" s="208" t="s">
        <v>2358</v>
      </c>
      <c r="DG20" s="208">
        <v>150</v>
      </c>
      <c r="DH20" s="208"/>
      <c r="DI20" s="208"/>
      <c r="DJ20" s="208"/>
      <c r="DK20" s="208"/>
      <c r="DL20" s="208" t="s">
        <v>64</v>
      </c>
      <c r="DM20" s="208" t="s">
        <v>63</v>
      </c>
      <c r="DN20" s="208"/>
      <c r="DO20" s="208"/>
      <c r="DP20" s="208" t="s">
        <v>64</v>
      </c>
      <c r="DQ20" s="208" t="s">
        <v>139</v>
      </c>
      <c r="DR20" s="208" t="s">
        <v>2359</v>
      </c>
      <c r="DS20" s="208"/>
      <c r="DT20" s="208"/>
      <c r="DU20" s="208"/>
      <c r="DV20" s="208"/>
      <c r="DW20" s="208"/>
      <c r="DX20" s="208"/>
      <c r="DY20" s="208"/>
      <c r="DZ20" s="276"/>
      <c r="EA20" s="288"/>
      <c r="EB20" s="208">
        <v>10</v>
      </c>
      <c r="EC20" s="208">
        <v>10</v>
      </c>
      <c r="ED20" s="208"/>
      <c r="EE20" s="275" t="s">
        <v>2360</v>
      </c>
      <c r="EF20" s="208">
        <v>10</v>
      </c>
      <c r="EG20" s="208"/>
      <c r="EH20" s="276"/>
      <c r="EI20" s="208"/>
      <c r="EJ20" s="208"/>
      <c r="EK20" s="208"/>
      <c r="EL20" s="208"/>
      <c r="EM20" s="275"/>
      <c r="EN20" s="208"/>
      <c r="EO20" s="208"/>
      <c r="EP20" s="276"/>
      <c r="EQ20" s="208"/>
      <c r="ER20" s="208"/>
      <c r="ES20" s="208"/>
      <c r="ET20" s="208"/>
      <c r="EU20" s="275">
        <v>4750</v>
      </c>
      <c r="EV20" s="276"/>
      <c r="EW20" s="208">
        <v>0</v>
      </c>
      <c r="EX20" s="208">
        <v>0</v>
      </c>
      <c r="EY20" s="208">
        <v>0</v>
      </c>
      <c r="EZ20" s="277"/>
      <c r="FA20" s="208">
        <v>10</v>
      </c>
      <c r="FB20" s="208"/>
      <c r="FC20" s="277"/>
      <c r="FD20" s="208"/>
      <c r="FE20" s="208"/>
      <c r="FF20" s="208"/>
      <c r="FG20" s="275">
        <v>277.7</v>
      </c>
      <c r="FH20" s="208">
        <v>235.1</v>
      </c>
      <c r="FI20" s="281">
        <f>AF20</f>
        <v>259</v>
      </c>
    </row>
    <row r="21" spans="1:255" s="256" customFormat="1" ht="15" customHeight="1" x14ac:dyDescent="0.25">
      <c r="A21" s="4"/>
      <c r="B21" s="4"/>
      <c r="C21" s="270"/>
      <c r="D21" s="4"/>
      <c r="E21" s="4"/>
      <c r="F21" s="4"/>
      <c r="G21" s="4"/>
      <c r="H21" s="4"/>
      <c r="I21" s="257"/>
      <c r="J21" s="260"/>
      <c r="K21" s="4"/>
      <c r="L21" s="4"/>
      <c r="M21" s="257" t="s">
        <v>2362</v>
      </c>
      <c r="N21" s="4"/>
      <c r="O21" s="4"/>
      <c r="P21" s="4"/>
      <c r="Q21" s="4"/>
      <c r="R21" s="4"/>
      <c r="S21" s="4"/>
      <c r="T21" s="4"/>
      <c r="U21" s="4"/>
      <c r="V21" s="4"/>
      <c r="W21" s="4"/>
      <c r="X21" s="4"/>
      <c r="Y21" s="4"/>
      <c r="Z21" s="4"/>
      <c r="AA21" s="4"/>
      <c r="AB21" s="4"/>
      <c r="AC21" s="4"/>
      <c r="AD21" s="257" t="str">
        <f>$M21</f>
        <v>2020 Hyundai Ioniq Electric</v>
      </c>
      <c r="AE21" s="4"/>
      <c r="AF21" s="4"/>
      <c r="AG21" s="4"/>
      <c r="AH21" s="4"/>
      <c r="AI21" s="4"/>
      <c r="AJ21" s="292"/>
      <c r="AK21" s="4"/>
      <c r="AL21" s="4"/>
      <c r="AM21" s="4"/>
      <c r="AN21" s="4"/>
      <c r="AO21" s="4"/>
      <c r="AP21" s="4"/>
      <c r="AQ21" s="4"/>
      <c r="AR21" s="271"/>
      <c r="AS21" s="4"/>
      <c r="AT21" s="272" t="str">
        <f>$M21</f>
        <v>2020 Hyundai Ioniq Electric</v>
      </c>
      <c r="AU21" s="260"/>
      <c r="AV21" s="4"/>
      <c r="AW21" s="4"/>
      <c r="AX21" s="4"/>
      <c r="AY21" s="4"/>
      <c r="AZ21" s="4"/>
      <c r="BA21" s="4"/>
      <c r="BB21" s="4"/>
      <c r="BC21" s="4"/>
      <c r="BD21" s="4"/>
      <c r="BE21" s="4"/>
      <c r="BF21" s="4"/>
      <c r="BG21" s="4"/>
      <c r="BH21" s="4"/>
      <c r="BI21" s="257" t="str">
        <f>$M21</f>
        <v>2020 Hyundai Ioniq Electric</v>
      </c>
      <c r="BJ21" s="4"/>
      <c r="BK21" s="4"/>
      <c r="BL21" s="4"/>
      <c r="BM21" s="4"/>
      <c r="BN21" s="260"/>
      <c r="BO21" s="4"/>
      <c r="BP21" s="4"/>
      <c r="BQ21" s="4"/>
      <c r="BR21" s="4"/>
      <c r="BS21" s="4"/>
      <c r="BT21" s="188"/>
      <c r="BU21" s="4"/>
      <c r="BV21" s="4"/>
      <c r="BW21" s="283" t="s">
        <v>80</v>
      </c>
      <c r="BX21" s="4"/>
      <c r="BY21" s="257" t="str">
        <f>$M21</f>
        <v>2020 Hyundai Ioniq Electric</v>
      </c>
      <c r="BZ21" s="4"/>
      <c r="CA21" s="4"/>
      <c r="CB21" s="4"/>
      <c r="CC21" s="4"/>
      <c r="CD21" s="4"/>
      <c r="CE21" s="273" t="s">
        <v>80</v>
      </c>
      <c r="CF21" s="4"/>
      <c r="CG21" s="4"/>
      <c r="CH21" s="4"/>
      <c r="CI21" s="4"/>
      <c r="CJ21" s="4"/>
      <c r="CK21" s="4"/>
      <c r="CL21" s="4"/>
      <c r="CM21" s="4"/>
      <c r="CN21" s="4"/>
      <c r="CO21" s="257" t="str">
        <f>$M21</f>
        <v>2020 Hyundai Ioniq Electric</v>
      </c>
      <c r="CP21" s="4"/>
      <c r="CQ21" s="4"/>
      <c r="CR21" s="4"/>
      <c r="CS21" s="4"/>
      <c r="CT21" s="4"/>
      <c r="CU21" s="4"/>
      <c r="CV21" s="4"/>
      <c r="CW21" s="4"/>
      <c r="CX21" s="4"/>
      <c r="CY21" s="4"/>
      <c r="CZ21" s="4"/>
      <c r="DA21" s="4"/>
      <c r="DB21" s="4"/>
      <c r="DC21" s="4"/>
      <c r="DD21" s="4"/>
      <c r="DE21" s="4"/>
      <c r="DF21" s="257" t="str">
        <f>$M21</f>
        <v>2020 Hyundai Ioniq Electric</v>
      </c>
      <c r="DG21" s="4"/>
      <c r="DH21" s="4"/>
      <c r="DI21" s="4"/>
      <c r="DJ21" s="4"/>
      <c r="DK21" s="4"/>
      <c r="DL21" s="4"/>
      <c r="DM21" s="4"/>
      <c r="DN21" s="4"/>
      <c r="DO21" s="4"/>
      <c r="DP21" s="4"/>
      <c r="DQ21" s="4"/>
      <c r="DR21" s="257"/>
      <c r="DS21" s="257"/>
      <c r="DT21" s="257"/>
      <c r="DU21" s="257"/>
      <c r="DV21" s="257"/>
      <c r="DW21" s="257" t="str">
        <f>$M21</f>
        <v>2020 Hyundai Ioniq Electric</v>
      </c>
      <c r="DX21" s="257"/>
      <c r="DY21" s="257"/>
      <c r="DZ21" s="262"/>
      <c r="EA21" s="284"/>
      <c r="EB21" s="257"/>
      <c r="EC21" s="257"/>
      <c r="ED21" s="257"/>
      <c r="EE21" s="266"/>
      <c r="EF21" s="257"/>
      <c r="EG21" s="257"/>
      <c r="EH21" s="262"/>
      <c r="EI21" s="257"/>
      <c r="EK21" s="273"/>
      <c r="EL21" s="257" t="str">
        <f>$M21</f>
        <v>2020 Hyundai Ioniq Electric</v>
      </c>
      <c r="EM21" s="266"/>
      <c r="EP21" s="267"/>
      <c r="EU21" s="268"/>
      <c r="EV21" s="267"/>
      <c r="EZ21" s="269"/>
      <c r="FA21" s="257" t="str">
        <f>$M21</f>
        <v>2020 Hyundai Ioniq Electric</v>
      </c>
      <c r="FC21" s="269"/>
      <c r="FD21" s="257"/>
      <c r="FE21" s="257"/>
      <c r="FF21" s="257"/>
      <c r="FG21" s="266"/>
      <c r="FH21" s="257"/>
      <c r="FI21" s="262"/>
      <c r="FJ21" s="257"/>
      <c r="FK21" s="257"/>
      <c r="FL21" s="257"/>
      <c r="FM21" s="257"/>
      <c r="FN21" s="257"/>
      <c r="FO21" s="257"/>
      <c r="FP21" s="257"/>
      <c r="FQ21" s="257"/>
      <c r="FR21" s="257"/>
      <c r="FS21" s="257"/>
      <c r="FT21" s="257"/>
      <c r="FU21" s="257"/>
      <c r="FV21" s="257"/>
      <c r="FW21" s="257"/>
      <c r="FX21" s="257"/>
      <c r="FY21" s="257"/>
      <c r="FZ21" s="257"/>
      <c r="GA21" s="257"/>
      <c r="GB21" s="257"/>
      <c r="GC21" s="257"/>
      <c r="GD21" s="257"/>
      <c r="GE21" s="257"/>
      <c r="GF21" s="257"/>
      <c r="GG21" s="257"/>
      <c r="GH21" s="257"/>
    </row>
    <row r="22" spans="1:255" s="256" customFormat="1" x14ac:dyDescent="0.25">
      <c r="A22" s="208">
        <v>2020</v>
      </c>
      <c r="B22" s="208" t="s">
        <v>576</v>
      </c>
      <c r="C22" s="208" t="s">
        <v>597</v>
      </c>
      <c r="D22" s="208" t="s">
        <v>2363</v>
      </c>
      <c r="E22" s="208" t="s">
        <v>579</v>
      </c>
      <c r="F22" s="208">
        <v>53</v>
      </c>
      <c r="G22" s="209">
        <v>0</v>
      </c>
      <c r="H22" s="208"/>
      <c r="I22" s="208" t="s">
        <v>140</v>
      </c>
      <c r="J22" s="275">
        <v>145</v>
      </c>
      <c r="K22" s="208">
        <v>121</v>
      </c>
      <c r="L22" s="208">
        <v>133</v>
      </c>
      <c r="M22" s="208">
        <v>206.6</v>
      </c>
      <c r="N22" s="208">
        <v>172.4</v>
      </c>
      <c r="O22" s="208">
        <v>189.66849999999999</v>
      </c>
      <c r="P22" s="208">
        <v>144.62</v>
      </c>
      <c r="Q22" s="208">
        <v>120.68</v>
      </c>
      <c r="R22" s="208">
        <v>132.768</v>
      </c>
      <c r="S22" s="208"/>
      <c r="T22" s="208"/>
      <c r="U22" s="208"/>
      <c r="V22" s="208" t="s">
        <v>86</v>
      </c>
      <c r="W22" s="208" t="s">
        <v>136</v>
      </c>
      <c r="X22" s="208" t="s">
        <v>2364</v>
      </c>
      <c r="Y22" s="208">
        <v>1</v>
      </c>
      <c r="Z22" s="208" t="s">
        <v>64</v>
      </c>
      <c r="AA22" s="208" t="s">
        <v>64</v>
      </c>
      <c r="AB22" s="208" t="s">
        <v>150</v>
      </c>
      <c r="AC22" s="208" t="s">
        <v>178</v>
      </c>
      <c r="AD22" s="208"/>
      <c r="AE22" s="208"/>
      <c r="AF22" s="208">
        <v>170</v>
      </c>
      <c r="AG22" s="208" t="s">
        <v>108</v>
      </c>
      <c r="AH22" s="208" t="s">
        <v>109</v>
      </c>
      <c r="AI22" s="208" t="s">
        <v>68</v>
      </c>
      <c r="AJ22" s="208" t="s">
        <v>69</v>
      </c>
      <c r="AK22" s="208" t="s">
        <v>64</v>
      </c>
      <c r="AL22" s="208" t="s">
        <v>70</v>
      </c>
      <c r="AM22" s="208"/>
      <c r="AN22" s="208"/>
      <c r="AO22" s="208">
        <v>96</v>
      </c>
      <c r="AP22" s="208">
        <v>23</v>
      </c>
      <c r="AQ22" s="208"/>
      <c r="AR22" s="276"/>
      <c r="AS22" s="208">
        <v>500</v>
      </c>
      <c r="AT22" s="277">
        <v>500</v>
      </c>
      <c r="AU22" s="275"/>
      <c r="AV22" s="208"/>
      <c r="AW22" s="208"/>
      <c r="AX22" s="208"/>
      <c r="AY22" s="208"/>
      <c r="AZ22" s="208"/>
      <c r="BA22" s="208"/>
      <c r="BB22" s="208"/>
      <c r="BC22" s="208"/>
      <c r="BD22" s="208"/>
      <c r="BE22" s="208"/>
      <c r="BF22" s="208"/>
      <c r="BG22" s="208"/>
      <c r="BH22" s="208"/>
      <c r="BI22" s="208"/>
      <c r="BJ22" s="208"/>
      <c r="BK22" s="208"/>
      <c r="BL22" s="208"/>
      <c r="BM22" s="208"/>
      <c r="BN22" s="278"/>
      <c r="BO22" s="208"/>
      <c r="BP22" s="208"/>
      <c r="BQ22" s="208">
        <v>5</v>
      </c>
      <c r="BR22" s="208" t="s">
        <v>126</v>
      </c>
      <c r="BS22" s="208" t="s">
        <v>2123</v>
      </c>
      <c r="BT22" s="208" t="s">
        <v>2344</v>
      </c>
      <c r="BU22" s="211">
        <v>43753</v>
      </c>
      <c r="BV22" s="208">
        <v>26580</v>
      </c>
      <c r="BW22" s="261" t="s">
        <v>80</v>
      </c>
      <c r="BX22" s="208" t="s">
        <v>64</v>
      </c>
      <c r="BY22" s="208" t="s">
        <v>64</v>
      </c>
      <c r="BZ22" s="208"/>
      <c r="CA22" s="208"/>
      <c r="CB22" s="208" t="s">
        <v>64</v>
      </c>
      <c r="CC22" s="208" t="s">
        <v>64</v>
      </c>
      <c r="CD22" s="208"/>
      <c r="CE22" s="208"/>
      <c r="CF22" s="208"/>
      <c r="CG22" s="208"/>
      <c r="CH22" s="208"/>
      <c r="CI22" s="208"/>
      <c r="CJ22" s="208"/>
      <c r="CK22" s="208" t="s">
        <v>112</v>
      </c>
      <c r="CL22" s="208"/>
      <c r="CM22" s="208">
        <v>1</v>
      </c>
      <c r="CN22" s="208" t="s">
        <v>113</v>
      </c>
      <c r="CO22" s="208"/>
      <c r="CP22" s="208">
        <v>319</v>
      </c>
      <c r="CQ22" s="208">
        <v>120</v>
      </c>
      <c r="CR22" s="208">
        <v>112.4</v>
      </c>
      <c r="CS22" s="208" t="s">
        <v>2129</v>
      </c>
      <c r="CT22" s="208"/>
      <c r="CU22" s="208"/>
      <c r="CV22" s="208" t="s">
        <v>115</v>
      </c>
      <c r="CW22" s="208"/>
      <c r="CX22" s="208" t="s">
        <v>151</v>
      </c>
      <c r="CY22" s="208" t="s">
        <v>64</v>
      </c>
      <c r="CZ22" s="208"/>
      <c r="DA22" s="208"/>
      <c r="DB22" s="208"/>
      <c r="DC22" s="208" t="s">
        <v>2365</v>
      </c>
      <c r="DD22" s="208">
        <v>1</v>
      </c>
      <c r="DE22" s="208" t="s">
        <v>476</v>
      </c>
      <c r="DF22" s="208" t="s">
        <v>2366</v>
      </c>
      <c r="DG22" s="208">
        <v>100</v>
      </c>
      <c r="DH22" s="208"/>
      <c r="DI22" s="208"/>
      <c r="DJ22" s="208"/>
      <c r="DK22" s="208"/>
      <c r="DL22" s="208" t="s">
        <v>64</v>
      </c>
      <c r="DM22" s="208" t="s">
        <v>63</v>
      </c>
      <c r="DN22" s="208"/>
      <c r="DO22" s="208"/>
      <c r="DP22" s="208" t="s">
        <v>64</v>
      </c>
      <c r="DQ22" s="208" t="s">
        <v>139</v>
      </c>
      <c r="DR22" s="208"/>
      <c r="DS22" s="208"/>
      <c r="DT22" s="208"/>
      <c r="DU22" s="208"/>
      <c r="DV22" s="208"/>
      <c r="DW22" s="208"/>
      <c r="DX22" s="208"/>
      <c r="DY22" s="208"/>
      <c r="DZ22" s="276"/>
      <c r="EA22" s="288"/>
      <c r="EB22" s="208">
        <v>10</v>
      </c>
      <c r="EC22" s="208">
        <v>10</v>
      </c>
      <c r="ED22" s="208"/>
      <c r="EE22" s="275" t="s">
        <v>2367</v>
      </c>
      <c r="EF22" s="208">
        <v>10</v>
      </c>
      <c r="EG22" s="208"/>
      <c r="EH22" s="276"/>
      <c r="EI22" s="208"/>
      <c r="EJ22" s="208"/>
      <c r="EK22" s="208"/>
      <c r="EL22" s="208"/>
      <c r="EM22" s="275"/>
      <c r="EN22" s="208"/>
      <c r="EO22" s="208"/>
      <c r="EP22" s="276"/>
      <c r="EQ22" s="208"/>
      <c r="ER22" s="208"/>
      <c r="ES22" s="208"/>
      <c r="ET22" s="208"/>
      <c r="EU22" s="275">
        <v>5000</v>
      </c>
      <c r="EV22" s="276"/>
      <c r="EW22" s="208">
        <v>0</v>
      </c>
      <c r="EX22" s="208">
        <v>0</v>
      </c>
      <c r="EY22" s="208">
        <v>0</v>
      </c>
      <c r="EZ22" s="277"/>
      <c r="FA22" s="208">
        <v>5.8</v>
      </c>
      <c r="FB22" s="208"/>
      <c r="FC22" s="277"/>
      <c r="FD22" s="208"/>
      <c r="FE22" s="208"/>
      <c r="FF22" s="208"/>
      <c r="FG22" s="275">
        <v>183.8</v>
      </c>
      <c r="FH22" s="208">
        <v>153.30000000000001</v>
      </c>
      <c r="FI22" s="281">
        <f>AF22</f>
        <v>170</v>
      </c>
      <c r="FJ22" s="293"/>
    </row>
    <row r="23" spans="1:255" x14ac:dyDescent="0.25">
      <c r="A23" s="208" t="s">
        <v>80</v>
      </c>
      <c r="B23" s="208" t="s">
        <v>2368</v>
      </c>
      <c r="C23" s="208"/>
      <c r="D23" s="208"/>
      <c r="E23" s="208"/>
      <c r="F23" s="208"/>
      <c r="G23" s="209"/>
      <c r="H23" s="208"/>
      <c r="I23" s="208"/>
      <c r="J23" s="275">
        <v>23</v>
      </c>
      <c r="K23" s="208">
        <v>28</v>
      </c>
      <c r="L23" s="208">
        <v>25</v>
      </c>
      <c r="M23" s="208">
        <v>16.315999999999999</v>
      </c>
      <c r="N23" s="208">
        <v>19.552499999999998</v>
      </c>
      <c r="O23" s="208">
        <v>17.772400000000001</v>
      </c>
      <c r="P23" s="208">
        <v>23.305900000000001</v>
      </c>
      <c r="Q23" s="208">
        <v>27.929200000000002</v>
      </c>
      <c r="R23" s="208">
        <v>25.386399999999998</v>
      </c>
      <c r="S23" s="208"/>
      <c r="T23" s="208"/>
      <c r="U23" s="208"/>
      <c r="V23" s="208" t="s">
        <v>86</v>
      </c>
      <c r="W23" s="208" t="s">
        <v>136</v>
      </c>
      <c r="X23" s="208" t="s">
        <v>2364</v>
      </c>
      <c r="Y23" s="208">
        <v>1</v>
      </c>
      <c r="Z23" s="208" t="s">
        <v>64</v>
      </c>
      <c r="AA23" s="208" t="s">
        <v>64</v>
      </c>
      <c r="AB23" s="208" t="s">
        <v>150</v>
      </c>
      <c r="AC23" s="208" t="s">
        <v>178</v>
      </c>
      <c r="AD23" s="208"/>
      <c r="AE23" s="208"/>
      <c r="AF23" s="208">
        <v>170</v>
      </c>
      <c r="AG23" s="208" t="s">
        <v>108</v>
      </c>
      <c r="AH23" s="208" t="s">
        <v>109</v>
      </c>
      <c r="AI23" s="208" t="s">
        <v>122</v>
      </c>
      <c r="AJ23" s="208" t="s">
        <v>123</v>
      </c>
      <c r="AK23" s="208" t="s">
        <v>64</v>
      </c>
      <c r="AL23" s="208" t="s">
        <v>70</v>
      </c>
      <c r="AM23" s="208"/>
      <c r="AN23" s="208"/>
      <c r="AO23" s="208">
        <v>96</v>
      </c>
      <c r="AP23" s="208">
        <v>23</v>
      </c>
      <c r="AQ23" s="208"/>
      <c r="AR23" s="276"/>
      <c r="AS23" s="208">
        <v>500</v>
      </c>
      <c r="AT23" s="277">
        <v>500</v>
      </c>
      <c r="AU23" s="275"/>
      <c r="AV23" s="208"/>
      <c r="AW23" s="208"/>
      <c r="AX23" s="208"/>
      <c r="AY23" s="208"/>
      <c r="AZ23" s="208"/>
      <c r="BA23" s="208"/>
      <c r="BB23" s="208"/>
      <c r="BC23" s="208"/>
      <c r="BD23" s="208"/>
      <c r="BE23" s="208"/>
      <c r="BF23" s="208"/>
      <c r="BG23" s="208"/>
      <c r="BH23" s="208"/>
      <c r="BI23" s="208"/>
      <c r="BJ23" s="208"/>
      <c r="BK23" s="208"/>
      <c r="BL23" s="208"/>
      <c r="BM23" s="208"/>
      <c r="BN23" s="278"/>
      <c r="BO23" s="208"/>
      <c r="BP23" s="208"/>
      <c r="BQ23" s="208">
        <v>5</v>
      </c>
      <c r="BR23" s="208" t="s">
        <v>126</v>
      </c>
      <c r="BS23" s="208" t="s">
        <v>2123</v>
      </c>
      <c r="BT23" s="208" t="s">
        <v>2344</v>
      </c>
      <c r="BU23" s="211">
        <v>43753</v>
      </c>
      <c r="BV23" s="208">
        <v>26580</v>
      </c>
      <c r="BW23" s="261" t="s">
        <v>80</v>
      </c>
      <c r="BX23" s="208" t="s">
        <v>64</v>
      </c>
      <c r="BY23" s="208" t="s">
        <v>64</v>
      </c>
      <c r="BZ23" s="208"/>
      <c r="CA23" s="208"/>
      <c r="CB23" s="208" t="s">
        <v>64</v>
      </c>
      <c r="CC23" s="208" t="s">
        <v>64</v>
      </c>
      <c r="CD23" s="208"/>
      <c r="CE23" s="208"/>
      <c r="CF23" s="208"/>
      <c r="CG23" s="208"/>
      <c r="CH23" s="208"/>
      <c r="CI23" s="208"/>
      <c r="CJ23" s="208"/>
      <c r="CK23" s="208" t="s">
        <v>112</v>
      </c>
      <c r="CL23" s="208"/>
      <c r="CM23" s="208">
        <v>1</v>
      </c>
      <c r="CN23" s="208" t="s">
        <v>113</v>
      </c>
      <c r="CO23" s="208"/>
      <c r="CP23" s="208">
        <v>319</v>
      </c>
      <c r="CQ23" s="208">
        <v>120</v>
      </c>
      <c r="CR23" s="208">
        <v>112.4</v>
      </c>
      <c r="CS23" s="208" t="s">
        <v>2129</v>
      </c>
      <c r="CT23" s="208"/>
      <c r="CU23" s="208"/>
      <c r="CV23" s="208" t="s">
        <v>115</v>
      </c>
      <c r="CW23" s="208"/>
      <c r="CX23" s="208" t="s">
        <v>151</v>
      </c>
      <c r="CY23" s="208" t="s">
        <v>64</v>
      </c>
      <c r="CZ23" s="208"/>
      <c r="DA23" s="208"/>
      <c r="DB23" s="208"/>
      <c r="DC23" s="208" t="s">
        <v>2365</v>
      </c>
      <c r="DD23" s="208">
        <v>1</v>
      </c>
      <c r="DE23" s="208" t="s">
        <v>476</v>
      </c>
      <c r="DF23" s="208" t="s">
        <v>2366</v>
      </c>
      <c r="DG23" s="208">
        <v>100</v>
      </c>
      <c r="DH23" s="208"/>
      <c r="DI23" s="208"/>
      <c r="DJ23" s="208"/>
      <c r="DK23" s="208"/>
      <c r="DL23" s="208" t="s">
        <v>64</v>
      </c>
      <c r="DM23" s="208" t="s">
        <v>63</v>
      </c>
      <c r="DN23" s="208"/>
      <c r="DO23" s="208"/>
      <c r="DP23" s="208" t="s">
        <v>64</v>
      </c>
      <c r="DQ23" s="208" t="s">
        <v>139</v>
      </c>
      <c r="DR23" s="208"/>
      <c r="DS23" s="208"/>
      <c r="DT23" s="208"/>
      <c r="DU23" s="208"/>
      <c r="DV23" s="208"/>
      <c r="DW23" s="208"/>
      <c r="DX23" s="208"/>
      <c r="DY23" s="208"/>
      <c r="DZ23" s="276"/>
      <c r="EA23" s="288"/>
      <c r="EB23" s="208">
        <v>10</v>
      </c>
      <c r="EC23" s="208">
        <v>10</v>
      </c>
      <c r="ED23" s="208"/>
      <c r="EE23" s="275" t="s">
        <v>2367</v>
      </c>
      <c r="EF23" s="208">
        <v>10</v>
      </c>
      <c r="EG23" s="208"/>
      <c r="EH23" s="276"/>
      <c r="EI23" s="208"/>
      <c r="EJ23" s="208"/>
      <c r="EK23" s="208"/>
      <c r="EL23" s="208"/>
      <c r="EM23" s="275"/>
      <c r="EN23" s="208"/>
      <c r="EO23" s="208"/>
      <c r="EP23" s="276"/>
      <c r="EQ23" s="208"/>
      <c r="ER23" s="208"/>
      <c r="ES23" s="208"/>
      <c r="ET23" s="208"/>
      <c r="EU23" s="275">
        <v>5000</v>
      </c>
      <c r="EV23" s="276"/>
      <c r="EW23" s="208">
        <v>0</v>
      </c>
      <c r="EX23" s="208">
        <v>0</v>
      </c>
      <c r="EY23" s="208">
        <v>0</v>
      </c>
      <c r="EZ23" s="277"/>
      <c r="FA23" s="208">
        <v>5.8</v>
      </c>
      <c r="FB23" s="208"/>
      <c r="FC23" s="277"/>
      <c r="FD23" s="208"/>
      <c r="FE23" s="208"/>
      <c r="FF23" s="208"/>
      <c r="FG23" s="275">
        <v>183.8</v>
      </c>
      <c r="FH23" s="208">
        <v>153.30000000000001</v>
      </c>
      <c r="FI23" s="281">
        <f>AF23</f>
        <v>170</v>
      </c>
      <c r="FJ23" s="293"/>
      <c r="FK23" s="256"/>
      <c r="FL23" s="256"/>
      <c r="FM23" s="256"/>
      <c r="FN23" s="256"/>
      <c r="FO23" s="256"/>
      <c r="FP23" s="256"/>
      <c r="FQ23" s="256"/>
      <c r="FR23" s="256"/>
      <c r="FS23" s="256"/>
      <c r="FT23" s="256"/>
      <c r="FU23" s="256"/>
      <c r="FV23" s="256"/>
      <c r="FW23" s="256"/>
      <c r="FX23" s="256"/>
      <c r="FY23" s="256"/>
      <c r="FZ23" s="256"/>
      <c r="GA23" s="256"/>
      <c r="GB23" s="256"/>
      <c r="GC23" s="256"/>
      <c r="GD23" s="256"/>
      <c r="GE23" s="256"/>
      <c r="GF23" s="256"/>
      <c r="GG23" s="256"/>
      <c r="GH23" s="256"/>
      <c r="GI23" s="256"/>
      <c r="GJ23" s="256"/>
      <c r="GK23" s="256"/>
      <c r="GL23" s="256"/>
      <c r="GM23" s="256"/>
      <c r="GN23" s="256"/>
      <c r="GO23" s="256"/>
      <c r="GP23" s="256"/>
      <c r="GQ23" s="256"/>
      <c r="GR23" s="256"/>
      <c r="GS23" s="256"/>
      <c r="GT23" s="256"/>
      <c r="GU23" s="256"/>
      <c r="GV23" s="256"/>
      <c r="GW23" s="256"/>
      <c r="GX23" s="256"/>
      <c r="GY23" s="256"/>
      <c r="GZ23" s="256"/>
      <c r="HA23" s="256"/>
      <c r="HB23" s="256"/>
      <c r="HC23" s="256"/>
      <c r="HD23" s="256"/>
      <c r="HE23" s="256"/>
      <c r="HF23" s="256"/>
      <c r="HG23" s="256"/>
      <c r="HH23" s="256"/>
      <c r="HI23" s="256"/>
      <c r="HJ23" s="256"/>
      <c r="HK23" s="256"/>
      <c r="HL23" s="256"/>
      <c r="HM23" s="256"/>
      <c r="HN23" s="256"/>
      <c r="HO23" s="256"/>
      <c r="HP23" s="256"/>
      <c r="HQ23" s="256"/>
      <c r="HR23" s="256"/>
      <c r="HS23" s="256"/>
      <c r="HT23" s="256"/>
      <c r="HU23" s="256"/>
      <c r="HV23" s="256"/>
      <c r="HW23" s="256"/>
      <c r="HX23" s="256"/>
      <c r="HY23" s="256"/>
      <c r="HZ23" s="256"/>
      <c r="IA23" s="256"/>
      <c r="IB23" s="256"/>
      <c r="IC23" s="256"/>
      <c r="ID23" s="256"/>
      <c r="IE23" s="256"/>
      <c r="IF23" s="256"/>
      <c r="IG23" s="256"/>
      <c r="IH23" s="256"/>
      <c r="II23" s="256"/>
      <c r="IJ23" s="256"/>
      <c r="IK23" s="256"/>
      <c r="IL23" s="256"/>
      <c r="IM23" s="256"/>
      <c r="IN23" s="256"/>
      <c r="IO23" s="256"/>
      <c r="IP23" s="256"/>
      <c r="IQ23" s="256"/>
      <c r="IR23" s="256"/>
      <c r="IS23" s="256"/>
      <c r="IT23" s="256"/>
      <c r="IU23" s="256"/>
    </row>
    <row r="24" spans="1:255" s="256" customFormat="1" x14ac:dyDescent="0.25">
      <c r="A24" s="4"/>
      <c r="B24" s="282"/>
      <c r="C24" s="282"/>
      <c r="D24" s="282"/>
      <c r="E24" s="282"/>
      <c r="F24" s="4"/>
      <c r="G24" s="4"/>
      <c r="H24" s="4"/>
      <c r="I24" s="257"/>
      <c r="J24" s="260"/>
      <c r="K24" s="4"/>
      <c r="L24" s="4"/>
      <c r="M24" s="257" t="s">
        <v>2369</v>
      </c>
      <c r="N24" s="4"/>
      <c r="O24" s="4"/>
      <c r="P24" s="4"/>
      <c r="Q24" s="4"/>
      <c r="R24" s="4"/>
      <c r="S24" s="4"/>
      <c r="T24" s="4"/>
      <c r="U24" s="4"/>
      <c r="V24" s="4"/>
      <c r="W24" s="4"/>
      <c r="X24" s="4"/>
      <c r="Y24" s="4"/>
      <c r="Z24" s="4"/>
      <c r="AA24" s="4"/>
      <c r="AB24" s="4"/>
      <c r="AC24" s="4"/>
      <c r="AD24" s="257" t="str">
        <f>$M24</f>
        <v>2020 Hundai Kona EV</v>
      </c>
      <c r="AE24" s="4"/>
      <c r="AF24" s="4"/>
      <c r="AG24" s="4"/>
      <c r="AH24" s="4"/>
      <c r="AI24" s="4"/>
      <c r="AJ24" s="4"/>
      <c r="AK24" s="4"/>
      <c r="AL24" s="4"/>
      <c r="AM24" s="4"/>
      <c r="AN24" s="4"/>
      <c r="AO24" s="4"/>
      <c r="AP24" s="4"/>
      <c r="AQ24" s="4"/>
      <c r="AR24" s="271"/>
      <c r="AS24" s="4"/>
      <c r="AT24" s="272" t="str">
        <f>$M24</f>
        <v>2020 Hundai Kona EV</v>
      </c>
      <c r="AU24" s="260"/>
      <c r="AV24" s="4"/>
      <c r="AW24" s="4"/>
      <c r="AX24" s="4"/>
      <c r="AY24" s="4"/>
      <c r="AZ24" s="4"/>
      <c r="BA24" s="4"/>
      <c r="BB24" s="4"/>
      <c r="BC24" s="4"/>
      <c r="BD24" s="4"/>
      <c r="BE24" s="4"/>
      <c r="BF24" s="4"/>
      <c r="BG24" s="4"/>
      <c r="BH24" s="4"/>
      <c r="BI24" s="257" t="str">
        <f>$M24</f>
        <v>2020 Hundai Kona EV</v>
      </c>
      <c r="BJ24" s="4"/>
      <c r="BK24" s="4"/>
      <c r="BL24" s="4"/>
      <c r="BM24" s="4"/>
      <c r="BN24" s="260"/>
      <c r="BO24" s="4"/>
      <c r="BP24" s="4"/>
      <c r="BQ24" s="4"/>
      <c r="BR24" s="4"/>
      <c r="BS24" s="4"/>
      <c r="BT24" s="188"/>
      <c r="BU24" s="4"/>
      <c r="BV24" s="4"/>
      <c r="BW24" s="283" t="s">
        <v>80</v>
      </c>
      <c r="BX24" s="4"/>
      <c r="BY24" s="257" t="str">
        <f>$M24</f>
        <v>2020 Hundai Kona EV</v>
      </c>
      <c r="BZ24" s="4"/>
      <c r="CA24" s="4"/>
      <c r="CB24" s="4"/>
      <c r="CC24" s="4"/>
      <c r="CD24" s="4"/>
      <c r="CE24" s="273" t="s">
        <v>80</v>
      </c>
      <c r="CF24" s="4"/>
      <c r="CG24" s="4"/>
      <c r="CH24" s="4"/>
      <c r="CI24" s="4"/>
      <c r="CJ24" s="4"/>
      <c r="CK24" s="4"/>
      <c r="CL24" s="4"/>
      <c r="CM24" s="4"/>
      <c r="CN24" s="4"/>
      <c r="CO24" s="257" t="str">
        <f>$M24</f>
        <v>2020 Hundai Kona EV</v>
      </c>
      <c r="CP24" s="4"/>
      <c r="CQ24" s="4"/>
      <c r="CR24" s="4"/>
      <c r="CS24" s="4"/>
      <c r="CT24" s="4"/>
      <c r="CU24" s="4"/>
      <c r="CV24" s="4"/>
      <c r="CW24" s="4"/>
      <c r="CX24" s="4"/>
      <c r="CY24" s="4"/>
      <c r="CZ24" s="4"/>
      <c r="DA24" s="4"/>
      <c r="DB24" s="4"/>
      <c r="DC24" s="4"/>
      <c r="DD24" s="4"/>
      <c r="DE24" s="4"/>
      <c r="DF24" s="257" t="str">
        <f>$M24</f>
        <v>2020 Hundai Kona EV</v>
      </c>
      <c r="DG24" s="4"/>
      <c r="DH24" s="4"/>
      <c r="DI24" s="4"/>
      <c r="DJ24" s="4"/>
      <c r="DK24" s="4"/>
      <c r="DL24" s="4"/>
      <c r="DM24" s="4"/>
      <c r="DN24" s="4"/>
      <c r="DO24" s="4"/>
      <c r="DP24" s="4"/>
      <c r="DQ24" s="4"/>
      <c r="DR24" s="257"/>
      <c r="DS24" s="257"/>
      <c r="DT24" s="257"/>
      <c r="DU24" s="257"/>
      <c r="DV24" s="257"/>
      <c r="DW24" s="257" t="str">
        <f>$M24</f>
        <v>2020 Hundai Kona EV</v>
      </c>
      <c r="DX24" s="257"/>
      <c r="DY24" s="257"/>
      <c r="DZ24" s="262"/>
      <c r="EA24" s="284"/>
      <c r="EB24" s="257"/>
      <c r="EC24" s="257"/>
      <c r="ED24" s="257"/>
      <c r="EE24" s="266"/>
      <c r="EF24" s="257"/>
      <c r="EG24" s="257"/>
      <c r="EH24" s="262"/>
      <c r="EI24" s="257"/>
      <c r="EK24" s="273" t="s">
        <v>80</v>
      </c>
      <c r="EL24" s="257" t="str">
        <f>$M24</f>
        <v>2020 Hundai Kona EV</v>
      </c>
      <c r="EM24" s="266"/>
      <c r="EP24" s="267"/>
      <c r="EU24" s="268"/>
      <c r="EV24" s="267"/>
      <c r="EZ24" s="269"/>
      <c r="FA24" s="257" t="str">
        <f>$M24</f>
        <v>2020 Hundai Kona EV</v>
      </c>
      <c r="FC24" s="269"/>
      <c r="FD24" s="257"/>
      <c r="FE24" s="257"/>
      <c r="FF24" s="257"/>
      <c r="FG24" s="266"/>
      <c r="FH24" s="257"/>
      <c r="FI24" s="262"/>
      <c r="FJ24" s="257"/>
      <c r="FK24" s="257"/>
      <c r="FL24" s="257"/>
      <c r="FM24" s="257"/>
      <c r="FN24" s="257"/>
      <c r="FO24" s="257"/>
      <c r="FP24" s="257"/>
      <c r="FQ24" s="257"/>
      <c r="FR24" s="257"/>
      <c r="FS24" s="257"/>
      <c r="FT24" s="257"/>
      <c r="FU24" s="257"/>
      <c r="FV24" s="257"/>
      <c r="FW24" s="257"/>
      <c r="FX24" s="257"/>
      <c r="FY24" s="257"/>
      <c r="FZ24" s="257"/>
      <c r="GA24" s="257"/>
      <c r="GB24" s="257"/>
      <c r="GD24" s="257"/>
      <c r="GE24" s="257"/>
      <c r="GF24" s="257"/>
      <c r="GG24" s="257"/>
      <c r="GH24" s="257"/>
    </row>
    <row r="25" spans="1:255" s="208" customFormat="1" x14ac:dyDescent="0.25">
      <c r="A25" s="208">
        <v>2020</v>
      </c>
      <c r="B25" s="208" t="s">
        <v>576</v>
      </c>
      <c r="C25" s="208" t="s">
        <v>597</v>
      </c>
      <c r="D25" s="208" t="s">
        <v>2370</v>
      </c>
      <c r="E25" s="208" t="s">
        <v>579</v>
      </c>
      <c r="F25" s="208">
        <v>47</v>
      </c>
      <c r="G25" s="209">
        <v>0</v>
      </c>
      <c r="I25" s="208" t="s">
        <v>140</v>
      </c>
      <c r="J25" s="275">
        <v>132</v>
      </c>
      <c r="K25" s="208">
        <v>108</v>
      </c>
      <c r="L25" s="208">
        <v>120</v>
      </c>
      <c r="M25" s="208">
        <v>195.5</v>
      </c>
      <c r="N25" s="208">
        <v>155.5</v>
      </c>
      <c r="O25" s="208">
        <v>175.2176</v>
      </c>
      <c r="P25" s="208">
        <v>136.85</v>
      </c>
      <c r="Q25" s="208">
        <v>108.85</v>
      </c>
      <c r="R25" s="208">
        <v>122.6523</v>
      </c>
      <c r="V25" s="208" t="s">
        <v>86</v>
      </c>
      <c r="W25" s="208" t="s">
        <v>136</v>
      </c>
      <c r="X25" s="208" t="s">
        <v>2364</v>
      </c>
      <c r="Y25" s="208">
        <v>1</v>
      </c>
      <c r="Z25" s="208" t="s">
        <v>64</v>
      </c>
      <c r="AA25" s="208" t="s">
        <v>64</v>
      </c>
      <c r="AB25" s="208" t="s">
        <v>150</v>
      </c>
      <c r="AC25" s="208" t="s">
        <v>178</v>
      </c>
      <c r="AF25" s="208">
        <v>258</v>
      </c>
      <c r="AG25" s="208" t="s">
        <v>108</v>
      </c>
      <c r="AH25" s="208" t="s">
        <v>109</v>
      </c>
      <c r="AI25" s="208" t="s">
        <v>68</v>
      </c>
      <c r="AJ25" s="208" t="s">
        <v>69</v>
      </c>
      <c r="AK25" s="208" t="s">
        <v>184</v>
      </c>
      <c r="AL25" s="208" t="s">
        <v>185</v>
      </c>
      <c r="AR25" s="276"/>
      <c r="AS25" s="208">
        <v>550</v>
      </c>
      <c r="AT25" s="277">
        <v>550</v>
      </c>
      <c r="AU25" s="275"/>
      <c r="BN25" s="278"/>
      <c r="BQ25" s="208">
        <v>30</v>
      </c>
      <c r="BR25" s="208" t="s">
        <v>220</v>
      </c>
      <c r="BT25" s="208" t="s">
        <v>2344</v>
      </c>
      <c r="BU25" s="211">
        <v>43709</v>
      </c>
      <c r="BV25" s="208">
        <v>26400</v>
      </c>
      <c r="BW25" s="261" t="s">
        <v>80</v>
      </c>
      <c r="BX25" s="208" t="s">
        <v>64</v>
      </c>
      <c r="BY25" s="208" t="s">
        <v>64</v>
      </c>
      <c r="CB25" s="208" t="s">
        <v>64</v>
      </c>
      <c r="CC25" s="208" t="s">
        <v>64</v>
      </c>
      <c r="CK25" s="208" t="s">
        <v>112</v>
      </c>
      <c r="CM25" s="208">
        <v>1</v>
      </c>
      <c r="CN25" s="208" t="s">
        <v>113</v>
      </c>
      <c r="CP25" s="208">
        <v>356</v>
      </c>
      <c r="CQ25" s="208">
        <v>180</v>
      </c>
      <c r="CR25" s="208">
        <v>141.30000000000001</v>
      </c>
      <c r="CS25" s="208" t="s">
        <v>2129</v>
      </c>
      <c r="CV25" s="208" t="s">
        <v>115</v>
      </c>
      <c r="CX25" s="208" t="s">
        <v>151</v>
      </c>
      <c r="CY25" s="208" t="s">
        <v>64</v>
      </c>
      <c r="DC25" s="208" t="s">
        <v>2365</v>
      </c>
      <c r="DD25" s="208">
        <v>1</v>
      </c>
      <c r="DE25" s="208" t="s">
        <v>476</v>
      </c>
      <c r="DF25" s="208" t="s">
        <v>2366</v>
      </c>
      <c r="DG25" s="208">
        <v>150</v>
      </c>
      <c r="DL25" s="208" t="s">
        <v>64</v>
      </c>
      <c r="DM25" s="208" t="s">
        <v>63</v>
      </c>
      <c r="DP25" s="208" t="s">
        <v>64</v>
      </c>
      <c r="DQ25" s="208" t="s">
        <v>139</v>
      </c>
      <c r="DZ25" s="276"/>
      <c r="EA25" s="288"/>
      <c r="EB25" s="208">
        <v>10</v>
      </c>
      <c r="EC25" s="208">
        <v>10</v>
      </c>
      <c r="EE25" s="275" t="s">
        <v>2371</v>
      </c>
      <c r="EF25" s="208">
        <v>10</v>
      </c>
      <c r="EH25" s="276"/>
      <c r="EM25" s="275"/>
      <c r="EP25" s="276"/>
      <c r="EU25" s="275">
        <v>4750</v>
      </c>
      <c r="EV25" s="276"/>
      <c r="EW25" s="208">
        <v>0</v>
      </c>
      <c r="EX25" s="208">
        <v>0</v>
      </c>
      <c r="EY25" s="208">
        <v>0</v>
      </c>
      <c r="EZ25" s="277"/>
      <c r="FA25" s="208">
        <v>9</v>
      </c>
      <c r="FC25" s="277"/>
      <c r="FG25" s="294">
        <f xml:space="preserve"> 289.5*258/262.8815</f>
        <v>284.1242156637116</v>
      </c>
      <c r="FH25" s="209">
        <f>230.3*258/262.8815</f>
        <v>226.02351249517366</v>
      </c>
      <c r="FI25" s="281">
        <f>AF25</f>
        <v>258</v>
      </c>
    </row>
    <row r="26" spans="1:255" s="208" customFormat="1" x14ac:dyDescent="0.25">
      <c r="A26" s="208" t="s">
        <v>80</v>
      </c>
      <c r="B26" s="208" t="s">
        <v>2368</v>
      </c>
      <c r="G26" s="209"/>
      <c r="J26" s="275">
        <v>25</v>
      </c>
      <c r="K26" s="208">
        <v>31</v>
      </c>
      <c r="L26" s="208">
        <v>27</v>
      </c>
      <c r="M26" s="208">
        <v>17.240500000000001</v>
      </c>
      <c r="N26" s="208">
        <v>21.669699999999999</v>
      </c>
      <c r="O26" s="208">
        <v>19.233599999999999</v>
      </c>
      <c r="P26" s="208">
        <v>24.629200000000001</v>
      </c>
      <c r="Q26" s="208">
        <v>30.964600000000001</v>
      </c>
      <c r="R26" s="208">
        <v>27.4801</v>
      </c>
      <c r="V26" s="208" t="s">
        <v>86</v>
      </c>
      <c r="W26" s="208" t="s">
        <v>136</v>
      </c>
      <c r="X26" s="208" t="s">
        <v>2364</v>
      </c>
      <c r="Y26" s="208">
        <v>1</v>
      </c>
      <c r="Z26" s="208" t="s">
        <v>64</v>
      </c>
      <c r="AA26" s="208" t="s">
        <v>64</v>
      </c>
      <c r="AB26" s="208" t="s">
        <v>150</v>
      </c>
      <c r="AC26" s="208" t="s">
        <v>178</v>
      </c>
      <c r="AF26" s="208">
        <v>258</v>
      </c>
      <c r="AG26" s="208" t="s">
        <v>108</v>
      </c>
      <c r="AH26" s="208" t="s">
        <v>109</v>
      </c>
      <c r="AI26" s="208" t="s">
        <v>122</v>
      </c>
      <c r="AJ26" s="208" t="s">
        <v>123</v>
      </c>
      <c r="AK26" s="208" t="s">
        <v>184</v>
      </c>
      <c r="AL26" s="208" t="s">
        <v>185</v>
      </c>
      <c r="AR26" s="276"/>
      <c r="AS26" s="208">
        <v>550</v>
      </c>
      <c r="AT26" s="277">
        <v>550</v>
      </c>
      <c r="AU26" s="275"/>
      <c r="BN26" s="278"/>
      <c r="BQ26" s="208">
        <v>30</v>
      </c>
      <c r="BR26" s="208" t="s">
        <v>220</v>
      </c>
      <c r="BT26" s="208" t="s">
        <v>2344</v>
      </c>
      <c r="BU26" s="211">
        <v>43709</v>
      </c>
      <c r="BV26" s="208">
        <v>26400</v>
      </c>
      <c r="BW26" s="261" t="s">
        <v>80</v>
      </c>
      <c r="BX26" s="208" t="s">
        <v>64</v>
      </c>
      <c r="BY26" s="208" t="s">
        <v>64</v>
      </c>
      <c r="CB26" s="208" t="s">
        <v>64</v>
      </c>
      <c r="CC26" s="208" t="s">
        <v>64</v>
      </c>
      <c r="CK26" s="208" t="s">
        <v>112</v>
      </c>
      <c r="CM26" s="208">
        <v>1</v>
      </c>
      <c r="CN26" s="208" t="s">
        <v>113</v>
      </c>
      <c r="CP26" s="208">
        <v>356</v>
      </c>
      <c r="CQ26" s="208">
        <v>180</v>
      </c>
      <c r="CR26" s="208">
        <v>141.30000000000001</v>
      </c>
      <c r="CS26" s="208" t="s">
        <v>2129</v>
      </c>
      <c r="CV26" s="208" t="s">
        <v>115</v>
      </c>
      <c r="CX26" s="208" t="s">
        <v>151</v>
      </c>
      <c r="CY26" s="208" t="s">
        <v>64</v>
      </c>
      <c r="DC26" s="208" t="s">
        <v>2365</v>
      </c>
      <c r="DD26" s="208">
        <v>1</v>
      </c>
      <c r="DE26" s="208" t="s">
        <v>476</v>
      </c>
      <c r="DF26" s="208" t="s">
        <v>2366</v>
      </c>
      <c r="DG26" s="208">
        <v>150</v>
      </c>
      <c r="DL26" s="208" t="s">
        <v>64</v>
      </c>
      <c r="DM26" s="208" t="s">
        <v>63</v>
      </c>
      <c r="DP26" s="208" t="s">
        <v>64</v>
      </c>
      <c r="DQ26" s="208" t="s">
        <v>139</v>
      </c>
      <c r="DZ26" s="276"/>
      <c r="EA26" s="288"/>
      <c r="EB26" s="208">
        <v>10</v>
      </c>
      <c r="EC26" s="208">
        <v>10</v>
      </c>
      <c r="EE26" s="275" t="s">
        <v>2371</v>
      </c>
      <c r="EF26" s="208">
        <v>10</v>
      </c>
      <c r="EH26" s="276"/>
      <c r="EM26" s="275"/>
      <c r="EP26" s="276"/>
      <c r="EU26" s="275">
        <v>4750</v>
      </c>
      <c r="EV26" s="276"/>
      <c r="EW26" s="208">
        <v>0</v>
      </c>
      <c r="EX26" s="208">
        <v>0</v>
      </c>
      <c r="EY26" s="208">
        <v>0</v>
      </c>
      <c r="EZ26" s="277"/>
      <c r="FA26" s="208">
        <v>9</v>
      </c>
      <c r="FC26" s="277"/>
      <c r="FG26" s="295" t="s">
        <v>2372</v>
      </c>
      <c r="FH26" s="296"/>
      <c r="FI26" s="297"/>
    </row>
    <row r="27" spans="1:255" s="256" customFormat="1" x14ac:dyDescent="0.25">
      <c r="A27" s="4"/>
      <c r="B27" s="282"/>
      <c r="C27" s="282"/>
      <c r="D27" s="282"/>
      <c r="E27" s="282"/>
      <c r="F27" s="4"/>
      <c r="G27" s="4"/>
      <c r="H27" s="4"/>
      <c r="I27" s="257"/>
      <c r="J27" s="260"/>
      <c r="K27" s="4"/>
      <c r="L27" s="4"/>
      <c r="M27" s="257" t="s">
        <v>2373</v>
      </c>
      <c r="N27" s="4"/>
      <c r="O27" s="4"/>
      <c r="P27" s="4"/>
      <c r="Q27" s="4"/>
      <c r="R27" s="4"/>
      <c r="S27" s="4"/>
      <c r="T27" s="4"/>
      <c r="U27" s="4"/>
      <c r="V27" s="4"/>
      <c r="W27" s="4"/>
      <c r="X27" s="4"/>
      <c r="Y27" s="4"/>
      <c r="Z27" s="4"/>
      <c r="AA27" s="4"/>
      <c r="AB27" s="4"/>
      <c r="AC27" s="4"/>
      <c r="AD27" s="257" t="str">
        <f>$M27</f>
        <v>2020 Jaguar I-Pace (BEV)</v>
      </c>
      <c r="AE27" s="4"/>
      <c r="AF27" s="4"/>
      <c r="AG27" s="4"/>
      <c r="AH27" s="4"/>
      <c r="AI27" s="4"/>
      <c r="AJ27" s="4"/>
      <c r="AK27" s="4"/>
      <c r="AL27" s="4"/>
      <c r="AM27" s="4"/>
      <c r="AN27" s="4"/>
      <c r="AO27" s="4"/>
      <c r="AP27" s="4"/>
      <c r="AQ27" s="4"/>
      <c r="AR27" s="271"/>
      <c r="AS27" s="4"/>
      <c r="AT27" s="272" t="str">
        <f>$M27</f>
        <v>2020 Jaguar I-Pace (BEV)</v>
      </c>
      <c r="AU27" s="260"/>
      <c r="AV27" s="4"/>
      <c r="AW27" s="4"/>
      <c r="AX27" s="4"/>
      <c r="AY27" s="4"/>
      <c r="AZ27" s="4"/>
      <c r="BA27" s="4"/>
      <c r="BB27" s="4"/>
      <c r="BC27" s="4"/>
      <c r="BD27" s="4"/>
      <c r="BE27" s="4"/>
      <c r="BF27" s="4"/>
      <c r="BG27" s="4"/>
      <c r="BH27" s="4"/>
      <c r="BI27" s="257" t="str">
        <f>$M27</f>
        <v>2020 Jaguar I-Pace (BEV)</v>
      </c>
      <c r="BJ27" s="4"/>
      <c r="BK27" s="4"/>
      <c r="BL27" s="4"/>
      <c r="BM27" s="4"/>
      <c r="BN27" s="260"/>
      <c r="BO27" s="4"/>
      <c r="BP27" s="4"/>
      <c r="BQ27" s="4"/>
      <c r="BR27" s="4"/>
      <c r="BS27" s="4"/>
      <c r="BT27" s="188"/>
      <c r="BU27" s="4"/>
      <c r="BV27" s="4"/>
      <c r="BW27" s="283" t="s">
        <v>80</v>
      </c>
      <c r="BX27" s="4"/>
      <c r="BY27" s="257" t="str">
        <f>$M27</f>
        <v>2020 Jaguar I-Pace (BEV)</v>
      </c>
      <c r="BZ27" s="4"/>
      <c r="CA27" s="4"/>
      <c r="CB27" s="4"/>
      <c r="CC27" s="4"/>
      <c r="CD27" s="4"/>
      <c r="CE27" s="273" t="s">
        <v>80</v>
      </c>
      <c r="CF27" s="4"/>
      <c r="CG27" s="4"/>
      <c r="CH27" s="4"/>
      <c r="CI27" s="4"/>
      <c r="CJ27" s="4"/>
      <c r="CK27" s="4"/>
      <c r="CL27" s="4"/>
      <c r="CM27" s="4"/>
      <c r="CN27" s="4"/>
      <c r="CO27" s="257" t="str">
        <f>$M27</f>
        <v>2020 Jaguar I-Pace (BEV)</v>
      </c>
      <c r="CP27" s="4"/>
      <c r="CQ27" s="4"/>
      <c r="CR27" s="4"/>
      <c r="CS27" s="4"/>
      <c r="CT27" s="4"/>
      <c r="CU27" s="4"/>
      <c r="CV27" s="4"/>
      <c r="CW27" s="4"/>
      <c r="CX27" s="4"/>
      <c r="CY27" s="4"/>
      <c r="CZ27" s="4"/>
      <c r="DA27" s="4"/>
      <c r="DB27" s="4"/>
      <c r="DC27" s="4"/>
      <c r="DD27" s="4"/>
      <c r="DE27" s="4"/>
      <c r="DF27" s="257" t="str">
        <f>$M27</f>
        <v>2020 Jaguar I-Pace (BEV)</v>
      </c>
      <c r="DG27" s="4"/>
      <c r="DH27" s="4"/>
      <c r="DI27" s="4"/>
      <c r="DJ27" s="4"/>
      <c r="DK27" s="4"/>
      <c r="DL27" s="4"/>
      <c r="DM27" s="4"/>
      <c r="DN27" s="4"/>
      <c r="DO27" s="4"/>
      <c r="DP27" s="4"/>
      <c r="DQ27" s="4"/>
      <c r="DR27" s="257"/>
      <c r="DS27" s="257"/>
      <c r="DT27" s="257"/>
      <c r="DU27" s="257"/>
      <c r="DV27" s="257"/>
      <c r="DW27" s="257" t="str">
        <f>$M27</f>
        <v>2020 Jaguar I-Pace (BEV)</v>
      </c>
      <c r="DX27" s="257"/>
      <c r="DY27" s="257"/>
      <c r="DZ27" s="262"/>
      <c r="EA27" s="284"/>
      <c r="EB27" s="257"/>
      <c r="EC27" s="257"/>
      <c r="ED27" s="257"/>
      <c r="EE27" s="266"/>
      <c r="EF27" s="257"/>
      <c r="EG27" s="257"/>
      <c r="EH27" s="262"/>
      <c r="EI27" s="257"/>
      <c r="EK27" s="273" t="s">
        <v>80</v>
      </c>
      <c r="EL27" s="257" t="str">
        <f>$M27</f>
        <v>2020 Jaguar I-Pace (BEV)</v>
      </c>
      <c r="EM27" s="266"/>
      <c r="EP27" s="267"/>
      <c r="EU27" s="268"/>
      <c r="EV27" s="267"/>
      <c r="EZ27" s="269"/>
      <c r="FA27" s="257" t="str">
        <f>$M27</f>
        <v>2020 Jaguar I-Pace (BEV)</v>
      </c>
      <c r="FC27" s="269"/>
      <c r="FD27" s="257"/>
      <c r="FE27" s="257"/>
      <c r="FF27" s="257"/>
      <c r="FG27" s="266"/>
      <c r="FH27" s="257"/>
      <c r="FI27" s="285"/>
      <c r="FJ27" s="257"/>
      <c r="FK27" s="257"/>
      <c r="FL27" s="257"/>
      <c r="FM27" s="257"/>
      <c r="FN27" s="257"/>
      <c r="FO27" s="257"/>
      <c r="FP27" s="257"/>
      <c r="FQ27" s="257"/>
      <c r="FR27" s="257"/>
      <c r="FS27" s="257"/>
      <c r="FT27" s="257"/>
      <c r="FU27" s="257"/>
      <c r="FV27" s="257"/>
      <c r="FW27" s="257"/>
      <c r="FX27" s="257"/>
      <c r="FY27" s="257"/>
      <c r="FZ27" s="257"/>
      <c r="GA27" s="257"/>
      <c r="GB27" s="257"/>
      <c r="GD27" s="257"/>
      <c r="GE27" s="257"/>
      <c r="GF27" s="257"/>
      <c r="GG27" s="257"/>
      <c r="GH27" s="257"/>
    </row>
    <row r="28" spans="1:255" s="208" customFormat="1" x14ac:dyDescent="0.25">
      <c r="A28" s="208">
        <v>2020</v>
      </c>
      <c r="B28" s="208" t="s">
        <v>630</v>
      </c>
      <c r="C28" s="208" t="s">
        <v>631</v>
      </c>
      <c r="D28" s="208" t="s">
        <v>2374</v>
      </c>
      <c r="E28" s="208" t="s">
        <v>632</v>
      </c>
      <c r="F28" s="208">
        <v>590</v>
      </c>
      <c r="G28" s="209">
        <v>0</v>
      </c>
      <c r="I28" s="208" t="s">
        <v>140</v>
      </c>
      <c r="J28" s="275">
        <v>80</v>
      </c>
      <c r="K28" s="208">
        <v>72</v>
      </c>
      <c r="L28" s="208">
        <v>76</v>
      </c>
      <c r="M28" s="208">
        <v>113.9926</v>
      </c>
      <c r="N28" s="208">
        <v>102.8212</v>
      </c>
      <c r="O28" s="208">
        <v>108.6721</v>
      </c>
      <c r="P28" s="208">
        <v>79.8</v>
      </c>
      <c r="Q28" s="208">
        <v>71.959999999999994</v>
      </c>
      <c r="R28" s="208">
        <v>76.070499999999996</v>
      </c>
      <c r="V28" s="208" t="s">
        <v>86</v>
      </c>
      <c r="W28" s="208" t="s">
        <v>136</v>
      </c>
      <c r="X28" s="208" t="s">
        <v>2375</v>
      </c>
      <c r="Y28" s="208">
        <v>1</v>
      </c>
      <c r="Z28" s="208" t="s">
        <v>63</v>
      </c>
      <c r="AA28" s="208" t="s">
        <v>64</v>
      </c>
      <c r="AB28" s="208">
        <v>4</v>
      </c>
      <c r="AC28" s="208" t="s">
        <v>294</v>
      </c>
      <c r="AF28" s="208">
        <v>234</v>
      </c>
      <c r="AG28" s="208" t="s">
        <v>108</v>
      </c>
      <c r="AH28" s="208" t="s">
        <v>109</v>
      </c>
      <c r="AI28" s="208" t="s">
        <v>68</v>
      </c>
      <c r="AJ28" s="208" t="s">
        <v>69</v>
      </c>
      <c r="AK28" s="208">
        <v>4</v>
      </c>
      <c r="AL28" s="208" t="s">
        <v>2352</v>
      </c>
      <c r="AR28" s="276"/>
      <c r="AS28" s="208">
        <v>850</v>
      </c>
      <c r="AT28" s="277">
        <v>850</v>
      </c>
      <c r="AU28" s="275"/>
      <c r="BN28" s="278"/>
      <c r="BQ28" s="208">
        <v>31</v>
      </c>
      <c r="BR28" s="208" t="s">
        <v>186</v>
      </c>
      <c r="BT28" s="208" t="s">
        <v>2344</v>
      </c>
      <c r="BU28" s="211">
        <v>43584</v>
      </c>
      <c r="BV28" s="208">
        <v>25165</v>
      </c>
      <c r="BW28" s="261" t="s">
        <v>80</v>
      </c>
      <c r="BX28" s="208" t="s">
        <v>63</v>
      </c>
      <c r="BY28" s="208" t="s">
        <v>64</v>
      </c>
      <c r="CB28" s="208" t="s">
        <v>64</v>
      </c>
      <c r="CC28" s="208" t="s">
        <v>64</v>
      </c>
      <c r="CK28" s="208" t="s">
        <v>112</v>
      </c>
      <c r="CM28" s="208">
        <v>1</v>
      </c>
      <c r="CN28" s="208" t="s">
        <v>113</v>
      </c>
      <c r="CP28" s="208">
        <v>388</v>
      </c>
      <c r="CQ28" s="208">
        <v>222.9</v>
      </c>
      <c r="CR28" s="208">
        <v>143.4</v>
      </c>
      <c r="CS28" s="208" t="s">
        <v>114</v>
      </c>
      <c r="CV28" s="208" t="s">
        <v>115</v>
      </c>
      <c r="CX28" s="208" t="s">
        <v>116</v>
      </c>
      <c r="CY28" s="208" t="s">
        <v>64</v>
      </c>
      <c r="DC28" s="208" t="s">
        <v>2376</v>
      </c>
      <c r="DD28" s="208">
        <v>2</v>
      </c>
      <c r="DE28" s="208" t="s">
        <v>476</v>
      </c>
      <c r="DF28" s="208" t="s">
        <v>2377</v>
      </c>
      <c r="DG28" s="208">
        <v>147</v>
      </c>
      <c r="DL28" s="208" t="s">
        <v>64</v>
      </c>
      <c r="DM28" s="208" t="s">
        <v>63</v>
      </c>
      <c r="DP28" s="208" t="s">
        <v>64</v>
      </c>
      <c r="DQ28" s="208" t="s">
        <v>139</v>
      </c>
      <c r="DR28" s="208" t="s">
        <v>2374</v>
      </c>
      <c r="DZ28" s="276"/>
      <c r="EA28" s="288"/>
      <c r="EB28" s="208">
        <v>10</v>
      </c>
      <c r="EC28" s="208">
        <v>10</v>
      </c>
      <c r="EE28" s="275" t="s">
        <v>2378</v>
      </c>
      <c r="EF28" s="208">
        <v>10</v>
      </c>
      <c r="EH28" s="276"/>
      <c r="EM28" s="275"/>
      <c r="EP28" s="276"/>
      <c r="EU28" s="275">
        <v>3250</v>
      </c>
      <c r="EV28" s="276"/>
      <c r="EW28" s="208">
        <v>0</v>
      </c>
      <c r="EX28" s="208">
        <v>0</v>
      </c>
      <c r="EY28" s="208">
        <v>0</v>
      </c>
      <c r="EZ28" s="277"/>
      <c r="FA28" s="208">
        <v>13</v>
      </c>
      <c r="FC28" s="277"/>
      <c r="FG28" s="294">
        <f xml:space="preserve"> 246.2*234/235.304</f>
        <v>244.83561690409002</v>
      </c>
      <c r="FH28" s="209">
        <f xml:space="preserve"> 222.2*234/235.304</f>
        <v>220.96861931798861</v>
      </c>
      <c r="FI28" s="281">
        <f>AF28</f>
        <v>234</v>
      </c>
    </row>
    <row r="29" spans="1:255" s="208" customFormat="1" x14ac:dyDescent="0.25">
      <c r="B29" s="208" t="s">
        <v>2379</v>
      </c>
      <c r="G29" s="209"/>
      <c r="J29" s="275">
        <v>42</v>
      </c>
      <c r="K29" s="208">
        <v>47</v>
      </c>
      <c r="L29" s="208">
        <v>44</v>
      </c>
      <c r="M29" s="208">
        <v>29.567699999999999</v>
      </c>
      <c r="N29" s="208">
        <v>32.780200000000001</v>
      </c>
      <c r="O29" s="208">
        <v>31.013300000000001</v>
      </c>
      <c r="P29" s="208">
        <v>42.236800000000002</v>
      </c>
      <c r="Q29" s="208">
        <v>46.838500000000003</v>
      </c>
      <c r="R29" s="208">
        <v>44.307600000000001</v>
      </c>
      <c r="V29" s="208" t="s">
        <v>86</v>
      </c>
      <c r="W29" s="208" t="s">
        <v>136</v>
      </c>
      <c r="X29" s="208" t="s">
        <v>2375</v>
      </c>
      <c r="Y29" s="208">
        <v>1</v>
      </c>
      <c r="Z29" s="208" t="s">
        <v>63</v>
      </c>
      <c r="AA29" s="208" t="s">
        <v>64</v>
      </c>
      <c r="AB29" s="208">
        <v>4</v>
      </c>
      <c r="AC29" s="208" t="s">
        <v>294</v>
      </c>
      <c r="AF29" s="208">
        <v>234</v>
      </c>
      <c r="AG29" s="208" t="s">
        <v>108</v>
      </c>
      <c r="AH29" s="208" t="s">
        <v>109</v>
      </c>
      <c r="AI29" s="208" t="s">
        <v>122</v>
      </c>
      <c r="AJ29" s="208" t="s">
        <v>123</v>
      </c>
      <c r="AK29" s="208">
        <v>4</v>
      </c>
      <c r="AL29" s="208" t="s">
        <v>2352</v>
      </c>
      <c r="AR29" s="276"/>
      <c r="AS29" s="208">
        <v>850</v>
      </c>
      <c r="AT29" s="277">
        <v>850</v>
      </c>
      <c r="AU29" s="275"/>
      <c r="BN29" s="278"/>
      <c r="BQ29" s="208">
        <v>31</v>
      </c>
      <c r="BR29" s="208" t="s">
        <v>186</v>
      </c>
      <c r="BT29" s="208" t="s">
        <v>2344</v>
      </c>
      <c r="BU29" s="211">
        <v>43584</v>
      </c>
      <c r="BV29" s="208">
        <v>25165</v>
      </c>
      <c r="BW29" s="261" t="s">
        <v>80</v>
      </c>
      <c r="BX29" s="208" t="s">
        <v>63</v>
      </c>
      <c r="BY29" s="208" t="s">
        <v>64</v>
      </c>
      <c r="CB29" s="208" t="s">
        <v>64</v>
      </c>
      <c r="CC29" s="208" t="s">
        <v>64</v>
      </c>
      <c r="CK29" s="208" t="s">
        <v>112</v>
      </c>
      <c r="CM29" s="208">
        <v>1</v>
      </c>
      <c r="CN29" s="208" t="s">
        <v>113</v>
      </c>
      <c r="CP29" s="208">
        <v>388</v>
      </c>
      <c r="CQ29" s="208">
        <v>222.9</v>
      </c>
      <c r="CR29" s="208">
        <v>143.4</v>
      </c>
      <c r="CS29" s="208" t="s">
        <v>114</v>
      </c>
      <c r="CV29" s="208" t="s">
        <v>115</v>
      </c>
      <c r="CX29" s="208" t="s">
        <v>116</v>
      </c>
      <c r="CY29" s="208" t="s">
        <v>64</v>
      </c>
      <c r="DC29" s="208" t="s">
        <v>2376</v>
      </c>
      <c r="DD29" s="208">
        <v>2</v>
      </c>
      <c r="DE29" s="208" t="s">
        <v>476</v>
      </c>
      <c r="DF29" s="208" t="s">
        <v>2377</v>
      </c>
      <c r="DG29" s="208">
        <v>147</v>
      </c>
      <c r="DL29" s="208" t="s">
        <v>64</v>
      </c>
      <c r="DM29" s="208" t="s">
        <v>63</v>
      </c>
      <c r="DP29" s="208" t="s">
        <v>64</v>
      </c>
      <c r="DQ29" s="208" t="s">
        <v>139</v>
      </c>
      <c r="DR29" s="208" t="s">
        <v>2374</v>
      </c>
      <c r="DZ29" s="276"/>
      <c r="EA29" s="288"/>
      <c r="EB29" s="208">
        <v>10</v>
      </c>
      <c r="EC29" s="208">
        <v>10</v>
      </c>
      <c r="EE29" s="275" t="s">
        <v>2378</v>
      </c>
      <c r="EF29" s="208">
        <v>10</v>
      </c>
      <c r="EH29" s="276"/>
      <c r="EM29" s="275"/>
      <c r="EP29" s="276"/>
      <c r="EU29" s="275">
        <v>3250</v>
      </c>
      <c r="EV29" s="276"/>
      <c r="EW29" s="208">
        <v>0</v>
      </c>
      <c r="EX29" s="208">
        <v>0</v>
      </c>
      <c r="EY29" s="208">
        <v>0</v>
      </c>
      <c r="EZ29" s="277"/>
      <c r="FA29" s="208">
        <v>13</v>
      </c>
      <c r="FC29" s="277"/>
      <c r="FG29" s="295" t="s">
        <v>2380</v>
      </c>
      <c r="FH29" s="296"/>
      <c r="FI29" s="297"/>
    </row>
    <row r="30" spans="1:255" s="256" customFormat="1" x14ac:dyDescent="0.25">
      <c r="A30" s="4"/>
      <c r="B30" s="282"/>
      <c r="C30" s="282"/>
      <c r="D30" s="282"/>
      <c r="E30" s="282"/>
      <c r="F30" s="4"/>
      <c r="G30" s="4"/>
      <c r="H30" s="4"/>
      <c r="I30" s="257"/>
      <c r="J30" s="260"/>
      <c r="K30" s="4"/>
      <c r="L30" s="4"/>
      <c r="M30" s="257" t="s">
        <v>2381</v>
      </c>
      <c r="N30" s="4"/>
      <c r="O30" s="4"/>
      <c r="P30" s="4"/>
      <c r="Q30" s="4"/>
      <c r="R30" s="4"/>
      <c r="S30" s="4"/>
      <c r="T30" s="4"/>
      <c r="U30" s="4"/>
      <c r="V30" s="4"/>
      <c r="W30" s="4"/>
      <c r="X30" s="4"/>
      <c r="Y30" s="4"/>
      <c r="Z30" s="4"/>
      <c r="AA30" s="4"/>
      <c r="AB30" s="4"/>
      <c r="AC30" s="4"/>
      <c r="AD30" s="257" t="str">
        <f>$M30</f>
        <v>2020 Kia Niro Electric</v>
      </c>
      <c r="AE30" s="4"/>
      <c r="AF30" s="4"/>
      <c r="AG30" s="4"/>
      <c r="AH30" s="4"/>
      <c r="AI30" s="4"/>
      <c r="AJ30" s="4"/>
      <c r="AK30" s="4"/>
      <c r="AL30" s="4"/>
      <c r="AM30" s="4"/>
      <c r="AN30" s="4"/>
      <c r="AO30" s="4"/>
      <c r="AP30" s="4"/>
      <c r="AQ30" s="4"/>
      <c r="AR30" s="271"/>
      <c r="AS30" s="4"/>
      <c r="AT30" s="272" t="str">
        <f>$M30</f>
        <v>2020 Kia Niro Electric</v>
      </c>
      <c r="AU30" s="260"/>
      <c r="AV30" s="4"/>
      <c r="AW30" s="4"/>
      <c r="AX30" s="4"/>
      <c r="AY30" s="4"/>
      <c r="AZ30" s="4"/>
      <c r="BA30" s="4"/>
      <c r="BB30" s="4"/>
      <c r="BC30" s="4"/>
      <c r="BD30" s="4"/>
      <c r="BE30" s="4"/>
      <c r="BF30" s="4"/>
      <c r="BG30" s="4"/>
      <c r="BH30" s="4"/>
      <c r="BI30" s="257" t="str">
        <f>$M30</f>
        <v>2020 Kia Niro Electric</v>
      </c>
      <c r="BJ30" s="4"/>
      <c r="BK30" s="4"/>
      <c r="BL30" s="4"/>
      <c r="BM30" s="4"/>
      <c r="BN30" s="260"/>
      <c r="BO30" s="4"/>
      <c r="BP30" s="4"/>
      <c r="BQ30" s="4"/>
      <c r="BR30" s="4"/>
      <c r="BS30" s="4"/>
      <c r="BT30" s="188"/>
      <c r="BU30" s="4"/>
      <c r="BV30" s="4"/>
      <c r="BW30" s="283" t="s">
        <v>80</v>
      </c>
      <c r="BX30" s="4"/>
      <c r="BY30" s="257" t="str">
        <f>$M30</f>
        <v>2020 Kia Niro Electric</v>
      </c>
      <c r="BZ30" s="4"/>
      <c r="CA30" s="4"/>
      <c r="CB30" s="4"/>
      <c r="CC30" s="4"/>
      <c r="CD30" s="4"/>
      <c r="CE30" s="273" t="s">
        <v>80</v>
      </c>
      <c r="CF30" s="4"/>
      <c r="CG30" s="4"/>
      <c r="CH30" s="4"/>
      <c r="CI30" s="4"/>
      <c r="CJ30" s="4"/>
      <c r="CK30" s="4"/>
      <c r="CL30" s="4"/>
      <c r="CM30" s="4"/>
      <c r="CN30" s="4"/>
      <c r="CO30" s="257" t="str">
        <f>$M30</f>
        <v>2020 Kia Niro Electric</v>
      </c>
      <c r="CP30" s="4"/>
      <c r="CQ30" s="4"/>
      <c r="CR30" s="4"/>
      <c r="CS30" s="4"/>
      <c r="CT30" s="4"/>
      <c r="CU30" s="4"/>
      <c r="CV30" s="4"/>
      <c r="CW30" s="4"/>
      <c r="CX30" s="4"/>
      <c r="CY30" s="4"/>
      <c r="CZ30" s="4"/>
      <c r="DA30" s="4"/>
      <c r="DB30" s="4"/>
      <c r="DC30" s="4"/>
      <c r="DD30" s="4"/>
      <c r="DE30" s="4"/>
      <c r="DF30" s="257" t="str">
        <f>$M30</f>
        <v>2020 Kia Niro Electric</v>
      </c>
      <c r="DG30" s="4"/>
      <c r="DH30" s="4"/>
      <c r="DI30" s="4"/>
      <c r="DJ30" s="4"/>
      <c r="DK30" s="4"/>
      <c r="DL30" s="4"/>
      <c r="DM30" s="4"/>
      <c r="DN30" s="4"/>
      <c r="DO30" s="4"/>
      <c r="DP30" s="4"/>
      <c r="DQ30" s="4"/>
      <c r="DR30" s="257"/>
      <c r="DS30" s="257"/>
      <c r="DT30" s="257"/>
      <c r="DU30" s="257"/>
      <c r="DV30" s="257"/>
      <c r="DW30" s="257" t="str">
        <f>$M30</f>
        <v>2020 Kia Niro Electric</v>
      </c>
      <c r="DX30" s="257"/>
      <c r="DY30" s="257"/>
      <c r="DZ30" s="262"/>
      <c r="EA30" s="284"/>
      <c r="EB30" s="257"/>
      <c r="EC30" s="257"/>
      <c r="ED30" s="257"/>
      <c r="EE30" s="266"/>
      <c r="EF30" s="257"/>
      <c r="EG30" s="257"/>
      <c r="EH30" s="262"/>
      <c r="EI30" s="257"/>
      <c r="EK30" s="273" t="s">
        <v>80</v>
      </c>
      <c r="EL30" s="257" t="str">
        <f>$M30</f>
        <v>2020 Kia Niro Electric</v>
      </c>
      <c r="EM30" s="266"/>
      <c r="EP30" s="267"/>
      <c r="EU30" s="268"/>
      <c r="EV30" s="267"/>
      <c r="EZ30" s="269"/>
      <c r="FA30" s="257" t="str">
        <f>$M30</f>
        <v>2020 Kia Niro Electric</v>
      </c>
      <c r="FC30" s="269"/>
      <c r="FD30" s="257"/>
      <c r="FE30" s="257"/>
      <c r="FF30" s="257"/>
      <c r="FG30" s="266"/>
      <c r="FH30" s="257"/>
      <c r="FI30" s="262"/>
      <c r="FJ30" s="257"/>
      <c r="FK30" s="257"/>
      <c r="FL30" s="257"/>
      <c r="FM30" s="257"/>
      <c r="FN30" s="257"/>
      <c r="FO30" s="257"/>
      <c r="FP30" s="257"/>
      <c r="FQ30" s="257"/>
      <c r="FR30" s="257"/>
      <c r="FS30" s="257"/>
      <c r="FT30" s="257"/>
      <c r="FU30" s="257"/>
      <c r="FV30" s="257"/>
      <c r="FW30" s="257"/>
      <c r="FX30" s="257"/>
      <c r="FY30" s="257"/>
      <c r="FZ30" s="257"/>
      <c r="GA30" s="257"/>
      <c r="GB30" s="257"/>
      <c r="GD30" s="257"/>
      <c r="GE30" s="257"/>
      <c r="GF30" s="257"/>
      <c r="GG30" s="257"/>
      <c r="GH30" s="257"/>
    </row>
    <row r="31" spans="1:255" s="208" customFormat="1" x14ac:dyDescent="0.25">
      <c r="A31" s="208">
        <v>2020</v>
      </c>
      <c r="B31" s="208" t="s">
        <v>698</v>
      </c>
      <c r="C31" s="208" t="s">
        <v>699</v>
      </c>
      <c r="D31" s="208" t="s">
        <v>2382</v>
      </c>
      <c r="E31" s="208" t="s">
        <v>701</v>
      </c>
      <c r="F31" s="208">
        <v>39</v>
      </c>
      <c r="G31" s="209">
        <v>0</v>
      </c>
      <c r="I31" s="208" t="s">
        <v>140</v>
      </c>
      <c r="J31" s="275">
        <v>123</v>
      </c>
      <c r="K31" s="208">
        <v>102</v>
      </c>
      <c r="L31" s="208">
        <v>112</v>
      </c>
      <c r="M31" s="208">
        <v>175.8</v>
      </c>
      <c r="N31" s="208">
        <v>145</v>
      </c>
      <c r="O31" s="208">
        <v>160.46199999999999</v>
      </c>
      <c r="P31" s="208">
        <v>123.06</v>
      </c>
      <c r="Q31" s="208">
        <v>101.5</v>
      </c>
      <c r="R31" s="208">
        <v>112.32340000000001</v>
      </c>
      <c r="V31" s="208" t="s">
        <v>86</v>
      </c>
      <c r="W31" s="208" t="s">
        <v>136</v>
      </c>
      <c r="X31" s="208" t="s">
        <v>2364</v>
      </c>
      <c r="Y31" s="208">
        <v>1</v>
      </c>
      <c r="Z31" s="208" t="s">
        <v>64</v>
      </c>
      <c r="AA31" s="208" t="s">
        <v>64</v>
      </c>
      <c r="AB31" s="208" t="s">
        <v>150</v>
      </c>
      <c r="AC31" s="208" t="s">
        <v>178</v>
      </c>
      <c r="AF31" s="208">
        <v>239</v>
      </c>
      <c r="AG31" s="208" t="s">
        <v>108</v>
      </c>
      <c r="AH31" s="208" t="s">
        <v>109</v>
      </c>
      <c r="AI31" s="208" t="s">
        <v>68</v>
      </c>
      <c r="AJ31" s="208" t="s">
        <v>69</v>
      </c>
      <c r="AK31" s="208">
        <v>4</v>
      </c>
      <c r="AL31" s="208" t="s">
        <v>2352</v>
      </c>
      <c r="AO31" s="208">
        <v>97</v>
      </c>
      <c r="AP31" s="208">
        <v>22</v>
      </c>
      <c r="AR31" s="276"/>
      <c r="AS31" s="208">
        <v>600</v>
      </c>
      <c r="AT31" s="277">
        <v>600</v>
      </c>
      <c r="AU31" s="275"/>
      <c r="BN31" s="278"/>
      <c r="BQ31" s="208">
        <v>7</v>
      </c>
      <c r="BR31" s="208" t="s">
        <v>93</v>
      </c>
      <c r="BS31" s="208" t="s">
        <v>2123</v>
      </c>
      <c r="BT31" s="208" t="s">
        <v>2344</v>
      </c>
      <c r="BU31" s="211">
        <v>43817</v>
      </c>
      <c r="BV31" s="208">
        <v>26704</v>
      </c>
      <c r="BW31" s="261" t="s">
        <v>80</v>
      </c>
      <c r="BX31" s="208" t="s">
        <v>64</v>
      </c>
      <c r="BY31" s="208" t="s">
        <v>64</v>
      </c>
      <c r="CB31" s="208" t="s">
        <v>64</v>
      </c>
      <c r="CC31" s="208" t="s">
        <v>64</v>
      </c>
      <c r="CK31" s="208" t="s">
        <v>112</v>
      </c>
      <c r="CM31" s="208">
        <v>1</v>
      </c>
      <c r="CN31" s="208" t="s">
        <v>113</v>
      </c>
      <c r="CP31" s="208">
        <v>356</v>
      </c>
      <c r="CQ31" s="208">
        <v>180</v>
      </c>
      <c r="CR31" s="208">
        <v>140.4</v>
      </c>
      <c r="CS31" s="208" t="s">
        <v>2129</v>
      </c>
      <c r="CV31" s="208" t="s">
        <v>115</v>
      </c>
      <c r="CX31" s="208" t="s">
        <v>151</v>
      </c>
      <c r="CY31" s="208" t="s">
        <v>64</v>
      </c>
      <c r="DC31" s="208" t="s">
        <v>2383</v>
      </c>
      <c r="DD31" s="208">
        <v>1</v>
      </c>
      <c r="DE31" s="208" t="s">
        <v>476</v>
      </c>
      <c r="DF31" s="208" t="s">
        <v>2366</v>
      </c>
      <c r="DG31" s="208">
        <v>150</v>
      </c>
      <c r="DL31" s="208" t="s">
        <v>64</v>
      </c>
      <c r="DM31" s="208" t="s">
        <v>63</v>
      </c>
      <c r="DP31" s="208" t="s">
        <v>64</v>
      </c>
      <c r="DQ31" s="208" t="s">
        <v>139</v>
      </c>
      <c r="DZ31" s="276"/>
      <c r="EA31" s="286"/>
      <c r="EB31" s="208">
        <v>10</v>
      </c>
      <c r="EC31" s="208">
        <v>10</v>
      </c>
      <c r="EE31" s="275" t="s">
        <v>2384</v>
      </c>
      <c r="EF31" s="208">
        <v>10</v>
      </c>
      <c r="EH31" s="276"/>
      <c r="EM31" s="275"/>
      <c r="EP31" s="276"/>
      <c r="EU31" s="275">
        <v>4500</v>
      </c>
      <c r="EV31" s="276"/>
      <c r="EW31" s="208">
        <v>0</v>
      </c>
      <c r="EX31" s="208">
        <v>0</v>
      </c>
      <c r="EY31" s="208">
        <v>0</v>
      </c>
      <c r="EZ31" s="277"/>
      <c r="FA31" s="208">
        <v>9.5</v>
      </c>
      <c r="FC31" s="277"/>
      <c r="FG31" s="294">
        <v>259</v>
      </c>
      <c r="FH31" s="209">
        <v>213.6</v>
      </c>
      <c r="FI31" s="276">
        <f>AF31</f>
        <v>239</v>
      </c>
    </row>
    <row r="32" spans="1:255" s="208" customFormat="1" x14ac:dyDescent="0.25">
      <c r="B32" s="208" t="s">
        <v>2385</v>
      </c>
      <c r="G32" s="209"/>
      <c r="J32" s="275">
        <v>27</v>
      </c>
      <c r="K32" s="208">
        <v>33</v>
      </c>
      <c r="L32" s="208">
        <v>30</v>
      </c>
      <c r="M32" s="208">
        <v>19.1737</v>
      </c>
      <c r="N32" s="208">
        <v>23.2517</v>
      </c>
      <c r="O32" s="208">
        <v>21.008800000000001</v>
      </c>
      <c r="P32" s="208">
        <v>27.389099999999999</v>
      </c>
      <c r="Q32" s="208">
        <v>33.206899999999997</v>
      </c>
      <c r="R32" s="208">
        <v>30.007100000000001</v>
      </c>
      <c r="V32" s="208" t="s">
        <v>86</v>
      </c>
      <c r="W32" s="208" t="s">
        <v>136</v>
      </c>
      <c r="X32" s="208" t="s">
        <v>2364</v>
      </c>
      <c r="Y32" s="208">
        <v>1</v>
      </c>
      <c r="Z32" s="208" t="s">
        <v>64</v>
      </c>
      <c r="AA32" s="208" t="s">
        <v>64</v>
      </c>
      <c r="AB32" s="208" t="s">
        <v>150</v>
      </c>
      <c r="AC32" s="208" t="s">
        <v>178</v>
      </c>
      <c r="AF32" s="208">
        <v>239</v>
      </c>
      <c r="AG32" s="208" t="s">
        <v>108</v>
      </c>
      <c r="AH32" s="208" t="s">
        <v>109</v>
      </c>
      <c r="AI32" s="208" t="s">
        <v>122</v>
      </c>
      <c r="AJ32" s="208" t="s">
        <v>123</v>
      </c>
      <c r="AK32" s="208">
        <v>4</v>
      </c>
      <c r="AL32" s="208" t="s">
        <v>2352</v>
      </c>
      <c r="AO32" s="208">
        <v>97</v>
      </c>
      <c r="AP32" s="208">
        <v>22</v>
      </c>
      <c r="AR32" s="276"/>
      <c r="AS32" s="208">
        <v>600</v>
      </c>
      <c r="AT32" s="277">
        <v>600</v>
      </c>
      <c r="AU32" s="275"/>
      <c r="BN32" s="278"/>
      <c r="BQ32" s="208">
        <v>7</v>
      </c>
      <c r="BR32" s="208" t="s">
        <v>93</v>
      </c>
      <c r="BS32" s="208" t="s">
        <v>2123</v>
      </c>
      <c r="BT32" s="208" t="s">
        <v>2344</v>
      </c>
      <c r="BU32" s="211">
        <v>43817</v>
      </c>
      <c r="BV32" s="208">
        <v>26704</v>
      </c>
      <c r="BW32" s="261" t="s">
        <v>80</v>
      </c>
      <c r="BX32" s="208" t="s">
        <v>64</v>
      </c>
      <c r="BY32" s="208" t="s">
        <v>64</v>
      </c>
      <c r="CB32" s="208" t="s">
        <v>64</v>
      </c>
      <c r="CC32" s="208" t="s">
        <v>64</v>
      </c>
      <c r="CK32" s="208" t="s">
        <v>112</v>
      </c>
      <c r="CM32" s="208">
        <v>1</v>
      </c>
      <c r="CN32" s="208" t="s">
        <v>113</v>
      </c>
      <c r="CP32" s="208">
        <v>356</v>
      </c>
      <c r="CQ32" s="208">
        <v>180</v>
      </c>
      <c r="CR32" s="208">
        <v>140.4</v>
      </c>
      <c r="CS32" s="208" t="s">
        <v>2129</v>
      </c>
      <c r="CV32" s="208" t="s">
        <v>115</v>
      </c>
      <c r="CX32" s="208" t="s">
        <v>151</v>
      </c>
      <c r="CY32" s="208" t="s">
        <v>64</v>
      </c>
      <c r="DC32" s="208" t="s">
        <v>2383</v>
      </c>
      <c r="DD32" s="208">
        <v>1</v>
      </c>
      <c r="DE32" s="208" t="s">
        <v>476</v>
      </c>
      <c r="DF32" s="208" t="s">
        <v>2366</v>
      </c>
      <c r="DG32" s="208">
        <v>150</v>
      </c>
      <c r="DL32" s="208" t="s">
        <v>64</v>
      </c>
      <c r="DM32" s="208" t="s">
        <v>63</v>
      </c>
      <c r="DP32" s="208" t="s">
        <v>64</v>
      </c>
      <c r="DQ32" s="208" t="s">
        <v>139</v>
      </c>
      <c r="DZ32" s="276"/>
      <c r="EA32" s="286"/>
      <c r="EB32" s="208">
        <v>10</v>
      </c>
      <c r="EC32" s="208">
        <v>10</v>
      </c>
      <c r="EE32" s="275" t="s">
        <v>2384</v>
      </c>
      <c r="EF32" s="208">
        <v>10</v>
      </c>
      <c r="EH32" s="276"/>
      <c r="EM32" s="275"/>
      <c r="EP32" s="276"/>
      <c r="EU32" s="275">
        <v>4500</v>
      </c>
      <c r="EV32" s="276"/>
      <c r="EW32" s="208">
        <v>0</v>
      </c>
      <c r="EX32" s="208">
        <v>0</v>
      </c>
      <c r="EY32" s="208">
        <v>0</v>
      </c>
      <c r="EZ32" s="277"/>
      <c r="FA32" s="208">
        <v>9.5</v>
      </c>
      <c r="FC32" s="277"/>
      <c r="FG32" s="294">
        <v>259</v>
      </c>
      <c r="FH32" s="209">
        <v>213.6</v>
      </c>
      <c r="FI32" s="276">
        <f>AF32</f>
        <v>239</v>
      </c>
    </row>
    <row r="33" spans="1:190" s="256" customFormat="1" x14ac:dyDescent="0.25">
      <c r="A33" s="4"/>
      <c r="B33" s="282"/>
      <c r="C33" s="282"/>
      <c r="D33" s="282"/>
      <c r="E33" s="282"/>
      <c r="F33" s="4"/>
      <c r="G33" s="4"/>
      <c r="H33" s="4"/>
      <c r="I33" s="257"/>
      <c r="J33" s="260"/>
      <c r="K33" s="4"/>
      <c r="L33" s="4"/>
      <c r="M33" s="257" t="s">
        <v>2533</v>
      </c>
      <c r="N33" s="4"/>
      <c r="O33" s="4"/>
      <c r="P33" s="4"/>
      <c r="Q33" s="4"/>
      <c r="R33" s="4"/>
      <c r="S33" s="4"/>
      <c r="T33" s="4"/>
      <c r="U33" s="4"/>
      <c r="V33" s="4"/>
      <c r="W33" s="4"/>
      <c r="X33" s="4"/>
      <c r="Y33" s="4"/>
      <c r="Z33" s="4"/>
      <c r="AA33" s="4"/>
      <c r="AB33" s="4"/>
      <c r="AC33" s="4"/>
      <c r="AD33" s="257" t="str">
        <f>$M33</f>
        <v>2020 Kia Soul Electric</v>
      </c>
      <c r="AE33" s="4"/>
      <c r="AF33" s="4"/>
      <c r="AG33" s="4"/>
      <c r="AH33" s="4"/>
      <c r="AI33" s="4"/>
      <c r="AJ33" s="4"/>
      <c r="AK33" s="4"/>
      <c r="AL33" s="4"/>
      <c r="AM33" s="4"/>
      <c r="AN33" s="4"/>
      <c r="AO33" s="4"/>
      <c r="AP33" s="4"/>
      <c r="AQ33" s="4"/>
      <c r="AR33" s="271"/>
      <c r="AS33" s="4"/>
      <c r="AT33" s="272" t="str">
        <f>$M33</f>
        <v>2020 Kia Soul Electric</v>
      </c>
      <c r="AU33" s="260"/>
      <c r="AV33" s="4"/>
      <c r="AW33" s="4"/>
      <c r="AX33" s="4"/>
      <c r="AY33" s="4"/>
      <c r="AZ33" s="4"/>
      <c r="BA33" s="4"/>
      <c r="BB33" s="4"/>
      <c r="BC33" s="4"/>
      <c r="BD33" s="4"/>
      <c r="BE33" s="4"/>
      <c r="BF33" s="4"/>
      <c r="BG33" s="4"/>
      <c r="BH33" s="4"/>
      <c r="BI33" s="257" t="str">
        <f>$M33</f>
        <v>2020 Kia Soul Electric</v>
      </c>
      <c r="BJ33" s="4"/>
      <c r="BK33" s="4"/>
      <c r="BL33" s="4"/>
      <c r="BM33" s="4"/>
      <c r="BN33" s="260"/>
      <c r="BO33" s="4"/>
      <c r="BP33" s="4"/>
      <c r="BQ33" s="4"/>
      <c r="BR33" s="4"/>
      <c r="BS33" s="4"/>
      <c r="BT33" s="188"/>
      <c r="BU33" s="4"/>
      <c r="BV33" s="4"/>
      <c r="BW33" s="283" t="s">
        <v>80</v>
      </c>
      <c r="BX33" s="4"/>
      <c r="BY33" s="257" t="str">
        <f>$M33</f>
        <v>2020 Kia Soul Electric</v>
      </c>
      <c r="BZ33" s="4"/>
      <c r="CA33" s="4"/>
      <c r="CB33" s="4"/>
      <c r="CC33" s="4"/>
      <c r="CD33" s="4"/>
      <c r="CE33" s="273" t="s">
        <v>80</v>
      </c>
      <c r="CF33" s="4"/>
      <c r="CG33" s="4"/>
      <c r="CH33" s="4"/>
      <c r="CI33" s="4"/>
      <c r="CJ33" s="4"/>
      <c r="CK33" s="4"/>
      <c r="CL33" s="4"/>
      <c r="CM33" s="4"/>
      <c r="CN33" s="4"/>
      <c r="CO33" s="257" t="str">
        <f>$M33</f>
        <v>2020 Kia Soul Electric</v>
      </c>
      <c r="CP33" s="4"/>
      <c r="CQ33" s="4"/>
      <c r="CR33" s="4"/>
      <c r="CS33" s="4"/>
      <c r="CT33" s="4"/>
      <c r="CU33" s="4"/>
      <c r="CV33" s="4"/>
      <c r="CW33" s="4"/>
      <c r="CX33" s="4"/>
      <c r="CY33" s="4"/>
      <c r="CZ33" s="4"/>
      <c r="DA33" s="4"/>
      <c r="DB33" s="4"/>
      <c r="DC33" s="4"/>
      <c r="DD33" s="4"/>
      <c r="DE33" s="4"/>
      <c r="DF33" s="257" t="str">
        <f>$M33</f>
        <v>2020 Kia Soul Electric</v>
      </c>
      <c r="DG33" s="4"/>
      <c r="DH33" s="4"/>
      <c r="DI33" s="4"/>
      <c r="DJ33" s="4"/>
      <c r="DK33" s="4"/>
      <c r="DL33" s="4"/>
      <c r="DM33" s="4"/>
      <c r="DN33" s="4"/>
      <c r="DO33" s="4"/>
      <c r="DP33" s="4"/>
      <c r="DQ33" s="4"/>
      <c r="DR33" s="257"/>
      <c r="DS33" s="257"/>
      <c r="DT33" s="257"/>
      <c r="DU33" s="257"/>
      <c r="DV33" s="257"/>
      <c r="DW33" s="257" t="str">
        <f>$M33</f>
        <v>2020 Kia Soul Electric</v>
      </c>
      <c r="DX33" s="257"/>
      <c r="DY33" s="257"/>
      <c r="DZ33" s="262"/>
      <c r="EA33" s="284"/>
      <c r="EB33" s="257"/>
      <c r="EC33" s="257"/>
      <c r="ED33" s="257"/>
      <c r="EE33" s="266"/>
      <c r="EF33" s="257"/>
      <c r="EG33" s="257"/>
      <c r="EH33" s="262"/>
      <c r="EI33" s="257"/>
      <c r="EK33" s="273" t="s">
        <v>80</v>
      </c>
      <c r="EL33" s="257" t="str">
        <f>$M33</f>
        <v>2020 Kia Soul Electric</v>
      </c>
      <c r="EM33" s="266"/>
      <c r="EP33" s="267"/>
      <c r="EU33" s="268"/>
      <c r="EV33" s="267"/>
      <c r="EZ33" s="269"/>
      <c r="FA33" s="257" t="str">
        <f>$M33</f>
        <v>2020 Kia Soul Electric</v>
      </c>
      <c r="FC33" s="269"/>
      <c r="FD33" s="257"/>
      <c r="FE33" s="257"/>
      <c r="FF33" s="257"/>
      <c r="FG33" s="266"/>
      <c r="FH33" s="257"/>
      <c r="FI33" s="262"/>
      <c r="FJ33" s="257"/>
      <c r="FK33" s="257"/>
      <c r="FL33" s="257"/>
      <c r="FM33" s="257"/>
      <c r="FN33" s="257"/>
      <c r="FO33" s="257"/>
      <c r="FP33" s="257"/>
      <c r="FQ33" s="257"/>
      <c r="FR33" s="257"/>
      <c r="FS33" s="257"/>
      <c r="FT33" s="257"/>
      <c r="FU33" s="257"/>
      <c r="FV33" s="257"/>
      <c r="FW33" s="257"/>
      <c r="FX33" s="257"/>
      <c r="FY33" s="257"/>
      <c r="FZ33" s="257"/>
      <c r="GA33" s="257"/>
      <c r="GB33" s="257"/>
      <c r="GD33" s="257"/>
      <c r="GE33" s="257"/>
      <c r="GF33" s="257"/>
      <c r="GG33" s="257"/>
      <c r="GH33" s="257"/>
    </row>
    <row r="34" spans="1:190" s="256" customFormat="1" x14ac:dyDescent="0.25">
      <c r="A34" s="208">
        <v>2020</v>
      </c>
      <c r="B34" s="208" t="s">
        <v>698</v>
      </c>
      <c r="C34" s="208" t="s">
        <v>699</v>
      </c>
      <c r="D34" s="208" t="s">
        <v>2534</v>
      </c>
      <c r="E34" s="208" t="s">
        <v>701</v>
      </c>
      <c r="F34" s="208">
        <v>9</v>
      </c>
      <c r="G34" s="209">
        <v>0</v>
      </c>
      <c r="H34" s="208"/>
      <c r="I34" s="208" t="s">
        <v>140</v>
      </c>
      <c r="J34" s="275">
        <v>127</v>
      </c>
      <c r="K34" s="208">
        <v>101</v>
      </c>
      <c r="L34" s="208">
        <v>114</v>
      </c>
      <c r="M34" s="208">
        <v>185.3</v>
      </c>
      <c r="N34" s="208">
        <v>145.6</v>
      </c>
      <c r="O34" s="208">
        <v>165.0487</v>
      </c>
      <c r="P34" s="208">
        <v>127</v>
      </c>
      <c r="Q34" s="208">
        <v>101</v>
      </c>
      <c r="R34" s="208">
        <v>114</v>
      </c>
      <c r="S34" s="208"/>
      <c r="T34" s="208"/>
      <c r="U34" s="208"/>
      <c r="V34" s="208" t="s">
        <v>86</v>
      </c>
      <c r="W34" s="208" t="s">
        <v>136</v>
      </c>
      <c r="X34" s="208" t="s">
        <v>2364</v>
      </c>
      <c r="Y34" s="208">
        <v>1</v>
      </c>
      <c r="Z34" s="208" t="s">
        <v>64</v>
      </c>
      <c r="AA34" s="208" t="s">
        <v>64</v>
      </c>
      <c r="AB34" s="208" t="s">
        <v>150</v>
      </c>
      <c r="AC34" s="208" t="s">
        <v>178</v>
      </c>
      <c r="AD34" s="208"/>
      <c r="AE34" s="208"/>
      <c r="AF34" s="208">
        <v>243</v>
      </c>
      <c r="AG34" s="208" t="s">
        <v>108</v>
      </c>
      <c r="AH34" s="208" t="s">
        <v>109</v>
      </c>
      <c r="AI34" s="208" t="s">
        <v>68</v>
      </c>
      <c r="AJ34" s="208" t="s">
        <v>69</v>
      </c>
      <c r="AK34" s="208" t="s">
        <v>64</v>
      </c>
      <c r="AL34" s="208" t="s">
        <v>70</v>
      </c>
      <c r="AM34" s="208"/>
      <c r="AN34" s="208"/>
      <c r="AO34" s="208">
        <v>98</v>
      </c>
      <c r="AP34" s="208">
        <v>23</v>
      </c>
      <c r="AQ34" s="208"/>
      <c r="AR34" s="276"/>
      <c r="AS34" s="208">
        <v>600</v>
      </c>
      <c r="AT34" s="277">
        <v>600</v>
      </c>
      <c r="AU34" s="275"/>
      <c r="AV34" s="208"/>
      <c r="AW34" s="208"/>
      <c r="AX34" s="208"/>
      <c r="AY34" s="208"/>
      <c r="AZ34" s="208"/>
      <c r="BA34" s="208"/>
      <c r="BB34" s="208"/>
      <c r="BC34" s="208"/>
      <c r="BD34" s="208"/>
      <c r="BE34" s="208"/>
      <c r="BF34" s="208"/>
      <c r="BG34" s="208"/>
      <c r="BH34" s="208"/>
      <c r="BI34" s="208"/>
      <c r="BJ34" s="208"/>
      <c r="BK34" s="208"/>
      <c r="BL34" s="208"/>
      <c r="BM34" s="208"/>
      <c r="BN34" s="278"/>
      <c r="BO34" s="208"/>
      <c r="BP34" s="208"/>
      <c r="BQ34" s="208">
        <v>7</v>
      </c>
      <c r="BR34" s="208" t="s">
        <v>93</v>
      </c>
      <c r="BS34" s="208" t="s">
        <v>2123</v>
      </c>
      <c r="BT34" s="208" t="s">
        <v>2344</v>
      </c>
      <c r="BU34" s="211">
        <v>43511</v>
      </c>
      <c r="BV34" s="208">
        <v>25162</v>
      </c>
      <c r="BW34" s="212"/>
      <c r="BX34" s="208" t="s">
        <v>64</v>
      </c>
      <c r="BY34" s="208" t="s">
        <v>64</v>
      </c>
      <c r="BZ34" s="208"/>
      <c r="CA34" s="208"/>
      <c r="CB34" s="208" t="s">
        <v>64</v>
      </c>
      <c r="CC34" s="208" t="s">
        <v>64</v>
      </c>
      <c r="CD34" s="208"/>
      <c r="CE34" s="208"/>
      <c r="CF34" s="208"/>
      <c r="CG34" s="208"/>
      <c r="CH34" s="208"/>
      <c r="CI34" s="208"/>
      <c r="CJ34" s="208"/>
      <c r="CK34" s="208" t="s">
        <v>112</v>
      </c>
      <c r="CL34" s="208"/>
      <c r="CM34" s="208">
        <v>1</v>
      </c>
      <c r="CN34" s="208" t="s">
        <v>113</v>
      </c>
      <c r="CO34" s="208"/>
      <c r="CP34" s="208">
        <v>356</v>
      </c>
      <c r="CQ34" s="208">
        <v>180</v>
      </c>
      <c r="CR34" s="208">
        <v>140.4</v>
      </c>
      <c r="CS34" s="208" t="s">
        <v>2129</v>
      </c>
      <c r="CT34" s="208"/>
      <c r="CU34" s="208"/>
      <c r="CV34" s="208" t="s">
        <v>115</v>
      </c>
      <c r="CW34" s="208"/>
      <c r="CX34" s="208" t="s">
        <v>151</v>
      </c>
      <c r="CY34" s="208" t="s">
        <v>64</v>
      </c>
      <c r="CZ34" s="208"/>
      <c r="DA34" s="208"/>
      <c r="DB34" s="208"/>
      <c r="DC34" s="208" t="s">
        <v>2365</v>
      </c>
      <c r="DD34" s="208">
        <v>1</v>
      </c>
      <c r="DE34" s="208" t="s">
        <v>476</v>
      </c>
      <c r="DF34" s="208" t="s">
        <v>2366</v>
      </c>
      <c r="DG34" s="208">
        <v>201</v>
      </c>
      <c r="DH34" s="208"/>
      <c r="DI34" s="208"/>
      <c r="DJ34" s="208"/>
      <c r="DK34" s="208"/>
      <c r="DL34" s="208" t="s">
        <v>64</v>
      </c>
      <c r="DM34" s="208" t="s">
        <v>63</v>
      </c>
      <c r="DN34" s="208"/>
      <c r="DO34" s="208"/>
      <c r="DP34" s="208" t="s">
        <v>64</v>
      </c>
      <c r="DQ34" s="208" t="s">
        <v>139</v>
      </c>
      <c r="DR34" s="208"/>
      <c r="DS34" s="208"/>
      <c r="DT34" s="208"/>
      <c r="DU34" s="208"/>
      <c r="DV34" s="208"/>
      <c r="DW34" s="208"/>
      <c r="DX34" s="208"/>
      <c r="DY34" s="208"/>
      <c r="DZ34" s="276"/>
      <c r="EA34" s="286"/>
      <c r="EB34" s="208">
        <v>10</v>
      </c>
      <c r="EC34" s="208">
        <v>10</v>
      </c>
      <c r="ED34" s="208"/>
      <c r="EE34" s="275" t="s">
        <v>2535</v>
      </c>
      <c r="EF34" s="208">
        <v>10</v>
      </c>
      <c r="EG34" s="208"/>
      <c r="EH34" s="276"/>
      <c r="EI34" s="208"/>
      <c r="EJ34" s="208"/>
      <c r="EK34" s="208"/>
      <c r="EL34" s="208"/>
      <c r="EM34" s="275"/>
      <c r="EN34" s="208"/>
      <c r="EO34" s="208"/>
      <c r="EP34" s="276"/>
      <c r="EQ34" s="208"/>
      <c r="ER34" s="208"/>
      <c r="ES34" s="208"/>
      <c r="ET34" s="208"/>
      <c r="EU34" s="275">
        <v>4500</v>
      </c>
      <c r="EV34" s="276"/>
      <c r="EW34" s="208">
        <v>0</v>
      </c>
      <c r="EX34" s="208">
        <v>0</v>
      </c>
      <c r="EY34" s="208">
        <v>0</v>
      </c>
      <c r="EZ34" s="277"/>
      <c r="FA34" s="208">
        <v>9.5</v>
      </c>
      <c r="FB34" s="208"/>
      <c r="FC34" s="277"/>
      <c r="FD34" s="208"/>
      <c r="FE34" s="208"/>
      <c r="FF34" s="208"/>
      <c r="FG34" s="294">
        <f>243/246*272</f>
        <v>268.6829268292683</v>
      </c>
      <c r="FH34" s="209">
        <f>243/246*213.7</f>
        <v>211.09390243902439</v>
      </c>
      <c r="FI34" s="276">
        <f>AF34</f>
        <v>243</v>
      </c>
    </row>
    <row r="35" spans="1:190" s="256" customFormat="1" x14ac:dyDescent="0.25">
      <c r="A35" s="208"/>
      <c r="B35" s="208"/>
      <c r="C35" s="208"/>
      <c r="D35" s="208"/>
      <c r="E35" s="208"/>
      <c r="F35" s="208"/>
      <c r="G35" s="209"/>
      <c r="H35" s="208"/>
      <c r="I35" s="208"/>
      <c r="J35" s="275">
        <v>27</v>
      </c>
      <c r="K35" s="208">
        <v>33</v>
      </c>
      <c r="L35" s="208">
        <v>30</v>
      </c>
      <c r="M35" s="208">
        <v>18.187100000000001</v>
      </c>
      <c r="N35" s="208">
        <v>23.148399999999999</v>
      </c>
      <c r="O35" s="208">
        <v>20.419699999999999</v>
      </c>
      <c r="P35" s="208">
        <v>25.9849</v>
      </c>
      <c r="Q35" s="208">
        <v>33.070099999999996</v>
      </c>
      <c r="R35" s="208">
        <v>29.173200000000001</v>
      </c>
      <c r="S35" s="208"/>
      <c r="T35" s="208"/>
      <c r="U35" s="208"/>
      <c r="V35" s="208" t="s">
        <v>86</v>
      </c>
      <c r="W35" s="208" t="s">
        <v>136</v>
      </c>
      <c r="X35" s="208" t="s">
        <v>2364</v>
      </c>
      <c r="Y35" s="208">
        <v>1</v>
      </c>
      <c r="Z35" s="208" t="s">
        <v>64</v>
      </c>
      <c r="AA35" s="208" t="s">
        <v>64</v>
      </c>
      <c r="AB35" s="208" t="s">
        <v>150</v>
      </c>
      <c r="AC35" s="208" t="s">
        <v>178</v>
      </c>
      <c r="AD35" s="208"/>
      <c r="AE35" s="208"/>
      <c r="AF35" s="208">
        <v>243</v>
      </c>
      <c r="AG35" s="208" t="s">
        <v>108</v>
      </c>
      <c r="AH35" s="208" t="s">
        <v>109</v>
      </c>
      <c r="AI35" s="208" t="s">
        <v>122</v>
      </c>
      <c r="AJ35" s="208" t="s">
        <v>123</v>
      </c>
      <c r="AK35" s="208" t="s">
        <v>64</v>
      </c>
      <c r="AL35" s="208" t="s">
        <v>70</v>
      </c>
      <c r="AM35" s="208"/>
      <c r="AN35" s="208"/>
      <c r="AO35" s="208">
        <v>98</v>
      </c>
      <c r="AP35" s="208">
        <v>23</v>
      </c>
      <c r="AQ35" s="208"/>
      <c r="AR35" s="276"/>
      <c r="AS35" s="208">
        <v>600</v>
      </c>
      <c r="AT35" s="277">
        <v>600</v>
      </c>
      <c r="AU35" s="275"/>
      <c r="AV35" s="208"/>
      <c r="AW35" s="208"/>
      <c r="AX35" s="208"/>
      <c r="AY35" s="208"/>
      <c r="AZ35" s="208"/>
      <c r="BA35" s="208"/>
      <c r="BB35" s="208"/>
      <c r="BC35" s="208"/>
      <c r="BD35" s="208"/>
      <c r="BE35" s="208"/>
      <c r="BF35" s="208"/>
      <c r="BG35" s="208"/>
      <c r="BH35" s="208"/>
      <c r="BI35" s="208"/>
      <c r="BJ35" s="208"/>
      <c r="BK35" s="208"/>
      <c r="BL35" s="208"/>
      <c r="BM35" s="208"/>
      <c r="BN35" s="278"/>
      <c r="BO35" s="208"/>
      <c r="BP35" s="208"/>
      <c r="BQ35" s="208">
        <v>7</v>
      </c>
      <c r="BR35" s="208" t="s">
        <v>93</v>
      </c>
      <c r="BS35" s="208" t="s">
        <v>2123</v>
      </c>
      <c r="BT35" s="208" t="s">
        <v>2344</v>
      </c>
      <c r="BU35" s="211">
        <v>43511</v>
      </c>
      <c r="BV35" s="208">
        <v>25162</v>
      </c>
      <c r="BW35" s="212"/>
      <c r="BX35" s="208" t="s">
        <v>64</v>
      </c>
      <c r="BY35" s="208" t="s">
        <v>64</v>
      </c>
      <c r="BZ35" s="208"/>
      <c r="CA35" s="208"/>
      <c r="CB35" s="208" t="s">
        <v>64</v>
      </c>
      <c r="CC35" s="208" t="s">
        <v>64</v>
      </c>
      <c r="CD35" s="208"/>
      <c r="CE35" s="208"/>
      <c r="CF35" s="208"/>
      <c r="CG35" s="208"/>
      <c r="CH35" s="208"/>
      <c r="CI35" s="208"/>
      <c r="CJ35" s="208"/>
      <c r="CK35" s="208" t="s">
        <v>112</v>
      </c>
      <c r="CL35" s="208"/>
      <c r="CM35" s="208">
        <v>1</v>
      </c>
      <c r="CN35" s="208" t="s">
        <v>113</v>
      </c>
      <c r="CO35" s="208"/>
      <c r="CP35" s="208">
        <v>356</v>
      </c>
      <c r="CQ35" s="208">
        <v>180</v>
      </c>
      <c r="CR35" s="208">
        <v>140.4</v>
      </c>
      <c r="CS35" s="208" t="s">
        <v>2129</v>
      </c>
      <c r="CT35" s="208"/>
      <c r="CU35" s="208"/>
      <c r="CV35" s="208" t="s">
        <v>115</v>
      </c>
      <c r="CW35" s="208"/>
      <c r="CX35" s="208" t="s">
        <v>151</v>
      </c>
      <c r="CY35" s="208" t="s">
        <v>64</v>
      </c>
      <c r="CZ35" s="208"/>
      <c r="DA35" s="208"/>
      <c r="DB35" s="208"/>
      <c r="DC35" s="208" t="s">
        <v>2365</v>
      </c>
      <c r="DD35" s="208">
        <v>1</v>
      </c>
      <c r="DE35" s="208" t="s">
        <v>476</v>
      </c>
      <c r="DF35" s="208" t="s">
        <v>2366</v>
      </c>
      <c r="DG35" s="208">
        <v>201</v>
      </c>
      <c r="DH35" s="208"/>
      <c r="DI35" s="208"/>
      <c r="DJ35" s="208"/>
      <c r="DK35" s="208"/>
      <c r="DL35" s="208" t="s">
        <v>64</v>
      </c>
      <c r="DM35" s="208" t="s">
        <v>63</v>
      </c>
      <c r="DN35" s="208"/>
      <c r="DO35" s="208"/>
      <c r="DP35" s="208" t="s">
        <v>64</v>
      </c>
      <c r="DQ35" s="208" t="s">
        <v>139</v>
      </c>
      <c r="DR35" s="208"/>
      <c r="DS35" s="208"/>
      <c r="DT35" s="208"/>
      <c r="DU35" s="208"/>
      <c r="DV35" s="208"/>
      <c r="DW35" s="208"/>
      <c r="DX35" s="208"/>
      <c r="DY35" s="208"/>
      <c r="DZ35" s="276"/>
      <c r="EA35" s="286"/>
      <c r="EB35" s="208">
        <v>10</v>
      </c>
      <c r="EC35" s="208">
        <v>10</v>
      </c>
      <c r="ED35" s="208"/>
      <c r="EE35" s="275" t="s">
        <v>2535</v>
      </c>
      <c r="EF35" s="208">
        <v>10</v>
      </c>
      <c r="EG35" s="208"/>
      <c r="EH35" s="276"/>
      <c r="EI35" s="208"/>
      <c r="EJ35" s="208"/>
      <c r="EK35" s="208"/>
      <c r="EL35" s="208"/>
      <c r="EM35" s="275"/>
      <c r="EN35" s="208"/>
      <c r="EO35" s="208"/>
      <c r="EP35" s="276"/>
      <c r="EQ35" s="208"/>
      <c r="ER35" s="208"/>
      <c r="ES35" s="208"/>
      <c r="ET35" s="208"/>
      <c r="EU35" s="275">
        <v>4500</v>
      </c>
      <c r="EV35" s="276"/>
      <c r="EW35" s="208">
        <v>0</v>
      </c>
      <c r="EX35" s="208">
        <v>0</v>
      </c>
      <c r="EY35" s="208">
        <v>0</v>
      </c>
      <c r="EZ35" s="277"/>
      <c r="FA35" s="208">
        <v>9.5</v>
      </c>
      <c r="FB35" s="208"/>
      <c r="FC35" s="277"/>
      <c r="FD35" s="208"/>
      <c r="FE35" s="208"/>
      <c r="FF35" s="208"/>
      <c r="FG35" s="294">
        <f>243/246*272</f>
        <v>268.6829268292683</v>
      </c>
      <c r="FH35" s="209">
        <f>243/246*213.7</f>
        <v>211.09390243902439</v>
      </c>
      <c r="FI35" s="276">
        <f>AF35</f>
        <v>243</v>
      </c>
    </row>
    <row r="36" spans="1:190" s="256" customFormat="1" x14ac:dyDescent="0.25">
      <c r="A36" s="4"/>
      <c r="B36" s="282"/>
      <c r="C36" s="282"/>
      <c r="D36" s="282"/>
      <c r="E36" s="282"/>
      <c r="F36" s="4"/>
      <c r="G36" s="4"/>
      <c r="H36" s="4"/>
      <c r="I36" s="257"/>
      <c r="J36" s="260"/>
      <c r="K36" s="4"/>
      <c r="L36" s="4"/>
      <c r="M36" s="257" t="s">
        <v>2386</v>
      </c>
      <c r="N36" s="4"/>
      <c r="O36" s="4"/>
      <c r="P36" s="4"/>
      <c r="Q36" s="4"/>
      <c r="R36" s="4"/>
      <c r="S36" s="4"/>
      <c r="T36" s="4"/>
      <c r="U36" s="4"/>
      <c r="V36" s="4"/>
      <c r="W36" s="4"/>
      <c r="X36" s="4"/>
      <c r="Y36" s="4"/>
      <c r="Z36" s="4"/>
      <c r="AA36" s="4"/>
      <c r="AB36" s="4"/>
      <c r="AC36" s="4"/>
      <c r="AD36" s="257" t="str">
        <f>$M36</f>
        <v>2020 Mini Cooper SE Hardtop 2 Door</v>
      </c>
      <c r="AE36" s="4"/>
      <c r="AF36" s="4"/>
      <c r="AG36" s="4"/>
      <c r="AH36" s="4"/>
      <c r="AI36" s="4"/>
      <c r="AJ36" s="4"/>
      <c r="AK36" s="4"/>
      <c r="AL36" s="4"/>
      <c r="AM36" s="4"/>
      <c r="AN36" s="4"/>
      <c r="AO36" s="4"/>
      <c r="AP36" s="4"/>
      <c r="AQ36" s="4"/>
      <c r="AR36" s="271"/>
      <c r="AS36" s="4"/>
      <c r="AT36" s="272" t="str">
        <f>$M36</f>
        <v>2020 Mini Cooper SE Hardtop 2 Door</v>
      </c>
      <c r="AU36" s="260"/>
      <c r="AV36" s="4"/>
      <c r="AW36" s="4"/>
      <c r="AX36" s="4"/>
      <c r="AY36" s="4"/>
      <c r="AZ36" s="4"/>
      <c r="BA36" s="4"/>
      <c r="BB36" s="4"/>
      <c r="BC36" s="4"/>
      <c r="BD36" s="4"/>
      <c r="BE36" s="4"/>
      <c r="BF36" s="4"/>
      <c r="BG36" s="4"/>
      <c r="BH36" s="4"/>
      <c r="BI36" s="257" t="str">
        <f>$M36</f>
        <v>2020 Mini Cooper SE Hardtop 2 Door</v>
      </c>
      <c r="BJ36" s="4"/>
      <c r="BK36" s="4"/>
      <c r="BL36" s="4"/>
      <c r="BM36" s="4"/>
      <c r="BN36" s="260"/>
      <c r="BO36" s="4"/>
      <c r="BP36" s="4"/>
      <c r="BQ36" s="4"/>
      <c r="BR36" s="4"/>
      <c r="BS36" s="4"/>
      <c r="BT36" s="188"/>
      <c r="BU36" s="4"/>
      <c r="BV36" s="4"/>
      <c r="BW36" s="283" t="s">
        <v>80</v>
      </c>
      <c r="BX36" s="4"/>
      <c r="BY36" s="257" t="str">
        <f>$M36</f>
        <v>2020 Mini Cooper SE Hardtop 2 Door</v>
      </c>
      <c r="BZ36" s="4"/>
      <c r="CA36" s="4"/>
      <c r="CB36" s="4"/>
      <c r="CC36" s="4"/>
      <c r="CD36" s="4"/>
      <c r="CE36" s="273" t="s">
        <v>80</v>
      </c>
      <c r="CF36" s="4"/>
      <c r="CG36" s="4"/>
      <c r="CH36" s="4"/>
      <c r="CI36" s="4"/>
      <c r="CJ36" s="4"/>
      <c r="CK36" s="4"/>
      <c r="CL36" s="4"/>
      <c r="CM36" s="4"/>
      <c r="CN36" s="4"/>
      <c r="CO36" s="257" t="str">
        <f>$M36</f>
        <v>2020 Mini Cooper SE Hardtop 2 Door</v>
      </c>
      <c r="CP36" s="4"/>
      <c r="CQ36" s="4"/>
      <c r="CR36" s="4"/>
      <c r="CS36" s="4"/>
      <c r="CT36" s="4"/>
      <c r="CU36" s="4"/>
      <c r="CV36" s="4"/>
      <c r="CW36" s="4"/>
      <c r="CX36" s="4"/>
      <c r="CY36" s="4"/>
      <c r="CZ36" s="4"/>
      <c r="DA36" s="4"/>
      <c r="DB36" s="4"/>
      <c r="DC36" s="4"/>
      <c r="DD36" s="4"/>
      <c r="DE36" s="4"/>
      <c r="DF36" s="257" t="str">
        <f>$M36</f>
        <v>2020 Mini Cooper SE Hardtop 2 Door</v>
      </c>
      <c r="DG36" s="4"/>
      <c r="DH36" s="4"/>
      <c r="DI36" s="4"/>
      <c r="DJ36" s="4"/>
      <c r="DK36" s="4"/>
      <c r="DL36" s="4"/>
      <c r="DM36" s="4"/>
      <c r="DN36" s="4"/>
      <c r="DO36" s="4"/>
      <c r="DP36" s="4"/>
      <c r="DQ36" s="4"/>
      <c r="DR36" s="257"/>
      <c r="DS36" s="257"/>
      <c r="DT36" s="257"/>
      <c r="DU36" s="257"/>
      <c r="DV36" s="257"/>
      <c r="DW36" s="257" t="str">
        <f>$M36</f>
        <v>2020 Mini Cooper SE Hardtop 2 Door</v>
      </c>
      <c r="DX36" s="257"/>
      <c r="DY36" s="257"/>
      <c r="DZ36" s="262"/>
      <c r="EA36" s="284"/>
      <c r="EB36" s="257"/>
      <c r="EC36" s="257"/>
      <c r="ED36" s="257"/>
      <c r="EE36" s="266"/>
      <c r="EF36" s="257"/>
      <c r="EG36" s="257"/>
      <c r="EH36" s="262"/>
      <c r="EI36" s="257"/>
      <c r="EK36" s="273" t="s">
        <v>80</v>
      </c>
      <c r="EL36" s="257" t="str">
        <f>$M36</f>
        <v>2020 Mini Cooper SE Hardtop 2 Door</v>
      </c>
      <c r="EM36" s="266"/>
      <c r="EP36" s="267"/>
      <c r="EU36" s="268"/>
      <c r="EV36" s="267"/>
      <c r="EZ36" s="269"/>
      <c r="FA36" s="257" t="str">
        <f>$M36</f>
        <v>2020 Mini Cooper SE Hardtop 2 Door</v>
      </c>
      <c r="FC36" s="269"/>
      <c r="FD36" s="257"/>
      <c r="FE36" s="257"/>
      <c r="FF36" s="257"/>
      <c r="FG36" s="266"/>
      <c r="FH36" s="257"/>
      <c r="FI36" s="285"/>
      <c r="FJ36" s="257"/>
      <c r="FK36" s="257"/>
      <c r="FL36" s="257"/>
      <c r="FM36" s="257"/>
      <c r="FN36" s="257"/>
      <c r="FO36" s="257"/>
      <c r="FP36" s="257"/>
      <c r="FQ36" s="257"/>
      <c r="FR36" s="257"/>
      <c r="FS36" s="257"/>
      <c r="FT36" s="257"/>
      <c r="FU36" s="257"/>
      <c r="FV36" s="257"/>
      <c r="FW36" s="257"/>
      <c r="FX36" s="257"/>
      <c r="FY36" s="257"/>
      <c r="FZ36" s="257"/>
      <c r="GA36" s="257"/>
      <c r="GB36" s="257"/>
      <c r="GD36" s="257"/>
      <c r="GE36" s="257"/>
      <c r="GF36" s="257"/>
      <c r="GG36" s="257"/>
      <c r="GH36" s="257"/>
    </row>
    <row r="37" spans="1:190" s="256" customFormat="1" x14ac:dyDescent="0.25">
      <c r="A37" s="208">
        <v>2020</v>
      </c>
      <c r="B37" s="208" t="s">
        <v>56</v>
      </c>
      <c r="C37" s="208" t="s">
        <v>200</v>
      </c>
      <c r="D37" s="208" t="s">
        <v>2387</v>
      </c>
      <c r="E37" s="208" t="s">
        <v>58</v>
      </c>
      <c r="F37" s="208">
        <v>92</v>
      </c>
      <c r="G37" s="209">
        <v>0</v>
      </c>
      <c r="H37" s="208"/>
      <c r="I37" s="208" t="s">
        <v>140</v>
      </c>
      <c r="J37" s="275">
        <v>115</v>
      </c>
      <c r="K37" s="208">
        <v>100</v>
      </c>
      <c r="L37" s="208">
        <v>108</v>
      </c>
      <c r="M37" s="208">
        <v>164.1</v>
      </c>
      <c r="N37" s="208">
        <v>143.1</v>
      </c>
      <c r="O37" s="208">
        <v>153.93450000000001</v>
      </c>
      <c r="P37" s="208">
        <v>114.87</v>
      </c>
      <c r="Q37" s="208">
        <v>100.17</v>
      </c>
      <c r="R37" s="208">
        <v>107.7542</v>
      </c>
      <c r="S37" s="208"/>
      <c r="T37" s="208"/>
      <c r="U37" s="208"/>
      <c r="V37" s="208" t="s">
        <v>86</v>
      </c>
      <c r="W37" s="208" t="s">
        <v>136</v>
      </c>
      <c r="X37" s="208"/>
      <c r="Y37" s="208">
        <v>1</v>
      </c>
      <c r="Z37" s="208" t="s">
        <v>64</v>
      </c>
      <c r="AA37" s="208" t="s">
        <v>64</v>
      </c>
      <c r="AB37" s="208" t="s">
        <v>150</v>
      </c>
      <c r="AC37" s="208" t="s">
        <v>178</v>
      </c>
      <c r="AD37" s="208"/>
      <c r="AE37" s="208"/>
      <c r="AF37" s="208">
        <v>110</v>
      </c>
      <c r="AG37" s="208" t="s">
        <v>108</v>
      </c>
      <c r="AH37" s="208" t="s">
        <v>109</v>
      </c>
      <c r="AI37" s="208" t="s">
        <v>68</v>
      </c>
      <c r="AJ37" s="208" t="s">
        <v>69</v>
      </c>
      <c r="AK37" s="208" t="s">
        <v>64</v>
      </c>
      <c r="AL37" s="208" t="s">
        <v>70</v>
      </c>
      <c r="AM37" s="208"/>
      <c r="AN37" s="208"/>
      <c r="AO37" s="208"/>
      <c r="AP37" s="208"/>
      <c r="AQ37" s="208">
        <v>80</v>
      </c>
      <c r="AR37" s="276">
        <v>9</v>
      </c>
      <c r="AS37" s="208">
        <v>600</v>
      </c>
      <c r="AT37" s="277">
        <v>600</v>
      </c>
      <c r="AU37" s="275"/>
      <c r="AV37" s="208"/>
      <c r="AW37" s="208"/>
      <c r="AX37" s="208"/>
      <c r="AY37" s="208"/>
      <c r="AZ37" s="208"/>
      <c r="BA37" s="208"/>
      <c r="BB37" s="208"/>
      <c r="BC37" s="208"/>
      <c r="BD37" s="208"/>
      <c r="BE37" s="208"/>
      <c r="BF37" s="208"/>
      <c r="BG37" s="208"/>
      <c r="BH37" s="208"/>
      <c r="BI37" s="208"/>
      <c r="BJ37" s="208"/>
      <c r="BK37" s="208"/>
      <c r="BL37" s="208"/>
      <c r="BM37" s="208"/>
      <c r="BN37" s="278"/>
      <c r="BO37" s="208"/>
      <c r="BP37" s="208"/>
      <c r="BQ37" s="208">
        <v>3</v>
      </c>
      <c r="BR37" s="208" t="s">
        <v>72</v>
      </c>
      <c r="BS37" s="208" t="s">
        <v>2123</v>
      </c>
      <c r="BT37" s="208" t="s">
        <v>2344</v>
      </c>
      <c r="BU37" s="211">
        <v>43809</v>
      </c>
      <c r="BV37" s="208">
        <v>26899</v>
      </c>
      <c r="BW37" s="212"/>
      <c r="BX37" s="208" t="s">
        <v>64</v>
      </c>
      <c r="BY37" s="208" t="s">
        <v>64</v>
      </c>
      <c r="BZ37" s="208"/>
      <c r="CA37" s="208"/>
      <c r="CB37" s="208" t="s">
        <v>64</v>
      </c>
      <c r="CC37" s="208" t="s">
        <v>64</v>
      </c>
      <c r="CD37" s="208"/>
      <c r="CE37" s="208"/>
      <c r="CF37" s="208"/>
      <c r="CG37" s="208"/>
      <c r="CH37" s="208"/>
      <c r="CI37" s="208"/>
      <c r="CJ37" s="208"/>
      <c r="CK37" s="208" t="s">
        <v>112</v>
      </c>
      <c r="CL37" s="208"/>
      <c r="CM37" s="208">
        <v>8</v>
      </c>
      <c r="CN37" s="208" t="s">
        <v>113</v>
      </c>
      <c r="CO37" s="208"/>
      <c r="CP37" s="208">
        <v>349</v>
      </c>
      <c r="CQ37" s="208">
        <v>93.2</v>
      </c>
      <c r="CR37" s="208">
        <v>159</v>
      </c>
      <c r="CS37" s="208" t="s">
        <v>114</v>
      </c>
      <c r="CT37" s="208"/>
      <c r="CU37" s="208"/>
      <c r="CV37" s="208" t="s">
        <v>115</v>
      </c>
      <c r="CW37" s="208"/>
      <c r="CX37" s="208" t="s">
        <v>151</v>
      </c>
      <c r="CY37" s="208" t="s">
        <v>64</v>
      </c>
      <c r="CZ37" s="208"/>
      <c r="DA37" s="208"/>
      <c r="DB37" s="208"/>
      <c r="DC37" s="208"/>
      <c r="DD37" s="208">
        <v>1</v>
      </c>
      <c r="DE37" s="208" t="s">
        <v>117</v>
      </c>
      <c r="DF37" s="208"/>
      <c r="DG37" s="208">
        <v>135</v>
      </c>
      <c r="DH37" s="208"/>
      <c r="DI37" s="208"/>
      <c r="DJ37" s="208"/>
      <c r="DK37" s="208"/>
      <c r="DL37" s="208" t="s">
        <v>64</v>
      </c>
      <c r="DM37" s="208" t="s">
        <v>63</v>
      </c>
      <c r="DN37" s="208"/>
      <c r="DO37" s="208"/>
      <c r="DP37" s="208" t="s">
        <v>64</v>
      </c>
      <c r="DQ37" s="208" t="s">
        <v>139</v>
      </c>
      <c r="DR37" s="208"/>
      <c r="DS37" s="208"/>
      <c r="DT37" s="208"/>
      <c r="DU37" s="208"/>
      <c r="DV37" s="208"/>
      <c r="DW37" s="208"/>
      <c r="DX37" s="208"/>
      <c r="DY37" s="208"/>
      <c r="DZ37" s="276"/>
      <c r="EA37" s="286"/>
      <c r="EB37" s="208">
        <v>10</v>
      </c>
      <c r="EC37" s="208">
        <v>10</v>
      </c>
      <c r="ED37" s="208"/>
      <c r="EE37" s="275" t="s">
        <v>2388</v>
      </c>
      <c r="EF37" s="208">
        <v>10</v>
      </c>
      <c r="EG37" s="208"/>
      <c r="EH37" s="276"/>
      <c r="EI37" s="208"/>
      <c r="EJ37" s="208"/>
      <c r="EK37" s="208"/>
      <c r="EL37" s="208"/>
      <c r="EM37" s="275"/>
      <c r="EN37" s="208"/>
      <c r="EO37" s="208"/>
      <c r="EP37" s="276"/>
      <c r="EQ37" s="208"/>
      <c r="ER37" s="208"/>
      <c r="ES37" s="208"/>
      <c r="ET37" s="208"/>
      <c r="EU37" s="275">
        <v>4500</v>
      </c>
      <c r="EV37" s="276"/>
      <c r="EW37" s="208">
        <v>0</v>
      </c>
      <c r="EX37" s="208">
        <v>0</v>
      </c>
      <c r="EY37" s="208">
        <v>0</v>
      </c>
      <c r="EZ37" s="277"/>
      <c r="FA37" s="208">
        <v>4</v>
      </c>
      <c r="FB37" s="208"/>
      <c r="FC37" s="277"/>
      <c r="FD37" s="208"/>
      <c r="FE37" s="208"/>
      <c r="FF37" s="208"/>
      <c r="FG37" s="275">
        <v>116.9</v>
      </c>
      <c r="FH37" s="208">
        <v>101.9</v>
      </c>
      <c r="FI37" s="276">
        <f>AF37</f>
        <v>110</v>
      </c>
    </row>
    <row r="38" spans="1:190" s="256" customFormat="1" x14ac:dyDescent="0.25">
      <c r="A38" s="208"/>
      <c r="B38" s="208"/>
      <c r="C38" s="208"/>
      <c r="D38" s="208"/>
      <c r="E38" s="208"/>
      <c r="F38" s="208"/>
      <c r="G38" s="209"/>
      <c r="H38" s="208"/>
      <c r="I38" s="208"/>
      <c r="J38" s="275">
        <v>29</v>
      </c>
      <c r="K38" s="208">
        <v>34</v>
      </c>
      <c r="L38" s="208">
        <v>31</v>
      </c>
      <c r="M38" s="208">
        <v>20.543800000000001</v>
      </c>
      <c r="N38" s="208">
        <v>23.555800000000001</v>
      </c>
      <c r="O38" s="208">
        <v>21.8992</v>
      </c>
      <c r="P38" s="208">
        <v>29.341899999999999</v>
      </c>
      <c r="Q38" s="208">
        <v>33.647799999999997</v>
      </c>
      <c r="R38" s="208">
        <v>31.279499999999999</v>
      </c>
      <c r="S38" s="208"/>
      <c r="T38" s="208"/>
      <c r="U38" s="208"/>
      <c r="V38" s="208" t="s">
        <v>86</v>
      </c>
      <c r="W38" s="208" t="s">
        <v>136</v>
      </c>
      <c r="X38" s="208"/>
      <c r="Y38" s="208">
        <v>1</v>
      </c>
      <c r="Z38" s="208" t="s">
        <v>64</v>
      </c>
      <c r="AA38" s="208" t="s">
        <v>64</v>
      </c>
      <c r="AB38" s="208" t="s">
        <v>150</v>
      </c>
      <c r="AC38" s="208" t="s">
        <v>178</v>
      </c>
      <c r="AD38" s="208"/>
      <c r="AE38" s="208"/>
      <c r="AF38" s="208">
        <v>110</v>
      </c>
      <c r="AG38" s="208" t="s">
        <v>108</v>
      </c>
      <c r="AH38" s="208" t="s">
        <v>109</v>
      </c>
      <c r="AI38" s="208" t="s">
        <v>122</v>
      </c>
      <c r="AJ38" s="208" t="s">
        <v>123</v>
      </c>
      <c r="AK38" s="208" t="s">
        <v>64</v>
      </c>
      <c r="AL38" s="208" t="s">
        <v>70</v>
      </c>
      <c r="AM38" s="208"/>
      <c r="AN38" s="208"/>
      <c r="AO38" s="208"/>
      <c r="AP38" s="208"/>
      <c r="AQ38" s="208">
        <v>80</v>
      </c>
      <c r="AR38" s="276">
        <v>9</v>
      </c>
      <c r="AS38" s="208">
        <v>600</v>
      </c>
      <c r="AT38" s="277">
        <v>600</v>
      </c>
      <c r="AU38" s="275"/>
      <c r="AV38" s="208"/>
      <c r="AW38" s="208"/>
      <c r="AX38" s="208"/>
      <c r="AY38" s="208"/>
      <c r="AZ38" s="208"/>
      <c r="BA38" s="208"/>
      <c r="BB38" s="208"/>
      <c r="BC38" s="208"/>
      <c r="BD38" s="208"/>
      <c r="BE38" s="208"/>
      <c r="BF38" s="208"/>
      <c r="BG38" s="208"/>
      <c r="BH38" s="208"/>
      <c r="BI38" s="208"/>
      <c r="BJ38" s="208"/>
      <c r="BK38" s="208"/>
      <c r="BL38" s="208"/>
      <c r="BM38" s="208"/>
      <c r="BN38" s="278"/>
      <c r="BO38" s="208"/>
      <c r="BP38" s="208"/>
      <c r="BQ38" s="208">
        <v>3</v>
      </c>
      <c r="BR38" s="208" t="s">
        <v>72</v>
      </c>
      <c r="BS38" s="208" t="s">
        <v>2123</v>
      </c>
      <c r="BT38" s="208" t="s">
        <v>2344</v>
      </c>
      <c r="BU38" s="211">
        <v>43809</v>
      </c>
      <c r="BV38" s="208">
        <v>26899</v>
      </c>
      <c r="BW38" s="212"/>
      <c r="BX38" s="208" t="s">
        <v>64</v>
      </c>
      <c r="BY38" s="208" t="s">
        <v>64</v>
      </c>
      <c r="BZ38" s="208"/>
      <c r="CA38" s="208"/>
      <c r="CB38" s="208" t="s">
        <v>64</v>
      </c>
      <c r="CC38" s="208" t="s">
        <v>64</v>
      </c>
      <c r="CD38" s="208"/>
      <c r="CE38" s="208"/>
      <c r="CF38" s="208"/>
      <c r="CG38" s="208"/>
      <c r="CH38" s="208"/>
      <c r="CI38" s="208"/>
      <c r="CJ38" s="208"/>
      <c r="CK38" s="208" t="s">
        <v>112</v>
      </c>
      <c r="CL38" s="208"/>
      <c r="CM38" s="208">
        <v>8</v>
      </c>
      <c r="CN38" s="208" t="s">
        <v>113</v>
      </c>
      <c r="CO38" s="208"/>
      <c r="CP38" s="208">
        <v>349</v>
      </c>
      <c r="CQ38" s="208">
        <v>93.2</v>
      </c>
      <c r="CR38" s="208">
        <v>159</v>
      </c>
      <c r="CS38" s="208" t="s">
        <v>114</v>
      </c>
      <c r="CT38" s="208"/>
      <c r="CU38" s="208"/>
      <c r="CV38" s="208" t="s">
        <v>115</v>
      </c>
      <c r="CW38" s="208"/>
      <c r="CX38" s="208" t="s">
        <v>151</v>
      </c>
      <c r="CY38" s="208" t="s">
        <v>64</v>
      </c>
      <c r="CZ38" s="208"/>
      <c r="DA38" s="208"/>
      <c r="DB38" s="208"/>
      <c r="DC38" s="208"/>
      <c r="DD38" s="208">
        <v>1</v>
      </c>
      <c r="DE38" s="208" t="s">
        <v>117</v>
      </c>
      <c r="DF38" s="208"/>
      <c r="DG38" s="208">
        <v>135</v>
      </c>
      <c r="DH38" s="208"/>
      <c r="DI38" s="208"/>
      <c r="DJ38" s="208"/>
      <c r="DK38" s="208"/>
      <c r="DL38" s="208" t="s">
        <v>64</v>
      </c>
      <c r="DM38" s="208" t="s">
        <v>63</v>
      </c>
      <c r="DN38" s="208"/>
      <c r="DO38" s="208"/>
      <c r="DP38" s="208" t="s">
        <v>64</v>
      </c>
      <c r="DQ38" s="208" t="s">
        <v>139</v>
      </c>
      <c r="DR38" s="208"/>
      <c r="DS38" s="208"/>
      <c r="DT38" s="208"/>
      <c r="DU38" s="208"/>
      <c r="DV38" s="208"/>
      <c r="DW38" s="208"/>
      <c r="DX38" s="208"/>
      <c r="DY38" s="208"/>
      <c r="DZ38" s="276"/>
      <c r="EA38" s="286"/>
      <c r="EB38" s="208">
        <v>10</v>
      </c>
      <c r="EC38" s="208">
        <v>10</v>
      </c>
      <c r="ED38" s="208"/>
      <c r="EE38" s="275" t="s">
        <v>2388</v>
      </c>
      <c r="EF38" s="208">
        <v>10</v>
      </c>
      <c r="EG38" s="208"/>
      <c r="EH38" s="276"/>
      <c r="EI38" s="208"/>
      <c r="EJ38" s="208"/>
      <c r="EK38" s="208"/>
      <c r="EL38" s="208"/>
      <c r="EM38" s="275"/>
      <c r="EN38" s="208"/>
      <c r="EO38" s="208"/>
      <c r="EP38" s="276"/>
      <c r="EQ38" s="208"/>
      <c r="ER38" s="208"/>
      <c r="ES38" s="208"/>
      <c r="ET38" s="208"/>
      <c r="EU38" s="275">
        <v>4500</v>
      </c>
      <c r="EV38" s="276"/>
      <c r="EW38" s="208">
        <v>0</v>
      </c>
      <c r="EX38" s="208">
        <v>0</v>
      </c>
      <c r="EY38" s="208">
        <v>0</v>
      </c>
      <c r="EZ38" s="277"/>
      <c r="FA38" s="208">
        <v>4</v>
      </c>
      <c r="FB38" s="208"/>
      <c r="FC38" s="277"/>
      <c r="FD38" s="208"/>
      <c r="FE38" s="208"/>
      <c r="FF38" s="208"/>
      <c r="FG38" s="275">
        <v>116.9</v>
      </c>
      <c r="FH38" s="208">
        <v>101.9</v>
      </c>
      <c r="FI38" s="276">
        <f>AF38</f>
        <v>110</v>
      </c>
    </row>
    <row r="39" spans="1:190" s="256" customFormat="1" x14ac:dyDescent="0.25">
      <c r="A39" s="4"/>
      <c r="B39" s="282"/>
      <c r="C39" s="282"/>
      <c r="D39" s="282"/>
      <c r="E39" s="282"/>
      <c r="F39" s="4"/>
      <c r="G39" s="4"/>
      <c r="H39" s="4"/>
      <c r="I39" s="257"/>
      <c r="J39" s="260"/>
      <c r="K39" s="4"/>
      <c r="L39" s="4"/>
      <c r="M39" s="257" t="s">
        <v>2389</v>
      </c>
      <c r="N39" s="4"/>
      <c r="O39" s="4"/>
      <c r="P39" s="4"/>
      <c r="Q39" s="4"/>
      <c r="R39" s="4"/>
      <c r="S39" s="4"/>
      <c r="T39" s="4"/>
      <c r="U39" s="4"/>
      <c r="V39" s="4"/>
      <c r="W39" s="4"/>
      <c r="X39" s="4"/>
      <c r="Y39" s="4"/>
      <c r="Z39" s="4"/>
      <c r="AA39" s="4"/>
      <c r="AB39" s="4"/>
      <c r="AC39" s="4"/>
      <c r="AD39" s="257" t="str">
        <f>$M39</f>
        <v>2020 Nissan Leaf (40 kW-hr battery pack)</v>
      </c>
      <c r="AE39" s="4"/>
      <c r="AF39" s="4"/>
      <c r="AG39" s="4"/>
      <c r="AH39" s="4"/>
      <c r="AI39" s="4"/>
      <c r="AJ39" s="4"/>
      <c r="AK39" s="4"/>
      <c r="AL39" s="4"/>
      <c r="AM39" s="4"/>
      <c r="AN39" s="4"/>
      <c r="AO39" s="4"/>
      <c r="AP39" s="4"/>
      <c r="AQ39" s="4"/>
      <c r="AR39" s="271"/>
      <c r="AS39" s="4"/>
      <c r="AT39" s="272" t="str">
        <f>$M39</f>
        <v>2020 Nissan Leaf (40 kW-hr battery pack)</v>
      </c>
      <c r="AU39" s="260"/>
      <c r="AV39" s="4"/>
      <c r="AW39" s="4"/>
      <c r="AX39" s="4"/>
      <c r="AY39" s="4"/>
      <c r="AZ39" s="4"/>
      <c r="BA39" s="4"/>
      <c r="BB39" s="4"/>
      <c r="BC39" s="4"/>
      <c r="BD39" s="4"/>
      <c r="BE39" s="4"/>
      <c r="BF39" s="4"/>
      <c r="BG39" s="4"/>
      <c r="BH39" s="4"/>
      <c r="BI39" s="257" t="str">
        <f>$M39</f>
        <v>2020 Nissan Leaf (40 kW-hr battery pack)</v>
      </c>
      <c r="BJ39" s="4"/>
      <c r="BK39" s="4"/>
      <c r="BL39" s="4"/>
      <c r="BM39" s="4"/>
      <c r="BN39" s="260"/>
      <c r="BO39" s="4"/>
      <c r="BP39" s="4"/>
      <c r="BQ39" s="4"/>
      <c r="BR39" s="4"/>
      <c r="BS39" s="4"/>
      <c r="BT39" s="188"/>
      <c r="BU39" s="4"/>
      <c r="BV39" s="4"/>
      <c r="BW39" s="283" t="s">
        <v>80</v>
      </c>
      <c r="BX39" s="4"/>
      <c r="BY39" s="257" t="str">
        <f>$M39</f>
        <v>2020 Nissan Leaf (40 kW-hr battery pack)</v>
      </c>
      <c r="BZ39" s="4"/>
      <c r="CA39" s="4"/>
      <c r="CB39" s="4"/>
      <c r="CC39" s="4"/>
      <c r="CD39" s="4"/>
      <c r="CE39" s="273" t="s">
        <v>80</v>
      </c>
      <c r="CF39" s="4"/>
      <c r="CG39" s="4"/>
      <c r="CH39" s="4"/>
      <c r="CI39" s="4"/>
      <c r="CJ39" s="4"/>
      <c r="CK39" s="4"/>
      <c r="CL39" s="4"/>
      <c r="CM39" s="4"/>
      <c r="CN39" s="4"/>
      <c r="CO39" s="257" t="str">
        <f>$M39</f>
        <v>2020 Nissan Leaf (40 kW-hr battery pack)</v>
      </c>
      <c r="CP39" s="4"/>
      <c r="CQ39" s="4"/>
      <c r="CR39" s="4"/>
      <c r="CS39" s="4"/>
      <c r="CT39" s="4"/>
      <c r="CU39" s="4"/>
      <c r="CV39" s="4"/>
      <c r="CW39" s="4"/>
      <c r="CX39" s="4"/>
      <c r="CY39" s="4"/>
      <c r="CZ39" s="4"/>
      <c r="DA39" s="4"/>
      <c r="DB39" s="4"/>
      <c r="DC39" s="4"/>
      <c r="DD39" s="4"/>
      <c r="DE39" s="4"/>
      <c r="DF39" s="257" t="str">
        <f>$M39</f>
        <v>2020 Nissan Leaf (40 kW-hr battery pack)</v>
      </c>
      <c r="DG39" s="4"/>
      <c r="DH39" s="4"/>
      <c r="DI39" s="4"/>
      <c r="DJ39" s="4"/>
      <c r="DK39" s="4"/>
      <c r="DL39" s="4"/>
      <c r="DM39" s="4"/>
      <c r="DN39" s="4"/>
      <c r="DO39" s="4"/>
      <c r="DP39" s="4"/>
      <c r="DQ39" s="4"/>
      <c r="DR39" s="257"/>
      <c r="DS39" s="257"/>
      <c r="DT39" s="257"/>
      <c r="DU39" s="257"/>
      <c r="DV39" s="257"/>
      <c r="DW39" s="257" t="str">
        <f>$M39</f>
        <v>2020 Nissan Leaf (40 kW-hr battery pack)</v>
      </c>
      <c r="DX39" s="257"/>
      <c r="DY39" s="257"/>
      <c r="DZ39" s="262"/>
      <c r="EA39" s="284"/>
      <c r="EB39" s="257"/>
      <c r="EC39" s="257"/>
      <c r="ED39" s="257"/>
      <c r="EE39" s="266"/>
      <c r="EF39" s="257"/>
      <c r="EG39" s="257"/>
      <c r="EH39" s="262"/>
      <c r="EI39" s="257"/>
      <c r="EK39" s="273" t="s">
        <v>80</v>
      </c>
      <c r="EL39" s="257" t="str">
        <f>$M39</f>
        <v>2020 Nissan Leaf (40 kW-hr battery pack)</v>
      </c>
      <c r="EM39" s="266"/>
      <c r="EP39" s="267"/>
      <c r="EU39" s="268"/>
      <c r="EV39" s="267"/>
      <c r="EZ39" s="269"/>
      <c r="FA39" s="257" t="str">
        <f>$M39</f>
        <v>2020 Nissan Leaf (40 kW-hr battery pack)</v>
      </c>
      <c r="FC39" s="269"/>
      <c r="FD39" s="257"/>
      <c r="FE39" s="257"/>
      <c r="FF39" s="257"/>
      <c r="FG39" s="266"/>
      <c r="FH39" s="257"/>
      <c r="FI39" s="262"/>
      <c r="FJ39" s="257"/>
      <c r="FK39" s="257"/>
      <c r="FL39" s="257"/>
      <c r="FM39" s="257"/>
      <c r="FN39" s="257"/>
      <c r="FO39" s="257"/>
      <c r="FP39" s="257"/>
      <c r="FQ39" s="257"/>
      <c r="FR39" s="257"/>
      <c r="FS39" s="257"/>
      <c r="FT39" s="257"/>
      <c r="FU39" s="257"/>
      <c r="FV39" s="257"/>
      <c r="FW39" s="257"/>
      <c r="FX39" s="257"/>
      <c r="FY39" s="257"/>
      <c r="FZ39" s="257"/>
      <c r="GA39" s="257"/>
      <c r="GB39" s="257"/>
      <c r="GD39" s="257"/>
      <c r="GE39" s="257"/>
      <c r="GF39" s="257"/>
      <c r="GG39" s="257"/>
      <c r="GH39" s="257"/>
    </row>
    <row r="40" spans="1:190" s="208" customFormat="1" x14ac:dyDescent="0.25">
      <c r="A40" s="208">
        <v>2020</v>
      </c>
      <c r="B40" s="208" t="s">
        <v>877</v>
      </c>
      <c r="C40" s="208" t="s">
        <v>905</v>
      </c>
      <c r="D40" s="208" t="s">
        <v>2390</v>
      </c>
      <c r="E40" s="208" t="s">
        <v>534</v>
      </c>
      <c r="F40" s="208">
        <v>902</v>
      </c>
      <c r="G40" s="209">
        <v>0</v>
      </c>
      <c r="I40" s="208" t="s">
        <v>140</v>
      </c>
      <c r="J40" s="275">
        <v>123</v>
      </c>
      <c r="K40" s="208">
        <v>99</v>
      </c>
      <c r="L40" s="208">
        <v>111</v>
      </c>
      <c r="M40" s="208">
        <v>175.6</v>
      </c>
      <c r="N40" s="208">
        <v>141.19999999999999</v>
      </c>
      <c r="O40" s="208">
        <v>158.25069999999999</v>
      </c>
      <c r="P40" s="208">
        <v>122.92</v>
      </c>
      <c r="Q40" s="208">
        <v>98.84</v>
      </c>
      <c r="R40" s="208">
        <v>110.77549999999999</v>
      </c>
      <c r="V40" s="208" t="s">
        <v>86</v>
      </c>
      <c r="W40" s="208" t="s">
        <v>136</v>
      </c>
      <c r="Y40" s="208">
        <v>1</v>
      </c>
      <c r="Z40" s="208" t="s">
        <v>63</v>
      </c>
      <c r="AA40" s="208" t="s">
        <v>64</v>
      </c>
      <c r="AB40" s="208" t="s">
        <v>150</v>
      </c>
      <c r="AC40" s="208" t="s">
        <v>178</v>
      </c>
      <c r="AF40" s="208">
        <v>149</v>
      </c>
      <c r="AG40" s="208" t="s">
        <v>108</v>
      </c>
      <c r="AH40" s="208" t="s">
        <v>109</v>
      </c>
      <c r="AI40" s="208" t="s">
        <v>68</v>
      </c>
      <c r="AJ40" s="208" t="s">
        <v>69</v>
      </c>
      <c r="AK40" s="208" t="s">
        <v>64</v>
      </c>
      <c r="AL40" s="208" t="s">
        <v>70</v>
      </c>
      <c r="AQ40" s="208">
        <v>92</v>
      </c>
      <c r="AR40" s="276">
        <v>24</v>
      </c>
      <c r="AS40" s="208">
        <v>600</v>
      </c>
      <c r="AT40" s="277">
        <v>600</v>
      </c>
      <c r="AU40" s="275"/>
      <c r="BN40" s="278"/>
      <c r="BQ40" s="208">
        <v>5</v>
      </c>
      <c r="BR40" s="208" t="s">
        <v>126</v>
      </c>
      <c r="BS40" s="208" t="s">
        <v>2123</v>
      </c>
      <c r="BT40" s="208" t="s">
        <v>2344</v>
      </c>
      <c r="BU40" s="211">
        <v>43820</v>
      </c>
      <c r="BV40" s="208">
        <v>27205</v>
      </c>
      <c r="BW40" s="212"/>
      <c r="BX40" s="208" t="s">
        <v>64</v>
      </c>
      <c r="BY40" s="208" t="s">
        <v>64</v>
      </c>
      <c r="CB40" s="208" t="s">
        <v>64</v>
      </c>
      <c r="CC40" s="208" t="s">
        <v>64</v>
      </c>
      <c r="CK40" s="208" t="s">
        <v>112</v>
      </c>
      <c r="CM40" s="208">
        <v>1</v>
      </c>
      <c r="CN40" s="208" t="s">
        <v>113</v>
      </c>
      <c r="CP40" s="208">
        <v>350</v>
      </c>
      <c r="CQ40" s="208">
        <v>115</v>
      </c>
      <c r="CR40" s="208">
        <v>132</v>
      </c>
      <c r="CS40" s="208" t="s">
        <v>114</v>
      </c>
      <c r="CV40" s="208" t="s">
        <v>115</v>
      </c>
      <c r="CX40" s="208" t="s">
        <v>151</v>
      </c>
      <c r="CY40" s="208" t="s">
        <v>64</v>
      </c>
      <c r="DD40" s="208">
        <v>1</v>
      </c>
      <c r="DE40" s="208" t="s">
        <v>117</v>
      </c>
      <c r="DG40" s="208">
        <v>110</v>
      </c>
      <c r="DL40" s="208" t="s">
        <v>64</v>
      </c>
      <c r="DM40" s="208" t="s">
        <v>63</v>
      </c>
      <c r="DP40" s="208" t="s">
        <v>64</v>
      </c>
      <c r="DQ40" s="208" t="s">
        <v>139</v>
      </c>
      <c r="DZ40" s="276"/>
      <c r="EA40" s="286"/>
      <c r="EB40" s="208">
        <v>10</v>
      </c>
      <c r="EC40" s="208">
        <v>10</v>
      </c>
      <c r="EE40" s="275" t="s">
        <v>2391</v>
      </c>
      <c r="EF40" s="208">
        <v>10</v>
      </c>
      <c r="EH40" s="276"/>
      <c r="EM40" s="275"/>
      <c r="EP40" s="276"/>
      <c r="EU40" s="275">
        <v>4500</v>
      </c>
      <c r="EV40" s="276"/>
      <c r="EW40" s="208">
        <v>0</v>
      </c>
      <c r="EX40" s="208">
        <v>0</v>
      </c>
      <c r="EY40" s="208">
        <v>0</v>
      </c>
      <c r="EZ40" s="277"/>
      <c r="FA40" s="208">
        <v>8</v>
      </c>
      <c r="FC40" s="277"/>
      <c r="FG40" s="275">
        <v>163.19999999999999</v>
      </c>
      <c r="FH40" s="208">
        <v>131.30000000000001</v>
      </c>
      <c r="FI40" s="276">
        <f>AF40</f>
        <v>149</v>
      </c>
    </row>
    <row r="41" spans="1:190" s="208" customFormat="1" x14ac:dyDescent="0.25">
      <c r="G41" s="209"/>
      <c r="J41" s="275">
        <v>27</v>
      </c>
      <c r="K41" s="208">
        <v>34</v>
      </c>
      <c r="L41" s="208">
        <v>30</v>
      </c>
      <c r="M41" s="208">
        <v>19.198</v>
      </c>
      <c r="N41" s="208">
        <v>23.871300000000002</v>
      </c>
      <c r="O41" s="208">
        <v>21.300999999999998</v>
      </c>
      <c r="P41" s="208">
        <v>27.420300000000001</v>
      </c>
      <c r="Q41" s="208">
        <v>34.1006</v>
      </c>
      <c r="R41" s="208">
        <v>30.426400000000001</v>
      </c>
      <c r="V41" s="208" t="s">
        <v>86</v>
      </c>
      <c r="W41" s="208" t="s">
        <v>136</v>
      </c>
      <c r="Y41" s="208">
        <v>1</v>
      </c>
      <c r="Z41" s="208" t="s">
        <v>63</v>
      </c>
      <c r="AA41" s="208" t="s">
        <v>64</v>
      </c>
      <c r="AB41" s="208" t="s">
        <v>150</v>
      </c>
      <c r="AC41" s="208" t="s">
        <v>178</v>
      </c>
      <c r="AF41" s="208">
        <v>149</v>
      </c>
      <c r="AG41" s="208" t="s">
        <v>108</v>
      </c>
      <c r="AH41" s="208" t="s">
        <v>109</v>
      </c>
      <c r="AI41" s="208" t="s">
        <v>122</v>
      </c>
      <c r="AJ41" s="208" t="s">
        <v>123</v>
      </c>
      <c r="AK41" s="208" t="s">
        <v>64</v>
      </c>
      <c r="AL41" s="208" t="s">
        <v>70</v>
      </c>
      <c r="AQ41" s="208">
        <v>92</v>
      </c>
      <c r="AR41" s="276">
        <v>24</v>
      </c>
      <c r="AS41" s="208">
        <v>600</v>
      </c>
      <c r="AT41" s="277">
        <v>600</v>
      </c>
      <c r="AU41" s="275"/>
      <c r="BN41" s="278"/>
      <c r="BQ41" s="208">
        <v>5</v>
      </c>
      <c r="BR41" s="208" t="s">
        <v>126</v>
      </c>
      <c r="BS41" s="208" t="s">
        <v>2123</v>
      </c>
      <c r="BT41" s="208" t="s">
        <v>2344</v>
      </c>
      <c r="BU41" s="211">
        <v>43820</v>
      </c>
      <c r="BV41" s="208">
        <v>27205</v>
      </c>
      <c r="BW41" s="212"/>
      <c r="BX41" s="208" t="s">
        <v>64</v>
      </c>
      <c r="BY41" s="208" t="s">
        <v>64</v>
      </c>
      <c r="CB41" s="208" t="s">
        <v>64</v>
      </c>
      <c r="CC41" s="208" t="s">
        <v>64</v>
      </c>
      <c r="CK41" s="208" t="s">
        <v>112</v>
      </c>
      <c r="CM41" s="208">
        <v>1</v>
      </c>
      <c r="CN41" s="208" t="s">
        <v>113</v>
      </c>
      <c r="CP41" s="208">
        <v>350</v>
      </c>
      <c r="CQ41" s="208">
        <v>115</v>
      </c>
      <c r="CR41" s="208">
        <v>132</v>
      </c>
      <c r="CS41" s="208" t="s">
        <v>114</v>
      </c>
      <c r="CV41" s="208" t="s">
        <v>115</v>
      </c>
      <c r="CX41" s="208" t="s">
        <v>151</v>
      </c>
      <c r="CY41" s="208" t="s">
        <v>64</v>
      </c>
      <c r="DD41" s="208">
        <v>1</v>
      </c>
      <c r="DE41" s="208" t="s">
        <v>117</v>
      </c>
      <c r="DG41" s="208">
        <v>110</v>
      </c>
      <c r="DL41" s="208" t="s">
        <v>64</v>
      </c>
      <c r="DM41" s="208" t="s">
        <v>63</v>
      </c>
      <c r="DP41" s="208" t="s">
        <v>64</v>
      </c>
      <c r="DQ41" s="208" t="s">
        <v>139</v>
      </c>
      <c r="DZ41" s="276"/>
      <c r="EA41" s="286"/>
      <c r="EB41" s="208">
        <v>10</v>
      </c>
      <c r="EC41" s="208">
        <v>10</v>
      </c>
      <c r="EE41" s="275" t="s">
        <v>2391</v>
      </c>
      <c r="EF41" s="208">
        <v>10</v>
      </c>
      <c r="EH41" s="276"/>
      <c r="EM41" s="275"/>
      <c r="EP41" s="276"/>
      <c r="EU41" s="275">
        <v>4500</v>
      </c>
      <c r="EV41" s="276"/>
      <c r="EW41" s="208">
        <v>0</v>
      </c>
      <c r="EX41" s="208">
        <v>0</v>
      </c>
      <c r="EY41" s="208">
        <v>0</v>
      </c>
      <c r="EZ41" s="277"/>
      <c r="FA41" s="208">
        <v>8</v>
      </c>
      <c r="FC41" s="277"/>
      <c r="FG41" s="275">
        <v>163.19999999999999</v>
      </c>
      <c r="FH41" s="208">
        <v>131.30000000000001</v>
      </c>
      <c r="FI41" s="276">
        <f>AF41</f>
        <v>149</v>
      </c>
    </row>
    <row r="42" spans="1:190" s="256" customFormat="1" x14ac:dyDescent="0.25">
      <c r="A42" s="4"/>
      <c r="B42" s="282"/>
      <c r="C42" s="282"/>
      <c r="D42" s="282"/>
      <c r="E42" s="282"/>
      <c r="F42" s="4"/>
      <c r="G42" s="4"/>
      <c r="H42" s="4"/>
      <c r="I42" s="257"/>
      <c r="J42" s="260"/>
      <c r="K42" s="4"/>
      <c r="L42" s="4"/>
      <c r="M42" s="257" t="s">
        <v>2392</v>
      </c>
      <c r="N42" s="4"/>
      <c r="O42" s="4"/>
      <c r="P42" s="4"/>
      <c r="Q42" s="4"/>
      <c r="R42" s="4"/>
      <c r="S42" s="4"/>
      <c r="T42" s="4"/>
      <c r="U42" s="4"/>
      <c r="V42" s="4"/>
      <c r="W42" s="4"/>
      <c r="X42" s="4"/>
      <c r="Y42" s="4"/>
      <c r="Z42" s="4"/>
      <c r="AA42" s="4"/>
      <c r="AB42" s="4"/>
      <c r="AC42" s="4"/>
      <c r="AD42" s="257" t="str">
        <f>$M42</f>
        <v>2020 Nissan Leaf (62 kW-hr battery pack)</v>
      </c>
      <c r="AE42" s="4"/>
      <c r="AF42" s="4"/>
      <c r="AG42" s="4"/>
      <c r="AH42" s="4"/>
      <c r="AI42" s="4"/>
      <c r="AJ42" s="4"/>
      <c r="AK42" s="4"/>
      <c r="AL42" s="4"/>
      <c r="AM42" s="4"/>
      <c r="AN42" s="4"/>
      <c r="AO42" s="4"/>
      <c r="AP42" s="4"/>
      <c r="AQ42" s="4"/>
      <c r="AR42" s="271"/>
      <c r="AS42" s="4"/>
      <c r="AT42" s="272" t="str">
        <f>$M42</f>
        <v>2020 Nissan Leaf (62 kW-hr battery pack)</v>
      </c>
      <c r="AU42" s="260"/>
      <c r="AV42" s="4"/>
      <c r="AW42" s="4"/>
      <c r="AX42" s="4"/>
      <c r="AY42" s="4"/>
      <c r="AZ42" s="4"/>
      <c r="BA42" s="4"/>
      <c r="BB42" s="4"/>
      <c r="BC42" s="4"/>
      <c r="BD42" s="4"/>
      <c r="BE42" s="4"/>
      <c r="BF42" s="4"/>
      <c r="BG42" s="4"/>
      <c r="BH42" s="4"/>
      <c r="BI42" s="257" t="str">
        <f>$M42</f>
        <v>2020 Nissan Leaf (62 kW-hr battery pack)</v>
      </c>
      <c r="BJ42" s="4"/>
      <c r="BK42" s="4"/>
      <c r="BL42" s="4"/>
      <c r="BM42" s="4"/>
      <c r="BN42" s="260"/>
      <c r="BO42" s="4"/>
      <c r="BP42" s="4"/>
      <c r="BQ42" s="4"/>
      <c r="BR42" s="4"/>
      <c r="BS42" s="4"/>
      <c r="BT42" s="188"/>
      <c r="BU42" s="4"/>
      <c r="BV42" s="4"/>
      <c r="BW42" s="283" t="s">
        <v>80</v>
      </c>
      <c r="BX42" s="4"/>
      <c r="BY42" s="257" t="str">
        <f>$M42</f>
        <v>2020 Nissan Leaf (62 kW-hr battery pack)</v>
      </c>
      <c r="BZ42" s="4"/>
      <c r="CA42" s="4"/>
      <c r="CB42" s="4"/>
      <c r="CC42" s="4"/>
      <c r="CD42" s="4"/>
      <c r="CE42" s="273" t="s">
        <v>80</v>
      </c>
      <c r="CF42" s="4"/>
      <c r="CG42" s="4"/>
      <c r="CH42" s="4"/>
      <c r="CI42" s="4"/>
      <c r="CJ42" s="4"/>
      <c r="CK42" s="4"/>
      <c r="CL42" s="4"/>
      <c r="CM42" s="4"/>
      <c r="CN42" s="4"/>
      <c r="CO42" s="257" t="str">
        <f>$M42</f>
        <v>2020 Nissan Leaf (62 kW-hr battery pack)</v>
      </c>
      <c r="CP42" s="4"/>
      <c r="CQ42" s="4"/>
      <c r="CR42" s="4"/>
      <c r="CS42" s="4"/>
      <c r="CT42" s="4"/>
      <c r="CU42" s="4"/>
      <c r="CV42" s="4"/>
      <c r="CW42" s="4"/>
      <c r="CX42" s="4"/>
      <c r="CY42" s="4"/>
      <c r="CZ42" s="4"/>
      <c r="DA42" s="4"/>
      <c r="DB42" s="4"/>
      <c r="DC42" s="4"/>
      <c r="DD42" s="4"/>
      <c r="DE42" s="4"/>
      <c r="DF42" s="257" t="str">
        <f>$M42</f>
        <v>2020 Nissan Leaf (62 kW-hr battery pack)</v>
      </c>
      <c r="DG42" s="4"/>
      <c r="DH42" s="4"/>
      <c r="DI42" s="4"/>
      <c r="DJ42" s="4"/>
      <c r="DK42" s="4"/>
      <c r="DL42" s="4"/>
      <c r="DM42" s="4"/>
      <c r="DN42" s="4"/>
      <c r="DO42" s="4"/>
      <c r="DP42" s="4"/>
      <c r="DQ42" s="4"/>
      <c r="DR42" s="257"/>
      <c r="DS42" s="257"/>
      <c r="DT42" s="257"/>
      <c r="DU42" s="257"/>
      <c r="DV42" s="257"/>
      <c r="DW42" s="257" t="str">
        <f>$M42</f>
        <v>2020 Nissan Leaf (62 kW-hr battery pack)</v>
      </c>
      <c r="DX42" s="257"/>
      <c r="DY42" s="257"/>
      <c r="DZ42" s="262"/>
      <c r="EA42" s="284"/>
      <c r="EB42" s="257"/>
      <c r="EC42" s="257"/>
      <c r="ED42" s="257"/>
      <c r="EE42" s="266"/>
      <c r="EF42" s="257"/>
      <c r="EG42" s="257"/>
      <c r="EH42" s="262"/>
      <c r="EI42" s="257"/>
      <c r="EK42" s="273" t="s">
        <v>80</v>
      </c>
      <c r="EL42" s="257" t="str">
        <f>$M42</f>
        <v>2020 Nissan Leaf (62 kW-hr battery pack)</v>
      </c>
      <c r="EM42" s="266"/>
      <c r="EP42" s="267"/>
      <c r="EU42" s="268"/>
      <c r="EV42" s="267"/>
      <c r="EZ42" s="269"/>
      <c r="FA42" s="257" t="str">
        <f>$M42</f>
        <v>2020 Nissan Leaf (62 kW-hr battery pack)</v>
      </c>
      <c r="FC42" s="269"/>
      <c r="FD42" s="257"/>
      <c r="FE42" s="257"/>
      <c r="FF42" s="257"/>
      <c r="FG42" s="266"/>
      <c r="FH42" s="257"/>
      <c r="FI42" s="262"/>
      <c r="FJ42" s="257"/>
      <c r="FK42" s="257"/>
      <c r="FL42" s="257"/>
      <c r="FM42" s="257"/>
      <c r="FN42" s="257"/>
      <c r="FO42" s="257"/>
      <c r="FP42" s="257"/>
      <c r="FQ42" s="257"/>
      <c r="FR42" s="257"/>
      <c r="FS42" s="257"/>
      <c r="FT42" s="257"/>
      <c r="FU42" s="257"/>
      <c r="FV42" s="257"/>
      <c r="FW42" s="257"/>
      <c r="FX42" s="257"/>
      <c r="FY42" s="257"/>
      <c r="FZ42" s="257"/>
      <c r="GA42" s="257"/>
      <c r="GB42" s="257"/>
      <c r="GD42" s="257"/>
      <c r="GE42" s="257"/>
      <c r="GF42" s="257"/>
      <c r="GG42" s="257"/>
      <c r="GH42" s="257"/>
    </row>
    <row r="43" spans="1:190" s="208" customFormat="1" x14ac:dyDescent="0.25">
      <c r="A43" s="208">
        <v>2020</v>
      </c>
      <c r="B43" s="208" t="s">
        <v>877</v>
      </c>
      <c r="C43" s="208" t="s">
        <v>905</v>
      </c>
      <c r="D43" s="208" t="s">
        <v>2390</v>
      </c>
      <c r="E43" s="208" t="s">
        <v>534</v>
      </c>
      <c r="F43" s="208">
        <v>903</v>
      </c>
      <c r="G43" s="209">
        <v>0</v>
      </c>
      <c r="I43" s="208" t="s">
        <v>140</v>
      </c>
      <c r="J43" s="275">
        <v>118</v>
      </c>
      <c r="K43" s="208">
        <v>97</v>
      </c>
      <c r="L43" s="208">
        <v>108</v>
      </c>
      <c r="M43" s="208">
        <v>168.5</v>
      </c>
      <c r="N43" s="208">
        <v>139</v>
      </c>
      <c r="O43" s="208">
        <v>153.81049999999999</v>
      </c>
      <c r="P43" s="208">
        <v>117.95</v>
      </c>
      <c r="Q43" s="208">
        <v>97.3</v>
      </c>
      <c r="R43" s="208">
        <v>107.6674</v>
      </c>
      <c r="V43" s="208" t="s">
        <v>86</v>
      </c>
      <c r="W43" s="208" t="s">
        <v>136</v>
      </c>
      <c r="Y43" s="208">
        <v>1</v>
      </c>
      <c r="Z43" s="208" t="s">
        <v>63</v>
      </c>
      <c r="AA43" s="208" t="s">
        <v>64</v>
      </c>
      <c r="AB43" s="208" t="s">
        <v>150</v>
      </c>
      <c r="AC43" s="208" t="s">
        <v>178</v>
      </c>
      <c r="AF43" s="208">
        <v>226</v>
      </c>
      <c r="AG43" s="208" t="s">
        <v>108</v>
      </c>
      <c r="AH43" s="208" t="s">
        <v>109</v>
      </c>
      <c r="AI43" s="208" t="s">
        <v>68</v>
      </c>
      <c r="AJ43" s="208" t="s">
        <v>69</v>
      </c>
      <c r="AK43" s="208" t="s">
        <v>64</v>
      </c>
      <c r="AL43" s="208" t="s">
        <v>70</v>
      </c>
      <c r="AQ43" s="208">
        <v>92</v>
      </c>
      <c r="AR43" s="276">
        <v>24</v>
      </c>
      <c r="AS43" s="208">
        <v>600</v>
      </c>
      <c r="AT43" s="277">
        <v>0</v>
      </c>
      <c r="AU43" s="275"/>
      <c r="BN43" s="278"/>
      <c r="BQ43" s="208">
        <v>5</v>
      </c>
      <c r="BR43" s="208" t="s">
        <v>126</v>
      </c>
      <c r="BS43" s="208" t="s">
        <v>2123</v>
      </c>
      <c r="BT43" s="208" t="s">
        <v>2344</v>
      </c>
      <c r="BU43" s="211">
        <v>43820</v>
      </c>
      <c r="BV43" s="208">
        <v>27206</v>
      </c>
      <c r="BW43" s="212"/>
      <c r="BX43" s="208" t="s">
        <v>64</v>
      </c>
      <c r="BY43" s="208" t="s">
        <v>64</v>
      </c>
      <c r="CB43" s="208" t="s">
        <v>64</v>
      </c>
      <c r="CC43" s="208" t="s">
        <v>64</v>
      </c>
      <c r="CK43" s="208" t="s">
        <v>112</v>
      </c>
      <c r="CM43" s="208">
        <v>1</v>
      </c>
      <c r="CN43" s="208" t="s">
        <v>113</v>
      </c>
      <c r="CP43" s="208">
        <v>350</v>
      </c>
      <c r="CQ43" s="208">
        <v>176</v>
      </c>
      <c r="CR43" s="208">
        <v>140.9</v>
      </c>
      <c r="CS43" s="208" t="s">
        <v>114</v>
      </c>
      <c r="CV43" s="208" t="s">
        <v>115</v>
      </c>
      <c r="CX43" s="208" t="s">
        <v>151</v>
      </c>
      <c r="CY43" s="208" t="s">
        <v>64</v>
      </c>
      <c r="DD43" s="208">
        <v>1</v>
      </c>
      <c r="DE43" s="208" t="s">
        <v>117</v>
      </c>
      <c r="DG43" s="208">
        <v>160</v>
      </c>
      <c r="DL43" s="208" t="s">
        <v>64</v>
      </c>
      <c r="DM43" s="208" t="s">
        <v>63</v>
      </c>
      <c r="DP43" s="208" t="s">
        <v>64</v>
      </c>
      <c r="DQ43" s="208" t="s">
        <v>139</v>
      </c>
      <c r="DZ43" s="276"/>
      <c r="EA43" s="286"/>
      <c r="EB43" s="208">
        <v>10</v>
      </c>
      <c r="EC43" s="208">
        <v>10</v>
      </c>
      <c r="EE43" s="275" t="s">
        <v>2393</v>
      </c>
      <c r="EF43" s="208">
        <v>10</v>
      </c>
      <c r="EH43" s="276"/>
      <c r="EM43" s="275"/>
      <c r="EP43" s="276"/>
      <c r="EU43" s="275">
        <v>4500</v>
      </c>
      <c r="EV43" s="276"/>
      <c r="EW43" s="208">
        <v>0</v>
      </c>
      <c r="EX43" s="208">
        <v>0</v>
      </c>
      <c r="EY43" s="208">
        <v>0</v>
      </c>
      <c r="EZ43" s="277"/>
      <c r="FA43" s="208">
        <v>11</v>
      </c>
      <c r="FC43" s="277"/>
      <c r="FG43" s="294">
        <v>245.02379999999997</v>
      </c>
      <c r="FH43" s="209">
        <v>202.18099999999998</v>
      </c>
      <c r="FI43" s="276">
        <f>AF43</f>
        <v>226</v>
      </c>
    </row>
    <row r="44" spans="1:190" s="208" customFormat="1" x14ac:dyDescent="0.25">
      <c r="G44" s="209"/>
      <c r="J44" s="275">
        <v>29</v>
      </c>
      <c r="K44" s="208">
        <v>35</v>
      </c>
      <c r="L44" s="208">
        <v>31</v>
      </c>
      <c r="M44" s="208">
        <v>20.008700000000001</v>
      </c>
      <c r="N44" s="208">
        <v>24.2486</v>
      </c>
      <c r="O44" s="208">
        <v>21.916699999999999</v>
      </c>
      <c r="P44" s="208">
        <v>28.575700000000001</v>
      </c>
      <c r="Q44" s="208">
        <v>34.640300000000003</v>
      </c>
      <c r="R44" s="208">
        <v>31.3048</v>
      </c>
      <c r="V44" s="208" t="s">
        <v>86</v>
      </c>
      <c r="W44" s="208" t="s">
        <v>136</v>
      </c>
      <c r="Y44" s="208">
        <v>1</v>
      </c>
      <c r="Z44" s="208" t="s">
        <v>63</v>
      </c>
      <c r="AA44" s="208" t="s">
        <v>64</v>
      </c>
      <c r="AB44" s="208" t="s">
        <v>150</v>
      </c>
      <c r="AC44" s="208" t="s">
        <v>178</v>
      </c>
      <c r="AF44" s="208">
        <v>226</v>
      </c>
      <c r="AG44" s="208" t="s">
        <v>108</v>
      </c>
      <c r="AH44" s="208" t="s">
        <v>109</v>
      </c>
      <c r="AI44" s="208" t="s">
        <v>122</v>
      </c>
      <c r="AJ44" s="208" t="s">
        <v>123</v>
      </c>
      <c r="AK44" s="208" t="s">
        <v>64</v>
      </c>
      <c r="AL44" s="208" t="s">
        <v>70</v>
      </c>
      <c r="AQ44" s="208">
        <v>92</v>
      </c>
      <c r="AR44" s="276">
        <v>24</v>
      </c>
      <c r="AS44" s="208">
        <v>600</v>
      </c>
      <c r="AT44" s="277">
        <v>600</v>
      </c>
      <c r="AU44" s="275"/>
      <c r="BN44" s="278"/>
      <c r="BQ44" s="208">
        <v>5</v>
      </c>
      <c r="BR44" s="208" t="s">
        <v>126</v>
      </c>
      <c r="BS44" s="208" t="s">
        <v>2123</v>
      </c>
      <c r="BT44" s="208" t="s">
        <v>2344</v>
      </c>
      <c r="BU44" s="211">
        <v>43820</v>
      </c>
      <c r="BV44" s="208">
        <v>27206</v>
      </c>
      <c r="BW44" s="212"/>
      <c r="BX44" s="208" t="s">
        <v>64</v>
      </c>
      <c r="BY44" s="208" t="s">
        <v>64</v>
      </c>
      <c r="CB44" s="208" t="s">
        <v>64</v>
      </c>
      <c r="CC44" s="208" t="s">
        <v>64</v>
      </c>
      <c r="CK44" s="208" t="s">
        <v>112</v>
      </c>
      <c r="CM44" s="208">
        <v>1</v>
      </c>
      <c r="CN44" s="208" t="s">
        <v>113</v>
      </c>
      <c r="CP44" s="208">
        <v>350</v>
      </c>
      <c r="CQ44" s="208">
        <v>176</v>
      </c>
      <c r="CR44" s="208">
        <v>140.9</v>
      </c>
      <c r="CS44" s="208" t="s">
        <v>114</v>
      </c>
      <c r="CV44" s="208" t="s">
        <v>115</v>
      </c>
      <c r="CX44" s="208" t="s">
        <v>151</v>
      </c>
      <c r="CY44" s="208" t="s">
        <v>64</v>
      </c>
      <c r="DD44" s="208">
        <v>1</v>
      </c>
      <c r="DE44" s="208" t="s">
        <v>117</v>
      </c>
      <c r="DG44" s="208">
        <v>160</v>
      </c>
      <c r="DL44" s="208" t="s">
        <v>64</v>
      </c>
      <c r="DM44" s="208" t="s">
        <v>63</v>
      </c>
      <c r="DP44" s="208" t="s">
        <v>64</v>
      </c>
      <c r="DQ44" s="208" t="s">
        <v>139</v>
      </c>
      <c r="DZ44" s="276"/>
      <c r="EA44" s="286"/>
      <c r="EB44" s="208">
        <v>10</v>
      </c>
      <c r="EC44" s="208">
        <v>10</v>
      </c>
      <c r="EE44" s="275" t="s">
        <v>2393</v>
      </c>
      <c r="EF44" s="208">
        <v>10</v>
      </c>
      <c r="EH44" s="276"/>
      <c r="EM44" s="275"/>
      <c r="EP44" s="276"/>
      <c r="EU44" s="275">
        <v>4500</v>
      </c>
      <c r="EV44" s="276"/>
      <c r="EW44" s="208">
        <v>0</v>
      </c>
      <c r="EX44" s="208">
        <v>0</v>
      </c>
      <c r="EY44" s="208">
        <v>0</v>
      </c>
      <c r="EZ44" s="277"/>
      <c r="FA44" s="208">
        <v>11</v>
      </c>
      <c r="FC44" s="277"/>
      <c r="FG44" s="294">
        <v>245.02379999999997</v>
      </c>
      <c r="FH44" s="209">
        <v>202.18099999999998</v>
      </c>
      <c r="FI44" s="276">
        <f>AF44</f>
        <v>226</v>
      </c>
    </row>
    <row r="45" spans="1:190" s="256" customFormat="1" x14ac:dyDescent="0.25">
      <c r="A45" s="4"/>
      <c r="B45" s="282"/>
      <c r="C45" s="282"/>
      <c r="D45" s="282"/>
      <c r="E45" s="282"/>
      <c r="F45" s="4"/>
      <c r="G45" s="4"/>
      <c r="H45" s="4"/>
      <c r="I45" s="257"/>
      <c r="J45" s="260"/>
      <c r="K45" s="4"/>
      <c r="L45" s="4"/>
      <c r="M45" s="257" t="s">
        <v>2394</v>
      </c>
      <c r="N45" s="4"/>
      <c r="O45" s="4"/>
      <c r="P45" s="4"/>
      <c r="Q45" s="4"/>
      <c r="R45" s="4"/>
      <c r="S45" s="4"/>
      <c r="T45" s="4"/>
      <c r="U45" s="4"/>
      <c r="V45" s="4"/>
      <c r="W45" s="4"/>
      <c r="X45" s="4"/>
      <c r="Y45" s="4"/>
      <c r="Z45" s="4"/>
      <c r="AA45" s="4"/>
      <c r="AB45" s="4"/>
      <c r="AC45" s="4"/>
      <c r="AD45" s="257" t="str">
        <f>$M45</f>
        <v>2020 Nissan Leaf SV/SL (62 kW-hr battery pack)</v>
      </c>
      <c r="AE45" s="4"/>
      <c r="AF45" s="4"/>
      <c r="AG45" s="4"/>
      <c r="AH45" s="4"/>
      <c r="AI45" s="4"/>
      <c r="AJ45" s="4"/>
      <c r="AK45" s="4"/>
      <c r="AL45" s="4"/>
      <c r="AM45" s="4"/>
      <c r="AN45" s="4"/>
      <c r="AO45" s="4"/>
      <c r="AP45" s="4"/>
      <c r="AQ45" s="4"/>
      <c r="AR45" s="271"/>
      <c r="AS45" s="4"/>
      <c r="AT45" s="272" t="str">
        <f>$M45</f>
        <v>2020 Nissan Leaf SV/SL (62 kW-hr battery pack)</v>
      </c>
      <c r="AU45" s="260"/>
      <c r="AV45" s="4"/>
      <c r="AW45" s="4"/>
      <c r="AX45" s="4"/>
      <c r="AY45" s="4"/>
      <c r="AZ45" s="4"/>
      <c r="BA45" s="4"/>
      <c r="BB45" s="4"/>
      <c r="BC45" s="4"/>
      <c r="BD45" s="4"/>
      <c r="BE45" s="4"/>
      <c r="BF45" s="4"/>
      <c r="BG45" s="4"/>
      <c r="BH45" s="4"/>
      <c r="BI45" s="257" t="str">
        <f>$M45</f>
        <v>2020 Nissan Leaf SV/SL (62 kW-hr battery pack)</v>
      </c>
      <c r="BJ45" s="4"/>
      <c r="BK45" s="4"/>
      <c r="BL45" s="4"/>
      <c r="BM45" s="4"/>
      <c r="BN45" s="260"/>
      <c r="BO45" s="4"/>
      <c r="BP45" s="4"/>
      <c r="BQ45" s="4"/>
      <c r="BR45" s="4"/>
      <c r="BS45" s="4"/>
      <c r="BT45" s="188"/>
      <c r="BU45" s="4"/>
      <c r="BV45" s="4"/>
      <c r="BW45" s="283" t="s">
        <v>80</v>
      </c>
      <c r="BX45" s="4"/>
      <c r="BY45" s="257" t="str">
        <f>$M45</f>
        <v>2020 Nissan Leaf SV/SL (62 kW-hr battery pack)</v>
      </c>
      <c r="BZ45" s="4"/>
      <c r="CA45" s="4"/>
      <c r="CB45" s="4"/>
      <c r="CC45" s="4"/>
      <c r="CD45" s="4"/>
      <c r="CE45" s="273" t="s">
        <v>80</v>
      </c>
      <c r="CF45" s="4"/>
      <c r="CG45" s="4"/>
      <c r="CH45" s="4"/>
      <c r="CI45" s="4"/>
      <c r="CJ45" s="4"/>
      <c r="CK45" s="4"/>
      <c r="CL45" s="4"/>
      <c r="CM45" s="4"/>
      <c r="CN45" s="4"/>
      <c r="CO45" s="257" t="str">
        <f>$M45</f>
        <v>2020 Nissan Leaf SV/SL (62 kW-hr battery pack)</v>
      </c>
      <c r="CP45" s="4"/>
      <c r="CQ45" s="4"/>
      <c r="CR45" s="4"/>
      <c r="CS45" s="4"/>
      <c r="CT45" s="4"/>
      <c r="CU45" s="4"/>
      <c r="CV45" s="4"/>
      <c r="CW45" s="4"/>
      <c r="CX45" s="4"/>
      <c r="CY45" s="4"/>
      <c r="CZ45" s="4"/>
      <c r="DA45" s="4"/>
      <c r="DB45" s="4"/>
      <c r="DC45" s="4"/>
      <c r="DD45" s="4"/>
      <c r="DE45" s="4"/>
      <c r="DF45" s="257" t="str">
        <f>$M45</f>
        <v>2020 Nissan Leaf SV/SL (62 kW-hr battery pack)</v>
      </c>
      <c r="DG45" s="4"/>
      <c r="DH45" s="4"/>
      <c r="DI45" s="4"/>
      <c r="DJ45" s="4"/>
      <c r="DK45" s="4"/>
      <c r="DL45" s="4"/>
      <c r="DM45" s="4"/>
      <c r="DN45" s="4"/>
      <c r="DO45" s="4"/>
      <c r="DP45" s="4"/>
      <c r="DQ45" s="4"/>
      <c r="DR45" s="257"/>
      <c r="DS45" s="257"/>
      <c r="DT45" s="257"/>
      <c r="DU45" s="257"/>
      <c r="DV45" s="257"/>
      <c r="DW45" s="257" t="str">
        <f>$M45</f>
        <v>2020 Nissan Leaf SV/SL (62 kW-hr battery pack)</v>
      </c>
      <c r="DX45" s="257"/>
      <c r="DY45" s="257"/>
      <c r="DZ45" s="262"/>
      <c r="EA45" s="284"/>
      <c r="EB45" s="257"/>
      <c r="EC45" s="257"/>
      <c r="ED45" s="257"/>
      <c r="EE45" s="266"/>
      <c r="EF45" s="257"/>
      <c r="EG45" s="257"/>
      <c r="EH45" s="262"/>
      <c r="EI45" s="257"/>
      <c r="EK45" s="273" t="s">
        <v>80</v>
      </c>
      <c r="EL45" s="257" t="str">
        <f>$M45</f>
        <v>2020 Nissan Leaf SV/SL (62 kW-hr battery pack)</v>
      </c>
      <c r="EM45" s="266"/>
      <c r="EP45" s="267"/>
      <c r="EU45" s="268"/>
      <c r="EV45" s="267"/>
      <c r="EZ45" s="269"/>
      <c r="FA45" s="257" t="str">
        <f>$M45</f>
        <v>2020 Nissan Leaf SV/SL (62 kW-hr battery pack)</v>
      </c>
      <c r="FC45" s="269"/>
      <c r="FD45" s="257"/>
      <c r="FE45" s="257"/>
      <c r="FF45" s="257"/>
      <c r="FG45" s="266"/>
      <c r="FH45" s="257"/>
      <c r="FI45" s="262"/>
      <c r="FJ45" s="257"/>
      <c r="FK45" s="257"/>
      <c r="FL45" s="257"/>
      <c r="FM45" s="257"/>
      <c r="FN45" s="257"/>
      <c r="FO45" s="257"/>
      <c r="FP45" s="257"/>
      <c r="FQ45" s="257"/>
      <c r="FR45" s="257"/>
      <c r="FS45" s="257"/>
      <c r="FT45" s="257"/>
      <c r="FU45" s="257"/>
      <c r="FV45" s="257"/>
      <c r="FW45" s="257"/>
      <c r="FX45" s="257"/>
      <c r="FY45" s="257"/>
      <c r="FZ45" s="257"/>
      <c r="GA45" s="257"/>
      <c r="GB45" s="257"/>
      <c r="GD45" s="257"/>
      <c r="GE45" s="257"/>
      <c r="GF45" s="257"/>
      <c r="GG45" s="257"/>
      <c r="GH45" s="257"/>
    </row>
    <row r="46" spans="1:190" s="208" customFormat="1" ht="13.9" customHeight="1" x14ac:dyDescent="0.25">
      <c r="A46" s="208">
        <v>2020</v>
      </c>
      <c r="B46" s="208" t="s">
        <v>877</v>
      </c>
      <c r="C46" s="208" t="s">
        <v>905</v>
      </c>
      <c r="D46" s="208" t="s">
        <v>2395</v>
      </c>
      <c r="E46" s="208" t="s">
        <v>534</v>
      </c>
      <c r="F46" s="208">
        <v>904</v>
      </c>
      <c r="G46" s="209">
        <v>0</v>
      </c>
      <c r="I46" s="208" t="s">
        <v>140</v>
      </c>
      <c r="J46" s="275">
        <v>114</v>
      </c>
      <c r="K46" s="208">
        <v>94</v>
      </c>
      <c r="L46" s="208">
        <v>104</v>
      </c>
      <c r="M46" s="208">
        <v>163.5</v>
      </c>
      <c r="N46" s="208">
        <v>134.69999999999999</v>
      </c>
      <c r="O46" s="208">
        <v>149.1497</v>
      </c>
      <c r="P46" s="208">
        <v>114.45</v>
      </c>
      <c r="Q46" s="208">
        <v>94.29</v>
      </c>
      <c r="R46" s="208">
        <v>104.40479999999999</v>
      </c>
      <c r="V46" s="208" t="s">
        <v>86</v>
      </c>
      <c r="W46" s="208" t="s">
        <v>136</v>
      </c>
      <c r="Y46" s="208">
        <v>1</v>
      </c>
      <c r="Z46" s="208" t="s">
        <v>63</v>
      </c>
      <c r="AA46" s="208" t="s">
        <v>64</v>
      </c>
      <c r="AB46" s="208" t="s">
        <v>150</v>
      </c>
      <c r="AC46" s="208" t="s">
        <v>178</v>
      </c>
      <c r="AF46" s="208">
        <v>215</v>
      </c>
      <c r="AG46" s="208" t="s">
        <v>108</v>
      </c>
      <c r="AH46" s="208" t="s">
        <v>109</v>
      </c>
      <c r="AI46" s="208" t="s">
        <v>68</v>
      </c>
      <c r="AJ46" s="208" t="s">
        <v>69</v>
      </c>
      <c r="AK46" s="208" t="s">
        <v>64</v>
      </c>
      <c r="AL46" s="208" t="s">
        <v>70</v>
      </c>
      <c r="AQ46" s="208">
        <v>92</v>
      </c>
      <c r="AR46" s="276">
        <v>24</v>
      </c>
      <c r="AS46" s="208">
        <v>650</v>
      </c>
      <c r="AT46" s="277">
        <v>650</v>
      </c>
      <c r="AU46" s="275"/>
      <c r="BN46" s="278"/>
      <c r="BQ46" s="208">
        <v>5</v>
      </c>
      <c r="BR46" s="208" t="s">
        <v>126</v>
      </c>
      <c r="BS46" s="208" t="s">
        <v>2123</v>
      </c>
      <c r="BT46" s="208" t="s">
        <v>2344</v>
      </c>
      <c r="BU46" s="211">
        <v>43820</v>
      </c>
      <c r="BV46" s="208">
        <v>27207</v>
      </c>
      <c r="BW46" s="212"/>
      <c r="BX46" s="208" t="s">
        <v>64</v>
      </c>
      <c r="BY46" s="208" t="s">
        <v>64</v>
      </c>
      <c r="CB46" s="208" t="s">
        <v>64</v>
      </c>
      <c r="CC46" s="208" t="s">
        <v>64</v>
      </c>
      <c r="CK46" s="208" t="s">
        <v>112</v>
      </c>
      <c r="CM46" s="208">
        <v>1</v>
      </c>
      <c r="CN46" s="208" t="s">
        <v>113</v>
      </c>
      <c r="CP46" s="208">
        <v>350</v>
      </c>
      <c r="CQ46" s="208">
        <v>176</v>
      </c>
      <c r="CR46" s="208">
        <v>140.9</v>
      </c>
      <c r="CS46" s="208" t="s">
        <v>114</v>
      </c>
      <c r="CV46" s="208" t="s">
        <v>115</v>
      </c>
      <c r="CX46" s="208" t="s">
        <v>151</v>
      </c>
      <c r="CY46" s="208" t="s">
        <v>64</v>
      </c>
      <c r="DD46" s="208">
        <v>1</v>
      </c>
      <c r="DE46" s="208" t="s">
        <v>117</v>
      </c>
      <c r="DG46" s="208">
        <v>160</v>
      </c>
      <c r="DL46" s="208" t="s">
        <v>64</v>
      </c>
      <c r="DM46" s="208" t="s">
        <v>63</v>
      </c>
      <c r="DP46" s="208" t="s">
        <v>64</v>
      </c>
      <c r="DQ46" s="208" t="s">
        <v>139</v>
      </c>
      <c r="DZ46" s="276"/>
      <c r="EA46" s="286"/>
      <c r="EB46" s="208">
        <v>10</v>
      </c>
      <c r="EC46" s="208">
        <v>10</v>
      </c>
      <c r="EE46" s="275" t="s">
        <v>2393</v>
      </c>
      <c r="EF46" s="208">
        <v>10</v>
      </c>
      <c r="EH46" s="276"/>
      <c r="EM46" s="275"/>
      <c r="EP46" s="276"/>
      <c r="EU46" s="275">
        <v>4250</v>
      </c>
      <c r="EV46" s="276"/>
      <c r="EW46" s="208">
        <v>0</v>
      </c>
      <c r="EX46" s="208">
        <v>0</v>
      </c>
      <c r="EY46" s="208">
        <v>0</v>
      </c>
      <c r="EZ46" s="277"/>
      <c r="FA46" s="208">
        <v>11</v>
      </c>
      <c r="FC46" s="277"/>
      <c r="FG46" s="294">
        <v>233.66139999999999</v>
      </c>
      <c r="FH46" s="209">
        <v>192.49440000000001</v>
      </c>
      <c r="FI46" s="276">
        <f>AF46</f>
        <v>215</v>
      </c>
    </row>
    <row r="47" spans="1:190" s="208" customFormat="1" x14ac:dyDescent="0.25">
      <c r="G47" s="209"/>
      <c r="J47" s="275">
        <v>29</v>
      </c>
      <c r="K47" s="208">
        <v>36</v>
      </c>
      <c r="L47" s="208">
        <v>32</v>
      </c>
      <c r="M47" s="208">
        <v>20.610800000000001</v>
      </c>
      <c r="N47" s="208">
        <v>25.018699999999999</v>
      </c>
      <c r="O47" s="208">
        <v>22.5943</v>
      </c>
      <c r="P47" s="208">
        <v>29.4495</v>
      </c>
      <c r="Q47" s="208">
        <v>35.746099999999998</v>
      </c>
      <c r="R47" s="208">
        <v>32.283000000000001</v>
      </c>
      <c r="V47" s="208" t="s">
        <v>86</v>
      </c>
      <c r="W47" s="208" t="s">
        <v>136</v>
      </c>
      <c r="Y47" s="208">
        <v>1</v>
      </c>
      <c r="Z47" s="208" t="s">
        <v>63</v>
      </c>
      <c r="AA47" s="208" t="s">
        <v>64</v>
      </c>
      <c r="AB47" s="208" t="s">
        <v>150</v>
      </c>
      <c r="AC47" s="208" t="s">
        <v>178</v>
      </c>
      <c r="AF47" s="208">
        <v>215</v>
      </c>
      <c r="AG47" s="208" t="s">
        <v>108</v>
      </c>
      <c r="AH47" s="208" t="s">
        <v>109</v>
      </c>
      <c r="AI47" s="208" t="s">
        <v>122</v>
      </c>
      <c r="AJ47" s="208" t="s">
        <v>123</v>
      </c>
      <c r="AK47" s="208" t="s">
        <v>64</v>
      </c>
      <c r="AL47" s="208" t="s">
        <v>70</v>
      </c>
      <c r="AQ47" s="208">
        <v>92</v>
      </c>
      <c r="AR47" s="276">
        <v>24</v>
      </c>
      <c r="AS47" s="208">
        <v>650</v>
      </c>
      <c r="AT47" s="277">
        <v>650</v>
      </c>
      <c r="AU47" s="275"/>
      <c r="BN47" s="278"/>
      <c r="BQ47" s="208">
        <v>5</v>
      </c>
      <c r="BR47" s="208" t="s">
        <v>126</v>
      </c>
      <c r="BS47" s="208" t="s">
        <v>2123</v>
      </c>
      <c r="BT47" s="208" t="s">
        <v>2344</v>
      </c>
      <c r="BU47" s="211">
        <v>43820</v>
      </c>
      <c r="BV47" s="208">
        <v>27207</v>
      </c>
      <c r="BW47" s="212"/>
      <c r="BX47" s="208" t="s">
        <v>64</v>
      </c>
      <c r="BY47" s="208" t="s">
        <v>64</v>
      </c>
      <c r="CB47" s="208" t="s">
        <v>64</v>
      </c>
      <c r="CC47" s="208" t="s">
        <v>64</v>
      </c>
      <c r="CK47" s="208" t="s">
        <v>112</v>
      </c>
      <c r="CM47" s="208">
        <v>1</v>
      </c>
      <c r="CN47" s="208" t="s">
        <v>113</v>
      </c>
      <c r="CP47" s="208">
        <v>350</v>
      </c>
      <c r="CQ47" s="208">
        <v>176</v>
      </c>
      <c r="CR47" s="208">
        <v>140.9</v>
      </c>
      <c r="CS47" s="208" t="s">
        <v>114</v>
      </c>
      <c r="CV47" s="208" t="s">
        <v>115</v>
      </c>
      <c r="CX47" s="208" t="s">
        <v>151</v>
      </c>
      <c r="CY47" s="208" t="s">
        <v>64</v>
      </c>
      <c r="DD47" s="208">
        <v>1</v>
      </c>
      <c r="DE47" s="208" t="s">
        <v>117</v>
      </c>
      <c r="DG47" s="208">
        <v>160</v>
      </c>
      <c r="DL47" s="208" t="s">
        <v>64</v>
      </c>
      <c r="DM47" s="208" t="s">
        <v>63</v>
      </c>
      <c r="DP47" s="208" t="s">
        <v>64</v>
      </c>
      <c r="DQ47" s="208" t="s">
        <v>139</v>
      </c>
      <c r="DZ47" s="276"/>
      <c r="EA47" s="286"/>
      <c r="EB47" s="208">
        <v>10</v>
      </c>
      <c r="EC47" s="208">
        <v>10</v>
      </c>
      <c r="EE47" s="275" t="s">
        <v>2393</v>
      </c>
      <c r="EF47" s="208">
        <v>10</v>
      </c>
      <c r="EH47" s="276"/>
      <c r="EM47" s="275"/>
      <c r="EP47" s="276"/>
      <c r="EU47" s="275">
        <v>4250</v>
      </c>
      <c r="EV47" s="276"/>
      <c r="EW47" s="208">
        <v>0</v>
      </c>
      <c r="EX47" s="208">
        <v>0</v>
      </c>
      <c r="EY47" s="208">
        <v>0</v>
      </c>
      <c r="EZ47" s="277"/>
      <c r="FA47" s="208">
        <v>11</v>
      </c>
      <c r="FC47" s="277"/>
      <c r="FG47" s="294">
        <v>233.66139999999999</v>
      </c>
      <c r="FH47" s="209">
        <v>192.49440000000001</v>
      </c>
      <c r="FI47" s="276">
        <f>AF47</f>
        <v>215</v>
      </c>
    </row>
    <row r="48" spans="1:190" s="256" customFormat="1" x14ac:dyDescent="0.25">
      <c r="A48" s="4"/>
      <c r="B48" s="282"/>
      <c r="C48" s="282"/>
      <c r="D48" s="282"/>
      <c r="E48" s="282"/>
      <c r="F48" s="4"/>
      <c r="G48" s="4"/>
      <c r="H48" s="4"/>
      <c r="I48" s="257"/>
      <c r="J48" s="260"/>
      <c r="K48" s="4"/>
      <c r="L48" s="4"/>
      <c r="M48" s="257" t="s">
        <v>2396</v>
      </c>
      <c r="N48" s="4"/>
      <c r="O48" s="4"/>
      <c r="P48" s="4"/>
      <c r="Q48" s="4"/>
      <c r="R48" s="4"/>
      <c r="S48" s="4"/>
      <c r="T48" s="4"/>
      <c r="U48" s="4"/>
      <c r="V48" s="4"/>
      <c r="W48" s="4"/>
      <c r="X48" s="4"/>
      <c r="Y48" s="4"/>
      <c r="Z48" s="4"/>
      <c r="AA48" s="4"/>
      <c r="AB48" s="4"/>
      <c r="AC48" s="4"/>
      <c r="AD48" s="257" t="str">
        <f>$M48</f>
        <v>2020 Porsche Taycan Turbo</v>
      </c>
      <c r="AE48" s="4"/>
      <c r="AF48" s="4"/>
      <c r="AG48" s="4"/>
      <c r="AH48" s="4"/>
      <c r="AI48" s="4"/>
      <c r="AJ48" s="4"/>
      <c r="AK48" s="4"/>
      <c r="AL48" s="4"/>
      <c r="AM48" s="4"/>
      <c r="AN48" s="4"/>
      <c r="AO48" s="4"/>
      <c r="AP48" s="4"/>
      <c r="AQ48" s="4"/>
      <c r="AR48" s="271"/>
      <c r="AS48" s="4"/>
      <c r="AT48" s="272" t="str">
        <f>$M48</f>
        <v>2020 Porsche Taycan Turbo</v>
      </c>
      <c r="AU48" s="260"/>
      <c r="AV48" s="4"/>
      <c r="AW48" s="4"/>
      <c r="AX48" s="4"/>
      <c r="AY48" s="4"/>
      <c r="AZ48" s="4"/>
      <c r="BA48" s="4"/>
      <c r="BB48" s="4"/>
      <c r="BC48" s="4"/>
      <c r="BD48" s="4"/>
      <c r="BE48" s="4"/>
      <c r="BF48" s="4"/>
      <c r="BG48" s="4"/>
      <c r="BH48" s="4"/>
      <c r="BI48" s="257" t="str">
        <f>$M48</f>
        <v>2020 Porsche Taycan Turbo</v>
      </c>
      <c r="BJ48" s="4"/>
      <c r="BK48" s="4"/>
      <c r="BL48" s="4"/>
      <c r="BM48" s="4"/>
      <c r="BN48" s="260"/>
      <c r="BO48" s="4"/>
      <c r="BP48" s="4"/>
      <c r="BQ48" s="4"/>
      <c r="BR48" s="4"/>
      <c r="BS48" s="4"/>
      <c r="BT48" s="188"/>
      <c r="BU48" s="4"/>
      <c r="BV48" s="4"/>
      <c r="BW48" s="283" t="s">
        <v>80</v>
      </c>
      <c r="BX48" s="4"/>
      <c r="BY48" s="257" t="str">
        <f>$M48</f>
        <v>2020 Porsche Taycan Turbo</v>
      </c>
      <c r="BZ48" s="4"/>
      <c r="CA48" s="4"/>
      <c r="CB48" s="4"/>
      <c r="CC48" s="4"/>
      <c r="CD48" s="4"/>
      <c r="CE48" s="273" t="s">
        <v>80</v>
      </c>
      <c r="CF48" s="4"/>
      <c r="CG48" s="4"/>
      <c r="CH48" s="4"/>
      <c r="CI48" s="4"/>
      <c r="CJ48" s="4"/>
      <c r="CK48" s="4"/>
      <c r="CL48" s="4"/>
      <c r="CM48" s="4"/>
      <c r="CN48" s="4"/>
      <c r="CO48" s="257" t="str">
        <f>$M48</f>
        <v>2020 Porsche Taycan Turbo</v>
      </c>
      <c r="CP48" s="4"/>
      <c r="CQ48" s="4"/>
      <c r="CR48" s="4"/>
      <c r="CS48" s="4"/>
      <c r="CT48" s="4"/>
      <c r="CU48" s="4"/>
      <c r="CV48" s="4"/>
      <c r="CW48" s="4"/>
      <c r="CX48" s="4"/>
      <c r="CY48" s="4"/>
      <c r="CZ48" s="4"/>
      <c r="DA48" s="4"/>
      <c r="DB48" s="4"/>
      <c r="DC48" s="4"/>
      <c r="DD48" s="4"/>
      <c r="DE48" s="4"/>
      <c r="DF48" s="257" t="str">
        <f>$M48</f>
        <v>2020 Porsche Taycan Turbo</v>
      </c>
      <c r="DG48" s="4"/>
      <c r="DH48" s="4"/>
      <c r="DI48" s="4"/>
      <c r="DJ48" s="4"/>
      <c r="DK48" s="4"/>
      <c r="DL48" s="4"/>
      <c r="DM48" s="4"/>
      <c r="DN48" s="4"/>
      <c r="DO48" s="4"/>
      <c r="DP48" s="4"/>
      <c r="DQ48" s="4"/>
      <c r="DR48" s="257"/>
      <c r="DS48" s="257"/>
      <c r="DT48" s="257"/>
      <c r="DU48" s="257"/>
      <c r="DV48" s="257"/>
      <c r="DW48" s="257" t="str">
        <f>$M48</f>
        <v>2020 Porsche Taycan Turbo</v>
      </c>
      <c r="DX48" s="257"/>
      <c r="DY48" s="257"/>
      <c r="DZ48" s="262"/>
      <c r="EA48" s="284"/>
      <c r="EB48" s="257"/>
      <c r="EC48" s="257"/>
      <c r="ED48" s="257"/>
      <c r="EE48" s="266"/>
      <c r="EF48" s="257"/>
      <c r="EG48" s="257"/>
      <c r="EH48" s="262"/>
      <c r="EI48" s="257"/>
      <c r="EK48" s="273" t="s">
        <v>80</v>
      </c>
      <c r="EL48" s="257" t="str">
        <f>$M48</f>
        <v>2020 Porsche Taycan Turbo</v>
      </c>
      <c r="EM48" s="266"/>
      <c r="EP48" s="267"/>
      <c r="EU48" s="268"/>
      <c r="EV48" s="267"/>
      <c r="EZ48" s="269"/>
      <c r="FA48" s="257" t="str">
        <f>$M48</f>
        <v>2020 Porsche Taycan Turbo</v>
      </c>
      <c r="FC48" s="269"/>
      <c r="FD48" s="257"/>
      <c r="FE48" s="257"/>
      <c r="FF48" s="257"/>
      <c r="FG48" s="266"/>
      <c r="FH48" s="257"/>
      <c r="FI48" s="262"/>
      <c r="FJ48" s="257"/>
      <c r="FK48" s="257"/>
      <c r="FL48" s="257"/>
      <c r="FM48" s="257"/>
      <c r="FN48" s="257"/>
      <c r="FO48" s="257"/>
      <c r="FP48" s="257"/>
      <c r="FQ48" s="257"/>
      <c r="FR48" s="257"/>
      <c r="FS48" s="257"/>
      <c r="FT48" s="257"/>
      <c r="FU48" s="257"/>
      <c r="FV48" s="257"/>
      <c r="FW48" s="257"/>
      <c r="FX48" s="257"/>
      <c r="FY48" s="257"/>
      <c r="FZ48" s="257"/>
      <c r="GA48" s="257"/>
      <c r="GB48" s="257"/>
      <c r="GD48" s="257"/>
      <c r="GE48" s="257"/>
      <c r="GF48" s="257"/>
      <c r="GG48" s="257"/>
      <c r="GH48" s="257"/>
    </row>
    <row r="49" spans="1:255" s="256" customFormat="1" ht="13.5" customHeight="1" x14ac:dyDescent="0.25">
      <c r="A49" s="208">
        <v>2020</v>
      </c>
      <c r="B49" s="208" t="s">
        <v>940</v>
      </c>
      <c r="C49" s="208" t="s">
        <v>940</v>
      </c>
      <c r="D49" s="208" t="s">
        <v>2397</v>
      </c>
      <c r="E49" s="208" t="s">
        <v>942</v>
      </c>
      <c r="F49" s="208">
        <v>721</v>
      </c>
      <c r="G49" s="209">
        <v>0</v>
      </c>
      <c r="H49" s="208"/>
      <c r="I49" s="208" t="s">
        <v>2398</v>
      </c>
      <c r="J49" s="275">
        <v>68</v>
      </c>
      <c r="K49" s="208">
        <v>71</v>
      </c>
      <c r="L49" s="208">
        <v>69</v>
      </c>
      <c r="M49" s="208">
        <v>96.9</v>
      </c>
      <c r="N49" s="208">
        <v>101.5</v>
      </c>
      <c r="O49" s="208">
        <v>98.917299999999997</v>
      </c>
      <c r="P49" s="208">
        <v>67.83</v>
      </c>
      <c r="Q49" s="208">
        <v>71.05</v>
      </c>
      <c r="R49" s="208">
        <v>69.242099999999994</v>
      </c>
      <c r="S49" s="208"/>
      <c r="T49" s="208"/>
      <c r="U49" s="208"/>
      <c r="V49" s="208" t="s">
        <v>86</v>
      </c>
      <c r="W49" s="208" t="s">
        <v>136</v>
      </c>
      <c r="X49" s="208"/>
      <c r="Y49" s="208">
        <v>2</v>
      </c>
      <c r="Z49" s="208" t="s">
        <v>64</v>
      </c>
      <c r="AA49" s="208" t="s">
        <v>64</v>
      </c>
      <c r="AB49" s="208" t="s">
        <v>86</v>
      </c>
      <c r="AC49" s="208" t="s">
        <v>87</v>
      </c>
      <c r="AD49" s="208"/>
      <c r="AE49" s="208"/>
      <c r="AF49" s="208">
        <v>201</v>
      </c>
      <c r="AG49" s="208" t="s">
        <v>108</v>
      </c>
      <c r="AH49" s="208" t="s">
        <v>109</v>
      </c>
      <c r="AI49" s="208" t="s">
        <v>68</v>
      </c>
      <c r="AJ49" s="208" t="s">
        <v>69</v>
      </c>
      <c r="AK49" s="208" t="s">
        <v>64</v>
      </c>
      <c r="AL49" s="208" t="s">
        <v>70</v>
      </c>
      <c r="AM49" s="208"/>
      <c r="AN49" s="208"/>
      <c r="AO49" s="208">
        <v>108</v>
      </c>
      <c r="AP49" s="208">
        <v>16</v>
      </c>
      <c r="AQ49" s="208"/>
      <c r="AR49" s="276"/>
      <c r="AS49" s="208">
        <v>950</v>
      </c>
      <c r="AT49" s="277">
        <v>950</v>
      </c>
      <c r="AU49" s="275"/>
      <c r="AV49" s="208"/>
      <c r="AW49" s="208"/>
      <c r="AX49" s="208"/>
      <c r="AY49" s="208"/>
      <c r="AZ49" s="208"/>
      <c r="BA49" s="208"/>
      <c r="BB49" s="208"/>
      <c r="BC49" s="208"/>
      <c r="BD49" s="208"/>
      <c r="BE49" s="208"/>
      <c r="BF49" s="208"/>
      <c r="BG49" s="208"/>
      <c r="BH49" s="208"/>
      <c r="BI49" s="208"/>
      <c r="BJ49" s="208"/>
      <c r="BK49" s="208"/>
      <c r="BL49" s="208"/>
      <c r="BM49" s="208"/>
      <c r="BN49" s="278"/>
      <c r="BO49" s="208"/>
      <c r="BP49" s="208"/>
      <c r="BQ49" s="208">
        <v>6</v>
      </c>
      <c r="BR49" s="208" t="s">
        <v>92</v>
      </c>
      <c r="BS49" s="208" t="s">
        <v>2123</v>
      </c>
      <c r="BT49" s="208" t="s">
        <v>2344</v>
      </c>
      <c r="BU49" s="211">
        <v>43810</v>
      </c>
      <c r="BV49" s="208">
        <v>26900</v>
      </c>
      <c r="BW49" s="212"/>
      <c r="BX49" s="208" t="s">
        <v>63</v>
      </c>
      <c r="BY49" s="208" t="s">
        <v>64</v>
      </c>
      <c r="BZ49" s="208"/>
      <c r="CA49" s="208"/>
      <c r="CB49" s="208" t="s">
        <v>64</v>
      </c>
      <c r="CC49" s="208" t="s">
        <v>64</v>
      </c>
      <c r="CD49" s="208"/>
      <c r="CE49" s="208"/>
      <c r="CF49" s="208"/>
      <c r="CG49" s="208"/>
      <c r="CH49" s="208"/>
      <c r="CI49" s="208"/>
      <c r="CJ49" s="208"/>
      <c r="CK49" s="208" t="s">
        <v>112</v>
      </c>
      <c r="CL49" s="208"/>
      <c r="CM49" s="208">
        <v>1</v>
      </c>
      <c r="CN49" s="208" t="s">
        <v>113</v>
      </c>
      <c r="CP49" s="208">
        <v>850</v>
      </c>
      <c r="CQ49" s="208">
        <v>129</v>
      </c>
      <c r="CR49" s="208">
        <v>136</v>
      </c>
      <c r="CS49" s="208" t="s">
        <v>2129</v>
      </c>
      <c r="CT49" s="208"/>
      <c r="CU49" s="208"/>
      <c r="CV49" s="208" t="s">
        <v>115</v>
      </c>
      <c r="CW49" s="208"/>
      <c r="CX49" s="208" t="s">
        <v>116</v>
      </c>
      <c r="CY49" s="208" t="s">
        <v>64</v>
      </c>
      <c r="CZ49" s="208"/>
      <c r="DA49" s="208"/>
      <c r="DB49" s="208"/>
      <c r="DC49" s="208" t="s">
        <v>2536</v>
      </c>
      <c r="DD49" s="208">
        <v>1</v>
      </c>
      <c r="DE49" s="208" t="s">
        <v>476</v>
      </c>
      <c r="DF49" s="208" t="s">
        <v>2399</v>
      </c>
      <c r="DG49" s="208">
        <v>170</v>
      </c>
      <c r="DH49" s="208"/>
      <c r="DI49" s="208"/>
      <c r="DJ49" s="208"/>
      <c r="DK49" s="208"/>
      <c r="DL49" s="208" t="s">
        <v>64</v>
      </c>
      <c r="DM49" s="208" t="s">
        <v>63</v>
      </c>
      <c r="DN49" s="208"/>
      <c r="DO49" s="208"/>
      <c r="DP49" s="208" t="s">
        <v>64</v>
      </c>
      <c r="DQ49" s="208" t="s">
        <v>139</v>
      </c>
      <c r="DR49" s="208"/>
      <c r="DS49" s="208"/>
      <c r="DZ49" s="267"/>
      <c r="EA49" s="288"/>
      <c r="EB49" s="208">
        <v>10</v>
      </c>
      <c r="EC49" s="208">
        <v>10</v>
      </c>
      <c r="EE49" s="275" t="s">
        <v>2400</v>
      </c>
      <c r="EF49" s="208">
        <v>10</v>
      </c>
      <c r="EG49" s="208"/>
      <c r="EH49" s="276"/>
      <c r="EI49" s="208"/>
      <c r="EJ49" s="208"/>
      <c r="EK49" s="208"/>
      <c r="EL49" s="208"/>
      <c r="EM49" s="275"/>
      <c r="EN49" s="208"/>
      <c r="EO49" s="208"/>
      <c r="EP49" s="276"/>
      <c r="EQ49" s="208"/>
      <c r="ER49" s="208"/>
      <c r="ES49" s="208"/>
      <c r="ET49" s="208"/>
      <c r="EU49" s="275">
        <v>2750</v>
      </c>
      <c r="EV49" s="276"/>
      <c r="EW49" s="208">
        <v>0</v>
      </c>
      <c r="EX49" s="208">
        <v>0</v>
      </c>
      <c r="EY49" s="208">
        <v>0</v>
      </c>
      <c r="EZ49" s="277"/>
      <c r="FA49" s="208">
        <v>10</v>
      </c>
      <c r="FB49" s="208"/>
      <c r="FC49" s="277"/>
      <c r="FD49" s="208"/>
      <c r="FE49" s="208"/>
      <c r="FF49" s="208"/>
      <c r="FG49" s="294">
        <f>197.3*201/201.5251</f>
        <v>196.78590905053514</v>
      </c>
      <c r="FH49" s="209">
        <f>206.7*201/201.5251</f>
        <v>206.1614161213665</v>
      </c>
      <c r="FI49" s="276">
        <v>201</v>
      </c>
    </row>
    <row r="50" spans="1:255" s="256" customFormat="1" ht="14.25" customHeight="1" x14ac:dyDescent="0.25">
      <c r="A50" s="208"/>
      <c r="B50" s="208"/>
      <c r="C50" s="208"/>
      <c r="D50" s="208"/>
      <c r="E50" s="208"/>
      <c r="F50" s="208"/>
      <c r="G50" s="209"/>
      <c r="H50" s="208"/>
      <c r="I50" s="208"/>
      <c r="J50" s="275">
        <v>50</v>
      </c>
      <c r="K50" s="208">
        <v>47</v>
      </c>
      <c r="L50" s="208">
        <v>49</v>
      </c>
      <c r="M50" s="208">
        <v>34.794499999999999</v>
      </c>
      <c r="N50" s="208">
        <v>33.199300000000001</v>
      </c>
      <c r="O50" s="208">
        <v>34.076599999999999</v>
      </c>
      <c r="P50" s="208">
        <v>49.690399999999997</v>
      </c>
      <c r="Q50" s="208">
        <v>47.438400000000001</v>
      </c>
      <c r="R50" s="208">
        <v>48.677</v>
      </c>
      <c r="S50" s="208"/>
      <c r="T50" s="208"/>
      <c r="U50" s="208"/>
      <c r="V50" s="208" t="s">
        <v>86</v>
      </c>
      <c r="W50" s="208" t="s">
        <v>136</v>
      </c>
      <c r="X50" s="208"/>
      <c r="Y50" s="208">
        <v>2</v>
      </c>
      <c r="Z50" s="208" t="s">
        <v>64</v>
      </c>
      <c r="AA50" s="208" t="s">
        <v>64</v>
      </c>
      <c r="AB50" s="208" t="s">
        <v>86</v>
      </c>
      <c r="AC50" s="208" t="s">
        <v>87</v>
      </c>
      <c r="AD50" s="208"/>
      <c r="AE50" s="208"/>
      <c r="AF50" s="208">
        <v>201</v>
      </c>
      <c r="AG50" s="208" t="s">
        <v>108</v>
      </c>
      <c r="AH50" s="208" t="s">
        <v>109</v>
      </c>
      <c r="AI50" s="208" t="s">
        <v>122</v>
      </c>
      <c r="AJ50" s="208" t="s">
        <v>123</v>
      </c>
      <c r="AK50" s="208" t="s">
        <v>64</v>
      </c>
      <c r="AL50" s="208" t="s">
        <v>70</v>
      </c>
      <c r="AM50" s="208"/>
      <c r="AN50" s="208"/>
      <c r="AO50" s="208">
        <v>108</v>
      </c>
      <c r="AP50" s="208">
        <v>16</v>
      </c>
      <c r="AQ50" s="208"/>
      <c r="AR50" s="276"/>
      <c r="AS50" s="208">
        <v>950</v>
      </c>
      <c r="AT50" s="277">
        <v>950</v>
      </c>
      <c r="AU50" s="275"/>
      <c r="AV50" s="208"/>
      <c r="AW50" s="208"/>
      <c r="AX50" s="208"/>
      <c r="AY50" s="208"/>
      <c r="AZ50" s="208"/>
      <c r="BA50" s="208"/>
      <c r="BB50" s="208"/>
      <c r="BC50" s="208"/>
      <c r="BD50" s="208"/>
      <c r="BE50" s="208"/>
      <c r="BF50" s="208"/>
      <c r="BG50" s="208"/>
      <c r="BH50" s="208"/>
      <c r="BI50" s="208"/>
      <c r="BJ50" s="208"/>
      <c r="BK50" s="208"/>
      <c r="BL50" s="208"/>
      <c r="BM50" s="208"/>
      <c r="BN50" s="278"/>
      <c r="BO50" s="208"/>
      <c r="BP50" s="208"/>
      <c r="BQ50" s="208">
        <v>6</v>
      </c>
      <c r="BR50" s="208" t="s">
        <v>92</v>
      </c>
      <c r="BS50" s="208" t="s">
        <v>2123</v>
      </c>
      <c r="BT50" s="208" t="s">
        <v>2344</v>
      </c>
      <c r="BU50" s="211">
        <v>43810</v>
      </c>
      <c r="BV50" s="208">
        <v>26900</v>
      </c>
      <c r="BW50" s="212"/>
      <c r="BX50" s="208" t="s">
        <v>63</v>
      </c>
      <c r="BY50" s="208" t="s">
        <v>64</v>
      </c>
      <c r="BZ50" s="208"/>
      <c r="CA50" s="208"/>
      <c r="CB50" s="208" t="s">
        <v>64</v>
      </c>
      <c r="CC50" s="208" t="s">
        <v>64</v>
      </c>
      <c r="CD50" s="208"/>
      <c r="CE50" s="208"/>
      <c r="CF50" s="208"/>
      <c r="CG50" s="208"/>
      <c r="CH50" s="208"/>
      <c r="CI50" s="208"/>
      <c r="CJ50" s="208"/>
      <c r="CK50" s="208" t="s">
        <v>112</v>
      </c>
      <c r="CL50" s="208"/>
      <c r="CM50" s="208">
        <v>1</v>
      </c>
      <c r="CN50" s="208" t="s">
        <v>113</v>
      </c>
      <c r="CP50" s="208">
        <v>850</v>
      </c>
      <c r="CQ50" s="208">
        <v>129</v>
      </c>
      <c r="CR50" s="208">
        <v>136</v>
      </c>
      <c r="CS50" s="208" t="s">
        <v>2129</v>
      </c>
      <c r="CT50" s="208"/>
      <c r="CU50" s="208"/>
      <c r="CV50" s="208" t="s">
        <v>115</v>
      </c>
      <c r="CW50" s="208"/>
      <c r="CX50" s="208" t="s">
        <v>116</v>
      </c>
      <c r="CY50" s="208" t="s">
        <v>64</v>
      </c>
      <c r="CZ50" s="208"/>
      <c r="DA50" s="208"/>
      <c r="DB50" s="208"/>
      <c r="DC50" s="208" t="s">
        <v>2536</v>
      </c>
      <c r="DD50" s="208">
        <v>1</v>
      </c>
      <c r="DE50" s="208" t="s">
        <v>476</v>
      </c>
      <c r="DF50" s="208" t="s">
        <v>2399</v>
      </c>
      <c r="DG50" s="208">
        <v>170</v>
      </c>
      <c r="DH50" s="208"/>
      <c r="DI50" s="208"/>
      <c r="DJ50" s="208"/>
      <c r="DK50" s="208"/>
      <c r="DL50" s="208" t="s">
        <v>64</v>
      </c>
      <c r="DM50" s="208" t="s">
        <v>63</v>
      </c>
      <c r="DN50" s="208"/>
      <c r="DO50" s="208"/>
      <c r="DP50" s="208" t="s">
        <v>64</v>
      </c>
      <c r="DQ50" s="208" t="s">
        <v>139</v>
      </c>
      <c r="DR50" s="208"/>
      <c r="DS50" s="208"/>
      <c r="DZ50" s="267"/>
      <c r="EA50" s="288"/>
      <c r="EB50" s="208">
        <v>10</v>
      </c>
      <c r="EC50" s="208">
        <v>10</v>
      </c>
      <c r="EE50" s="275" t="s">
        <v>2400</v>
      </c>
      <c r="EF50" s="208">
        <v>10</v>
      </c>
      <c r="EG50" s="208"/>
      <c r="EH50" s="276"/>
      <c r="EI50" s="208"/>
      <c r="EJ50" s="208"/>
      <c r="EK50" s="208"/>
      <c r="EL50" s="208"/>
      <c r="EM50" s="275"/>
      <c r="EN50" s="208"/>
      <c r="EO50" s="208"/>
      <c r="EP50" s="276"/>
      <c r="EQ50" s="208"/>
      <c r="ER50" s="208"/>
      <c r="ES50" s="208"/>
      <c r="ET50" s="208"/>
      <c r="EU50" s="275">
        <v>2750</v>
      </c>
      <c r="EV50" s="276"/>
      <c r="EW50" s="208">
        <v>0</v>
      </c>
      <c r="EX50" s="208">
        <v>0</v>
      </c>
      <c r="EY50" s="208">
        <v>0</v>
      </c>
      <c r="EZ50" s="277"/>
      <c r="FA50" s="208">
        <v>10</v>
      </c>
      <c r="FB50" s="208"/>
      <c r="FC50" s="277"/>
      <c r="FD50" s="208"/>
      <c r="FE50" s="208"/>
      <c r="FF50" s="208"/>
      <c r="FG50" s="295" t="s">
        <v>2401</v>
      </c>
      <c r="FH50" s="296"/>
      <c r="FI50" s="297"/>
    </row>
    <row r="51" spans="1:255" s="256" customFormat="1" x14ac:dyDescent="0.25">
      <c r="A51" s="4"/>
      <c r="B51" s="282"/>
      <c r="C51" s="282"/>
      <c r="D51" s="282"/>
      <c r="E51" s="282"/>
      <c r="F51" s="4"/>
      <c r="G51" s="4"/>
      <c r="H51" s="4"/>
      <c r="I51" s="257"/>
      <c r="J51" s="260"/>
      <c r="K51" s="4"/>
      <c r="L51" s="4"/>
      <c r="M51" s="257" t="s">
        <v>2402</v>
      </c>
      <c r="N51" s="4"/>
      <c r="O51" s="4"/>
      <c r="P51" s="4"/>
      <c r="Q51" s="4"/>
      <c r="R51" s="4"/>
      <c r="S51" s="4"/>
      <c r="T51" s="4"/>
      <c r="U51" s="4"/>
      <c r="V51" s="4"/>
      <c r="W51" s="4"/>
      <c r="X51" s="4"/>
      <c r="Y51" s="4"/>
      <c r="Z51" s="4"/>
      <c r="AA51" s="4"/>
      <c r="AB51" s="4"/>
      <c r="AC51" s="4"/>
      <c r="AD51" s="257" t="str">
        <f>$M51</f>
        <v>2020 Porsche Taycan Turbo S</v>
      </c>
      <c r="AE51" s="4"/>
      <c r="AF51" s="4"/>
      <c r="AG51" s="4"/>
      <c r="AH51" s="4"/>
      <c r="AI51" s="4"/>
      <c r="AJ51" s="4"/>
      <c r="AK51" s="4"/>
      <c r="AL51" s="4"/>
      <c r="AM51" s="4"/>
      <c r="AN51" s="4"/>
      <c r="AO51" s="4"/>
      <c r="AP51" s="4"/>
      <c r="AQ51" s="4"/>
      <c r="AR51" s="271"/>
      <c r="AS51" s="4"/>
      <c r="AT51" s="272" t="str">
        <f>$M51</f>
        <v>2020 Porsche Taycan Turbo S</v>
      </c>
      <c r="AU51" s="260"/>
      <c r="AV51" s="4"/>
      <c r="AW51" s="4"/>
      <c r="AX51" s="4"/>
      <c r="AY51" s="4"/>
      <c r="AZ51" s="4"/>
      <c r="BA51" s="4"/>
      <c r="BB51" s="4"/>
      <c r="BC51" s="4"/>
      <c r="BD51" s="4"/>
      <c r="BE51" s="4"/>
      <c r="BF51" s="4"/>
      <c r="BG51" s="4"/>
      <c r="BH51" s="4"/>
      <c r="BI51" s="257" t="str">
        <f>$M51</f>
        <v>2020 Porsche Taycan Turbo S</v>
      </c>
      <c r="BJ51" s="4"/>
      <c r="BK51" s="4"/>
      <c r="BL51" s="4"/>
      <c r="BM51" s="4"/>
      <c r="BN51" s="260"/>
      <c r="BO51" s="4"/>
      <c r="BP51" s="4"/>
      <c r="BQ51" s="4"/>
      <c r="BR51" s="4"/>
      <c r="BS51" s="4"/>
      <c r="BT51" s="188"/>
      <c r="BU51" s="4"/>
      <c r="BV51" s="4"/>
      <c r="BW51" s="283" t="s">
        <v>80</v>
      </c>
      <c r="BX51" s="4"/>
      <c r="BY51" s="257" t="str">
        <f>$M51</f>
        <v>2020 Porsche Taycan Turbo S</v>
      </c>
      <c r="BZ51" s="4"/>
      <c r="CA51" s="4"/>
      <c r="CB51" s="4"/>
      <c r="CC51" s="4"/>
      <c r="CD51" s="4"/>
      <c r="CE51" s="273" t="s">
        <v>80</v>
      </c>
      <c r="CF51" s="4"/>
      <c r="CG51" s="4"/>
      <c r="CH51" s="4"/>
      <c r="CI51" s="4"/>
      <c r="CJ51" s="4"/>
      <c r="CK51" s="4"/>
      <c r="CL51" s="4"/>
      <c r="CM51" s="4"/>
      <c r="CN51" s="4"/>
      <c r="CO51" s="257" t="str">
        <f>$M51</f>
        <v>2020 Porsche Taycan Turbo S</v>
      </c>
      <c r="CP51" s="4"/>
      <c r="CQ51" s="4"/>
      <c r="CR51" s="4"/>
      <c r="CS51" s="4"/>
      <c r="CT51" s="4"/>
      <c r="CU51" s="4"/>
      <c r="CV51" s="4"/>
      <c r="CW51" s="4"/>
      <c r="CX51" s="4"/>
      <c r="CY51" s="4"/>
      <c r="CZ51" s="4"/>
      <c r="DA51" s="4"/>
      <c r="DB51" s="4"/>
      <c r="DC51" s="4"/>
      <c r="DD51" s="4"/>
      <c r="DE51" s="4"/>
      <c r="DF51" s="257" t="str">
        <f>$M51</f>
        <v>2020 Porsche Taycan Turbo S</v>
      </c>
      <c r="DG51" s="4"/>
      <c r="DH51" s="4"/>
      <c r="DI51" s="4"/>
      <c r="DJ51" s="4"/>
      <c r="DK51" s="4"/>
      <c r="DL51" s="4"/>
      <c r="DM51" s="4"/>
      <c r="DN51" s="4"/>
      <c r="DO51" s="4"/>
      <c r="DP51" s="4"/>
      <c r="DQ51" s="4"/>
      <c r="DR51" s="257"/>
      <c r="DS51" s="257"/>
      <c r="DT51" s="257"/>
      <c r="DU51" s="257"/>
      <c r="DV51" s="257"/>
      <c r="DW51" s="257" t="str">
        <f>$M51</f>
        <v>2020 Porsche Taycan Turbo S</v>
      </c>
      <c r="DX51" s="257"/>
      <c r="DY51" s="257"/>
      <c r="DZ51" s="262"/>
      <c r="EA51" s="284"/>
      <c r="EB51" s="257"/>
      <c r="EC51" s="257"/>
      <c r="ED51" s="257"/>
      <c r="EE51" s="266"/>
      <c r="EF51" s="257"/>
      <c r="EG51" s="257"/>
      <c r="EH51" s="262"/>
      <c r="EI51" s="257"/>
      <c r="EK51" s="273" t="s">
        <v>80</v>
      </c>
      <c r="EL51" s="257" t="str">
        <f>$M51</f>
        <v>2020 Porsche Taycan Turbo S</v>
      </c>
      <c r="EM51" s="266"/>
      <c r="EP51" s="267"/>
      <c r="EU51" s="268"/>
      <c r="EV51" s="267"/>
      <c r="EZ51" s="269"/>
      <c r="FA51" s="257" t="str">
        <f>$M51</f>
        <v>2020 Porsche Taycan Turbo S</v>
      </c>
      <c r="FC51" s="269"/>
      <c r="FD51" s="257"/>
      <c r="FE51" s="257"/>
      <c r="FF51" s="257"/>
      <c r="FG51" s="266"/>
      <c r="FH51" s="257"/>
      <c r="FI51" s="262"/>
      <c r="FJ51" s="257"/>
      <c r="FK51" s="257"/>
      <c r="FL51" s="257"/>
      <c r="FM51" s="257"/>
      <c r="FN51" s="257"/>
      <c r="FO51" s="257"/>
      <c r="FP51" s="257"/>
      <c r="FQ51" s="257"/>
      <c r="FR51" s="257"/>
      <c r="FS51" s="257"/>
      <c r="FT51" s="257"/>
      <c r="FU51" s="257"/>
      <c r="FV51" s="257"/>
      <c r="FW51" s="257"/>
      <c r="FX51" s="257"/>
      <c r="FY51" s="257"/>
      <c r="FZ51" s="257"/>
      <c r="GA51" s="257"/>
      <c r="GB51" s="257"/>
      <c r="GD51" s="257"/>
      <c r="GE51" s="257"/>
      <c r="GF51" s="257"/>
      <c r="GG51" s="257"/>
      <c r="GH51" s="257"/>
    </row>
    <row r="52" spans="1:255" s="256" customFormat="1" x14ac:dyDescent="0.25">
      <c r="A52" s="208">
        <v>2020</v>
      </c>
      <c r="B52" s="208" t="s">
        <v>940</v>
      </c>
      <c r="C52" s="208" t="s">
        <v>940</v>
      </c>
      <c r="D52" s="208" t="s">
        <v>2403</v>
      </c>
      <c r="E52" s="208" t="s">
        <v>942</v>
      </c>
      <c r="F52" s="208">
        <v>723</v>
      </c>
      <c r="G52" s="209">
        <v>0</v>
      </c>
      <c r="H52" s="208"/>
      <c r="I52" s="208" t="s">
        <v>2398</v>
      </c>
      <c r="J52" s="275">
        <v>67</v>
      </c>
      <c r="K52" s="208">
        <v>68</v>
      </c>
      <c r="L52" s="208">
        <v>68</v>
      </c>
      <c r="M52" s="208">
        <v>95.6</v>
      </c>
      <c r="N52" s="208">
        <v>97.6</v>
      </c>
      <c r="O52" s="208">
        <v>96.489800000000002</v>
      </c>
      <c r="P52" s="208">
        <v>66.92</v>
      </c>
      <c r="Q52" s="208">
        <v>68.319999999999993</v>
      </c>
      <c r="R52" s="208">
        <v>67.542900000000003</v>
      </c>
      <c r="S52" s="208"/>
      <c r="T52" s="208"/>
      <c r="U52" s="208"/>
      <c r="V52" s="208" t="s">
        <v>86</v>
      </c>
      <c r="W52" s="208" t="s">
        <v>136</v>
      </c>
      <c r="X52" s="208"/>
      <c r="Y52" s="208">
        <v>2</v>
      </c>
      <c r="Z52" s="208" t="s">
        <v>64</v>
      </c>
      <c r="AA52" s="208" t="s">
        <v>64</v>
      </c>
      <c r="AB52" s="208" t="s">
        <v>86</v>
      </c>
      <c r="AC52" s="208" t="s">
        <v>87</v>
      </c>
      <c r="AD52" s="208"/>
      <c r="AE52" s="208"/>
      <c r="AF52" s="208">
        <v>192</v>
      </c>
      <c r="AG52" s="208" t="s">
        <v>108</v>
      </c>
      <c r="AH52" s="208" t="s">
        <v>109</v>
      </c>
      <c r="AI52" s="208" t="s">
        <v>68</v>
      </c>
      <c r="AJ52" s="208" t="s">
        <v>69</v>
      </c>
      <c r="AK52" s="208" t="s">
        <v>64</v>
      </c>
      <c r="AL52" s="208" t="s">
        <v>70</v>
      </c>
      <c r="AM52" s="208"/>
      <c r="AN52" s="208"/>
      <c r="AO52" s="208">
        <v>108</v>
      </c>
      <c r="AP52" s="208">
        <v>16</v>
      </c>
      <c r="AQ52" s="208"/>
      <c r="AR52" s="276"/>
      <c r="AS52" s="208">
        <v>950</v>
      </c>
      <c r="AT52" s="277">
        <v>950</v>
      </c>
      <c r="AU52" s="275"/>
      <c r="AV52" s="208"/>
      <c r="AW52" s="208"/>
      <c r="AX52" s="208"/>
      <c r="AY52" s="208"/>
      <c r="AZ52" s="208"/>
      <c r="BA52" s="208"/>
      <c r="BB52" s="208"/>
      <c r="BC52" s="208"/>
      <c r="BD52" s="208"/>
      <c r="BE52" s="208"/>
      <c r="BF52" s="208"/>
      <c r="BG52" s="208"/>
      <c r="BH52" s="208"/>
      <c r="BI52" s="208"/>
      <c r="BJ52" s="208"/>
      <c r="BK52" s="208"/>
      <c r="BL52" s="208"/>
      <c r="BM52" s="208"/>
      <c r="BN52" s="278"/>
      <c r="BO52" s="208"/>
      <c r="BP52" s="208"/>
      <c r="BQ52" s="208">
        <v>6</v>
      </c>
      <c r="BR52" s="208" t="s">
        <v>92</v>
      </c>
      <c r="BS52" s="208" t="s">
        <v>2123</v>
      </c>
      <c r="BT52" s="208" t="s">
        <v>2344</v>
      </c>
      <c r="BU52" s="211">
        <v>43817</v>
      </c>
      <c r="BV52" s="208">
        <v>26909</v>
      </c>
      <c r="BW52" s="212"/>
      <c r="BX52" s="208" t="s">
        <v>63</v>
      </c>
      <c r="BY52" s="208" t="s">
        <v>64</v>
      </c>
      <c r="BZ52" s="208"/>
      <c r="CA52" s="208"/>
      <c r="CB52" s="208" t="s">
        <v>64</v>
      </c>
      <c r="CC52" s="208" t="s">
        <v>64</v>
      </c>
      <c r="CD52" s="208"/>
      <c r="CE52" s="208"/>
      <c r="CF52" s="208"/>
      <c r="CG52" s="208"/>
      <c r="CH52" s="208"/>
      <c r="CI52" s="208"/>
      <c r="CJ52" s="208"/>
      <c r="CK52" s="208" t="s">
        <v>112</v>
      </c>
      <c r="CM52" s="208">
        <v>1</v>
      </c>
      <c r="CN52" s="208" t="s">
        <v>113</v>
      </c>
      <c r="CO52" s="208"/>
      <c r="CP52" s="208">
        <v>850</v>
      </c>
      <c r="CQ52" s="208">
        <v>129</v>
      </c>
      <c r="CR52" s="208">
        <v>136</v>
      </c>
      <c r="CS52" s="208" t="s">
        <v>2129</v>
      </c>
      <c r="CT52" s="208"/>
      <c r="CU52" s="208"/>
      <c r="CV52" s="208" t="s">
        <v>115</v>
      </c>
      <c r="CW52" s="208"/>
      <c r="CX52" s="208" t="s">
        <v>116</v>
      </c>
      <c r="CY52" s="208" t="s">
        <v>64</v>
      </c>
      <c r="CZ52" s="208"/>
      <c r="DA52" s="208"/>
      <c r="DB52" s="208"/>
      <c r="DC52" s="208" t="s">
        <v>2536</v>
      </c>
      <c r="DD52" s="208">
        <v>2</v>
      </c>
      <c r="DE52" s="208" t="s">
        <v>476</v>
      </c>
      <c r="DF52" s="208" t="s">
        <v>2399</v>
      </c>
      <c r="DG52" s="208" t="s">
        <v>2404</v>
      </c>
      <c r="DH52" s="208"/>
      <c r="DI52" s="208"/>
      <c r="DJ52" s="208"/>
      <c r="DK52" s="208"/>
      <c r="DL52" s="208" t="s">
        <v>64</v>
      </c>
      <c r="DM52" s="208" t="s">
        <v>63</v>
      </c>
      <c r="DN52" s="208"/>
      <c r="DO52" s="208"/>
      <c r="DP52" s="208" t="s">
        <v>64</v>
      </c>
      <c r="DQ52" s="208" t="s">
        <v>139</v>
      </c>
      <c r="DR52" s="208"/>
      <c r="DS52" s="208"/>
      <c r="DT52" s="208"/>
      <c r="DU52" s="208"/>
      <c r="DV52" s="208"/>
      <c r="DW52" s="208"/>
      <c r="DX52" s="208"/>
      <c r="DY52" s="208"/>
      <c r="DZ52" s="276"/>
      <c r="EA52" s="288"/>
      <c r="EB52" s="208">
        <v>10</v>
      </c>
      <c r="EC52" s="208">
        <v>10</v>
      </c>
      <c r="EE52" s="275" t="s">
        <v>2400</v>
      </c>
      <c r="EF52" s="208">
        <v>10</v>
      </c>
      <c r="EG52" s="208"/>
      <c r="EH52" s="276"/>
      <c r="EI52" s="208"/>
      <c r="EJ52" s="208"/>
      <c r="EK52" s="208"/>
      <c r="EL52" s="208"/>
      <c r="EM52" s="275"/>
      <c r="EN52" s="208"/>
      <c r="EO52" s="208"/>
      <c r="EP52" s="276"/>
      <c r="EQ52" s="208"/>
      <c r="ER52" s="208"/>
      <c r="ES52" s="208"/>
      <c r="ET52" s="208"/>
      <c r="EU52" s="275">
        <v>2750</v>
      </c>
      <c r="EV52" s="267"/>
      <c r="EW52" s="208">
        <v>0</v>
      </c>
      <c r="EX52" s="208">
        <v>0</v>
      </c>
      <c r="EY52" s="208">
        <v>0</v>
      </c>
      <c r="EZ52" s="277"/>
      <c r="FA52" s="208">
        <v>10.5</v>
      </c>
      <c r="FB52" s="208"/>
      <c r="FC52" s="277"/>
      <c r="FD52" s="208"/>
      <c r="FE52" s="208"/>
      <c r="FF52" s="208"/>
      <c r="FG52" s="294">
        <f>192*197.9/199.7583</f>
        <v>190.21387346608378</v>
      </c>
      <c r="FH52" s="209">
        <f>202*192/199.7583</f>
        <v>194.15463587745791</v>
      </c>
      <c r="FI52" s="281">
        <v>192</v>
      </c>
    </row>
    <row r="53" spans="1:255" s="256" customFormat="1" x14ac:dyDescent="0.25">
      <c r="A53" s="208"/>
      <c r="B53" s="208"/>
      <c r="C53" s="208"/>
      <c r="D53" s="208"/>
      <c r="E53" s="208"/>
      <c r="F53" s="208"/>
      <c r="G53" s="209"/>
      <c r="H53" s="208"/>
      <c r="I53" s="208"/>
      <c r="J53" s="275">
        <v>50</v>
      </c>
      <c r="K53" s="208">
        <v>49</v>
      </c>
      <c r="L53" s="208">
        <v>50</v>
      </c>
      <c r="M53" s="208">
        <v>35.259900000000002</v>
      </c>
      <c r="N53" s="208">
        <v>34.548999999999999</v>
      </c>
      <c r="O53" s="208">
        <v>34.94</v>
      </c>
      <c r="P53" s="208">
        <v>50.366100000000003</v>
      </c>
      <c r="Q53" s="208">
        <v>49.334000000000003</v>
      </c>
      <c r="R53" s="208">
        <v>49.901600000000002</v>
      </c>
      <c r="S53" s="208"/>
      <c r="T53" s="208"/>
      <c r="U53" s="208"/>
      <c r="V53" s="208" t="s">
        <v>86</v>
      </c>
      <c r="W53" s="208" t="s">
        <v>136</v>
      </c>
      <c r="X53" s="208"/>
      <c r="Y53" s="208">
        <v>2</v>
      </c>
      <c r="Z53" s="208" t="s">
        <v>64</v>
      </c>
      <c r="AA53" s="208" t="s">
        <v>64</v>
      </c>
      <c r="AB53" s="208" t="s">
        <v>86</v>
      </c>
      <c r="AC53" s="208" t="s">
        <v>87</v>
      </c>
      <c r="AD53" s="208"/>
      <c r="AE53" s="208"/>
      <c r="AF53" s="208">
        <v>192</v>
      </c>
      <c r="AG53" s="208" t="s">
        <v>108</v>
      </c>
      <c r="AH53" s="208" t="s">
        <v>109</v>
      </c>
      <c r="AI53" s="208" t="s">
        <v>122</v>
      </c>
      <c r="AJ53" s="208" t="s">
        <v>123</v>
      </c>
      <c r="AK53" s="208" t="s">
        <v>64</v>
      </c>
      <c r="AL53" s="208" t="s">
        <v>70</v>
      </c>
      <c r="AM53" s="208"/>
      <c r="AN53" s="208"/>
      <c r="AO53" s="208">
        <v>108</v>
      </c>
      <c r="AP53" s="208">
        <v>16</v>
      </c>
      <c r="AQ53" s="208"/>
      <c r="AR53" s="276"/>
      <c r="AS53" s="208">
        <v>950</v>
      </c>
      <c r="AT53" s="277">
        <v>950</v>
      </c>
      <c r="AU53" s="275"/>
      <c r="AV53" s="208"/>
      <c r="AW53" s="208"/>
      <c r="AX53" s="208"/>
      <c r="AY53" s="208"/>
      <c r="AZ53" s="208"/>
      <c r="BA53" s="208"/>
      <c r="BB53" s="208"/>
      <c r="BC53" s="208"/>
      <c r="BD53" s="208"/>
      <c r="BE53" s="208"/>
      <c r="BF53" s="208"/>
      <c r="BG53" s="208"/>
      <c r="BH53" s="208"/>
      <c r="BI53" s="208"/>
      <c r="BJ53" s="208"/>
      <c r="BK53" s="208"/>
      <c r="BL53" s="208"/>
      <c r="BM53" s="208"/>
      <c r="BN53" s="278"/>
      <c r="BO53" s="208"/>
      <c r="BP53" s="208"/>
      <c r="BQ53" s="208">
        <v>6</v>
      </c>
      <c r="BR53" s="208" t="s">
        <v>92</v>
      </c>
      <c r="BS53" s="208" t="s">
        <v>2123</v>
      </c>
      <c r="BT53" s="208" t="s">
        <v>2344</v>
      </c>
      <c r="BU53" s="211">
        <v>43817</v>
      </c>
      <c r="BV53" s="208">
        <v>26909</v>
      </c>
      <c r="BW53" s="212"/>
      <c r="BX53" s="208" t="s">
        <v>63</v>
      </c>
      <c r="BY53" s="208" t="s">
        <v>64</v>
      </c>
      <c r="BZ53" s="208"/>
      <c r="CA53" s="208"/>
      <c r="CB53" s="208" t="s">
        <v>64</v>
      </c>
      <c r="CC53" s="208" t="s">
        <v>64</v>
      </c>
      <c r="CD53" s="208"/>
      <c r="CE53" s="208"/>
      <c r="CF53" s="208"/>
      <c r="CG53" s="208"/>
      <c r="CH53" s="208"/>
      <c r="CI53" s="208"/>
      <c r="CJ53" s="208"/>
      <c r="CK53" s="208" t="s">
        <v>112</v>
      </c>
      <c r="CM53" s="208">
        <v>1</v>
      </c>
      <c r="CN53" s="208" t="s">
        <v>113</v>
      </c>
      <c r="CO53" s="208"/>
      <c r="CP53" s="208">
        <v>850</v>
      </c>
      <c r="CQ53" s="208">
        <v>129</v>
      </c>
      <c r="CR53" s="208">
        <v>136</v>
      </c>
      <c r="CS53" s="208" t="s">
        <v>2129</v>
      </c>
      <c r="CT53" s="208"/>
      <c r="CU53" s="208"/>
      <c r="CV53" s="208" t="s">
        <v>115</v>
      </c>
      <c r="CW53" s="208"/>
      <c r="CX53" s="208" t="s">
        <v>116</v>
      </c>
      <c r="CY53" s="208" t="s">
        <v>64</v>
      </c>
      <c r="CZ53" s="208"/>
      <c r="DA53" s="208"/>
      <c r="DB53" s="208"/>
      <c r="DC53" s="208" t="s">
        <v>2536</v>
      </c>
      <c r="DD53" s="208">
        <v>2</v>
      </c>
      <c r="DE53" s="208" t="s">
        <v>476</v>
      </c>
      <c r="DF53" s="208" t="s">
        <v>2399</v>
      </c>
      <c r="DG53" s="208" t="s">
        <v>2404</v>
      </c>
      <c r="DH53" s="208"/>
      <c r="DI53" s="208"/>
      <c r="DJ53" s="208"/>
      <c r="DK53" s="208"/>
      <c r="DL53" s="208" t="s">
        <v>64</v>
      </c>
      <c r="DM53" s="208" t="s">
        <v>63</v>
      </c>
      <c r="DN53" s="208"/>
      <c r="DO53" s="208"/>
      <c r="DP53" s="208" t="s">
        <v>64</v>
      </c>
      <c r="DQ53" s="208" t="s">
        <v>139</v>
      </c>
      <c r="DR53" s="208"/>
      <c r="DS53" s="208"/>
      <c r="DT53" s="208"/>
      <c r="DU53" s="208"/>
      <c r="DV53" s="208"/>
      <c r="DW53" s="208"/>
      <c r="DX53" s="208"/>
      <c r="DY53" s="208"/>
      <c r="DZ53" s="276"/>
      <c r="EA53" s="288"/>
      <c r="EB53" s="208">
        <v>10</v>
      </c>
      <c r="EC53" s="208">
        <v>10</v>
      </c>
      <c r="EE53" s="275" t="s">
        <v>2400</v>
      </c>
      <c r="EF53" s="208">
        <v>10</v>
      </c>
      <c r="EG53" s="208"/>
      <c r="EH53" s="276"/>
      <c r="EI53" s="208"/>
      <c r="EJ53" s="208"/>
      <c r="EK53" s="208"/>
      <c r="EL53" s="208"/>
      <c r="EM53" s="275"/>
      <c r="EN53" s="208"/>
      <c r="EO53" s="208"/>
      <c r="EP53" s="276"/>
      <c r="EQ53" s="208"/>
      <c r="ER53" s="208"/>
      <c r="ES53" s="208"/>
      <c r="ET53" s="208"/>
      <c r="EU53" s="275">
        <v>2750</v>
      </c>
      <c r="EV53" s="267"/>
      <c r="EW53" s="208">
        <v>0</v>
      </c>
      <c r="EX53" s="208">
        <v>0</v>
      </c>
      <c r="EY53" s="208">
        <v>0</v>
      </c>
      <c r="EZ53" s="277"/>
      <c r="FA53" s="208">
        <v>10.5</v>
      </c>
      <c r="FB53" s="208"/>
      <c r="FC53" s="277"/>
      <c r="FD53" s="208"/>
      <c r="FE53" s="208"/>
      <c r="FF53" s="208"/>
      <c r="FG53" s="295" t="s">
        <v>2405</v>
      </c>
      <c r="FH53" s="296"/>
      <c r="FI53" s="297"/>
    </row>
    <row r="54" spans="1:255" s="256" customFormat="1" x14ac:dyDescent="0.25">
      <c r="A54" s="4"/>
      <c r="B54" s="282"/>
      <c r="C54" s="282"/>
      <c r="D54" s="282"/>
      <c r="E54" s="282"/>
      <c r="F54" s="4"/>
      <c r="G54" s="4"/>
      <c r="H54" s="4"/>
      <c r="I54" s="257"/>
      <c r="J54" s="260"/>
      <c r="K54" s="4"/>
      <c r="L54" s="4"/>
      <c r="M54" s="257" t="s">
        <v>2406</v>
      </c>
      <c r="N54" s="4"/>
      <c r="O54" s="4"/>
      <c r="P54" s="4"/>
      <c r="Q54" s="4"/>
      <c r="R54" s="4"/>
      <c r="S54" s="4"/>
      <c r="T54" s="4"/>
      <c r="U54" s="4"/>
      <c r="V54" s="4"/>
      <c r="W54" s="4"/>
      <c r="X54" s="4"/>
      <c r="Y54" s="4"/>
      <c r="Z54" s="4"/>
      <c r="AA54" s="4"/>
      <c r="AB54" s="4"/>
      <c r="AC54" s="4"/>
      <c r="AD54" s="257" t="str">
        <f>$M54</f>
        <v>2020 Taycan 4S Perf Battery Plus</v>
      </c>
      <c r="AE54" s="4"/>
      <c r="AF54" s="4"/>
      <c r="AG54" s="4"/>
      <c r="AH54" s="4"/>
      <c r="AI54" s="4"/>
      <c r="AJ54" s="4"/>
      <c r="AK54" s="4"/>
      <c r="AL54" s="4"/>
      <c r="AM54" s="4"/>
      <c r="AN54" s="4"/>
      <c r="AO54" s="4"/>
      <c r="AP54" s="4"/>
      <c r="AQ54" s="4"/>
      <c r="AR54" s="271"/>
      <c r="AS54" s="4"/>
      <c r="AT54" s="272" t="str">
        <f>$M54</f>
        <v>2020 Taycan 4S Perf Battery Plus</v>
      </c>
      <c r="AU54" s="260"/>
      <c r="AV54" s="4"/>
      <c r="AW54" s="4"/>
      <c r="AX54" s="4"/>
      <c r="AY54" s="4"/>
      <c r="AZ54" s="4"/>
      <c r="BA54" s="4"/>
      <c r="BB54" s="4"/>
      <c r="BC54" s="4"/>
      <c r="BD54" s="4"/>
      <c r="BE54" s="4"/>
      <c r="BF54" s="4"/>
      <c r="BG54" s="4"/>
      <c r="BH54" s="4"/>
      <c r="BI54" s="257" t="str">
        <f>$M54</f>
        <v>2020 Taycan 4S Perf Battery Plus</v>
      </c>
      <c r="BJ54" s="4"/>
      <c r="BK54" s="4"/>
      <c r="BL54" s="4"/>
      <c r="BM54" s="4"/>
      <c r="BN54" s="260"/>
      <c r="BO54" s="4"/>
      <c r="BP54" s="4"/>
      <c r="BQ54" s="4"/>
      <c r="BR54" s="4"/>
      <c r="BS54" s="4"/>
      <c r="BT54" s="188"/>
      <c r="BU54" s="4"/>
      <c r="BV54" s="4"/>
      <c r="BW54" s="283" t="s">
        <v>80</v>
      </c>
      <c r="BX54" s="4"/>
      <c r="BY54" s="257" t="str">
        <f>$M54</f>
        <v>2020 Taycan 4S Perf Battery Plus</v>
      </c>
      <c r="BZ54" s="4"/>
      <c r="CA54" s="4"/>
      <c r="CB54" s="4"/>
      <c r="CC54" s="4"/>
      <c r="CD54" s="4"/>
      <c r="CE54" s="273" t="s">
        <v>80</v>
      </c>
      <c r="CF54" s="4"/>
      <c r="CG54" s="4"/>
      <c r="CH54" s="4"/>
      <c r="CI54" s="4"/>
      <c r="CJ54" s="4"/>
      <c r="CK54" s="4"/>
      <c r="CL54" s="4"/>
      <c r="CM54" s="4"/>
      <c r="CN54" s="4"/>
      <c r="CO54" s="257" t="str">
        <f>$M54</f>
        <v>2020 Taycan 4S Perf Battery Plus</v>
      </c>
      <c r="CP54" s="4"/>
      <c r="CQ54" s="4"/>
      <c r="CR54" s="4"/>
      <c r="CS54" s="4"/>
      <c r="CT54" s="4"/>
      <c r="CU54" s="4"/>
      <c r="CV54" s="4"/>
      <c r="CW54" s="4"/>
      <c r="CX54" s="4"/>
      <c r="CY54" s="4"/>
      <c r="CZ54" s="4"/>
      <c r="DA54" s="4"/>
      <c r="DB54" s="4"/>
      <c r="DC54" s="4"/>
      <c r="DD54" s="4"/>
      <c r="DE54" s="4"/>
      <c r="DF54" s="257" t="str">
        <f>$M54</f>
        <v>2020 Taycan 4S Perf Battery Plus</v>
      </c>
      <c r="DG54" s="4"/>
      <c r="DH54" s="4"/>
      <c r="DI54" s="4"/>
      <c r="DJ54" s="4"/>
      <c r="DK54" s="4"/>
      <c r="DL54" s="4"/>
      <c r="DM54" s="4"/>
      <c r="DN54" s="4"/>
      <c r="DO54" s="4"/>
      <c r="DP54" s="4"/>
      <c r="DQ54" s="4"/>
      <c r="DR54" s="257"/>
      <c r="DS54" s="257"/>
      <c r="DT54" s="257"/>
      <c r="DU54" s="257"/>
      <c r="DV54" s="257"/>
      <c r="DW54" s="257" t="str">
        <f>$M54</f>
        <v>2020 Taycan 4S Perf Battery Plus</v>
      </c>
      <c r="DX54" s="257"/>
      <c r="DY54" s="257"/>
      <c r="DZ54" s="262"/>
      <c r="EA54" s="284"/>
      <c r="EB54" s="257"/>
      <c r="EC54" s="257"/>
      <c r="ED54" s="257"/>
      <c r="EE54" s="266"/>
      <c r="EF54" s="257"/>
      <c r="EG54" s="257"/>
      <c r="EH54" s="262"/>
      <c r="EI54" s="257"/>
      <c r="EK54" s="273" t="s">
        <v>80</v>
      </c>
      <c r="EL54" s="257" t="str">
        <f>$M54</f>
        <v>2020 Taycan 4S Perf Battery Plus</v>
      </c>
      <c r="EM54" s="266"/>
      <c r="EP54" s="267"/>
      <c r="EU54" s="268"/>
      <c r="EV54" s="267"/>
      <c r="EZ54" s="269"/>
      <c r="FA54" s="257" t="str">
        <f>$M54</f>
        <v>2020 Taycan 4S Perf Battery Plus</v>
      </c>
      <c r="FC54" s="269"/>
      <c r="FD54" s="257"/>
      <c r="FE54" s="257"/>
      <c r="FF54" s="257"/>
      <c r="FG54" s="266"/>
      <c r="FH54" s="257"/>
      <c r="FI54" s="262"/>
      <c r="FJ54" s="257"/>
      <c r="FK54" s="257"/>
      <c r="FL54" s="257"/>
      <c r="FM54" s="257"/>
      <c r="FN54" s="257"/>
      <c r="FO54" s="257"/>
      <c r="FP54" s="257"/>
      <c r="FQ54" s="257"/>
      <c r="FR54" s="257"/>
      <c r="FS54" s="257"/>
      <c r="FT54" s="257"/>
      <c r="FU54" s="257"/>
      <c r="FV54" s="257"/>
      <c r="FW54" s="257"/>
      <c r="FX54" s="257"/>
      <c r="FY54" s="257"/>
      <c r="FZ54" s="257"/>
      <c r="GA54" s="257"/>
      <c r="GB54" s="257"/>
      <c r="GD54" s="257"/>
      <c r="GE54" s="257"/>
      <c r="GF54" s="257"/>
      <c r="GG54" s="257"/>
      <c r="GH54" s="257"/>
    </row>
    <row r="55" spans="1:255" s="208" customFormat="1" ht="15.4" customHeight="1" x14ac:dyDescent="0.25">
      <c r="A55" s="208">
        <v>2020</v>
      </c>
      <c r="B55" s="208" t="s">
        <v>940</v>
      </c>
      <c r="C55" s="208" t="s">
        <v>940</v>
      </c>
      <c r="D55" s="208" t="s">
        <v>2407</v>
      </c>
      <c r="E55" s="208" t="s">
        <v>942</v>
      </c>
      <c r="F55" s="208">
        <v>712</v>
      </c>
      <c r="G55" s="209">
        <v>0</v>
      </c>
      <c r="I55" s="208" t="s">
        <v>2398</v>
      </c>
      <c r="J55" s="275">
        <v>68</v>
      </c>
      <c r="K55" s="208">
        <v>71</v>
      </c>
      <c r="L55" s="208">
        <v>69</v>
      </c>
      <c r="M55" s="208">
        <v>96.8</v>
      </c>
      <c r="N55" s="208">
        <v>101</v>
      </c>
      <c r="O55" s="208">
        <v>98.645899999999997</v>
      </c>
      <c r="P55" s="208">
        <v>67.760000000000005</v>
      </c>
      <c r="Q55" s="208">
        <v>70.7</v>
      </c>
      <c r="R55" s="208">
        <v>69.052099999999996</v>
      </c>
      <c r="V55" s="208" t="s">
        <v>86</v>
      </c>
      <c r="W55" s="208" t="s">
        <v>136</v>
      </c>
      <c r="Y55" s="208">
        <v>2</v>
      </c>
      <c r="Z55" s="208" t="s">
        <v>64</v>
      </c>
      <c r="AA55" s="208" t="s">
        <v>64</v>
      </c>
      <c r="AB55" s="208" t="s">
        <v>86</v>
      </c>
      <c r="AC55" s="208" t="s">
        <v>87</v>
      </c>
      <c r="AF55" s="208">
        <v>203</v>
      </c>
      <c r="AG55" s="208" t="s">
        <v>108</v>
      </c>
      <c r="AH55" s="208" t="s">
        <v>109</v>
      </c>
      <c r="AI55" s="208" t="s">
        <v>68</v>
      </c>
      <c r="AJ55" s="208" t="s">
        <v>69</v>
      </c>
      <c r="AK55" s="208" t="s">
        <v>64</v>
      </c>
      <c r="AL55" s="208" t="s">
        <v>70</v>
      </c>
      <c r="AO55" s="208">
        <v>108</v>
      </c>
      <c r="AP55" s="208">
        <v>16</v>
      </c>
      <c r="AR55" s="276"/>
      <c r="AS55" s="208">
        <v>950</v>
      </c>
      <c r="AT55" s="277">
        <v>950</v>
      </c>
      <c r="BN55" s="278"/>
      <c r="BQ55" s="208">
        <v>6</v>
      </c>
      <c r="BR55" s="208" t="s">
        <v>92</v>
      </c>
      <c r="BS55" s="208" t="s">
        <v>2123</v>
      </c>
      <c r="BT55" s="208" t="s">
        <v>2344</v>
      </c>
      <c r="BU55" s="211">
        <v>43937</v>
      </c>
      <c r="BV55" s="208">
        <v>27243</v>
      </c>
      <c r="BW55" s="212"/>
      <c r="BX55" s="208" t="s">
        <v>63</v>
      </c>
      <c r="BY55" s="208" t="s">
        <v>64</v>
      </c>
      <c r="CB55" s="208" t="s">
        <v>64</v>
      </c>
      <c r="CC55" s="208" t="s">
        <v>64</v>
      </c>
      <c r="CK55" s="208" t="s">
        <v>112</v>
      </c>
      <c r="CM55" s="208">
        <v>33</v>
      </c>
      <c r="CN55" s="208" t="s">
        <v>113</v>
      </c>
      <c r="CP55" s="208">
        <v>850</v>
      </c>
      <c r="CQ55" s="208">
        <v>129</v>
      </c>
      <c r="CR55" s="208">
        <v>136</v>
      </c>
      <c r="CS55" s="208" t="s">
        <v>2129</v>
      </c>
      <c r="CV55" s="208" t="s">
        <v>115</v>
      </c>
      <c r="CX55" s="208" t="s">
        <v>116</v>
      </c>
      <c r="CY55" s="208" t="s">
        <v>64</v>
      </c>
      <c r="DC55" s="208" t="s">
        <v>2536</v>
      </c>
      <c r="DD55" s="208">
        <v>2</v>
      </c>
      <c r="DE55" s="208" t="s">
        <v>476</v>
      </c>
      <c r="DF55" s="208" t="s">
        <v>2399</v>
      </c>
      <c r="DG55" s="208">
        <v>120</v>
      </c>
      <c r="DL55" s="208" t="s">
        <v>64</v>
      </c>
      <c r="DM55" s="208" t="s">
        <v>63</v>
      </c>
      <c r="DP55" s="208" t="s">
        <v>64</v>
      </c>
      <c r="DQ55" s="208" t="s">
        <v>139</v>
      </c>
      <c r="DZ55" s="276"/>
      <c r="EA55" s="213"/>
      <c r="EB55" s="208">
        <v>10</v>
      </c>
      <c r="EC55" s="208">
        <v>10</v>
      </c>
      <c r="EE55" s="275" t="s">
        <v>2400</v>
      </c>
      <c r="EF55" s="208">
        <v>10</v>
      </c>
      <c r="EH55" s="276"/>
      <c r="EM55" s="275"/>
      <c r="EP55" s="276"/>
      <c r="EU55" s="275">
        <v>2750</v>
      </c>
      <c r="EV55" s="276"/>
      <c r="EW55" s="208">
        <v>0</v>
      </c>
      <c r="EX55" s="208">
        <v>0</v>
      </c>
      <c r="EY55" s="208">
        <v>0</v>
      </c>
      <c r="EZ55" s="277"/>
      <c r="FA55" s="208">
        <v>10.5</v>
      </c>
      <c r="FC55" s="277"/>
      <c r="FG55" s="294">
        <f>203/207*202.8</f>
        <v>198.88115942028986</v>
      </c>
      <c r="FH55" s="209">
        <f>203/207*211.5</f>
        <v>207.41304347826087</v>
      </c>
      <c r="FI55" s="276">
        <v>203</v>
      </c>
    </row>
    <row r="56" spans="1:255" s="208" customFormat="1" x14ac:dyDescent="0.25">
      <c r="G56" s="209"/>
      <c r="J56" s="275">
        <v>50</v>
      </c>
      <c r="K56" s="208">
        <v>48</v>
      </c>
      <c r="L56" s="208">
        <v>49</v>
      </c>
      <c r="M56" s="208">
        <v>34.822400000000002</v>
      </c>
      <c r="N56" s="208">
        <v>33.383000000000003</v>
      </c>
      <c r="O56" s="208">
        <v>34.174700000000001</v>
      </c>
      <c r="P56" s="208">
        <v>49.741700000000002</v>
      </c>
      <c r="Q56" s="208">
        <v>47.673299999999998</v>
      </c>
      <c r="R56" s="208">
        <v>48.810899999999997</v>
      </c>
      <c r="V56" s="208" t="s">
        <v>86</v>
      </c>
      <c r="W56" s="208" t="s">
        <v>136</v>
      </c>
      <c r="Y56" s="208">
        <v>2</v>
      </c>
      <c r="Z56" s="208" t="s">
        <v>64</v>
      </c>
      <c r="AA56" s="208" t="s">
        <v>64</v>
      </c>
      <c r="AB56" s="208" t="s">
        <v>86</v>
      </c>
      <c r="AC56" s="208" t="s">
        <v>87</v>
      </c>
      <c r="AF56" s="208">
        <v>203</v>
      </c>
      <c r="AG56" s="208" t="s">
        <v>108</v>
      </c>
      <c r="AH56" s="208" t="s">
        <v>109</v>
      </c>
      <c r="AI56" s="208" t="s">
        <v>122</v>
      </c>
      <c r="AJ56" s="208" t="s">
        <v>123</v>
      </c>
      <c r="AK56" s="208" t="s">
        <v>64</v>
      </c>
      <c r="AL56" s="208" t="s">
        <v>70</v>
      </c>
      <c r="AO56" s="208">
        <v>108</v>
      </c>
      <c r="AP56" s="208">
        <v>16</v>
      </c>
      <c r="AR56" s="276"/>
      <c r="AS56" s="208">
        <v>950</v>
      </c>
      <c r="AT56" s="277">
        <v>950</v>
      </c>
      <c r="BN56" s="278"/>
      <c r="BQ56" s="208">
        <v>6</v>
      </c>
      <c r="BR56" s="208" t="s">
        <v>92</v>
      </c>
      <c r="BS56" s="208" t="s">
        <v>2123</v>
      </c>
      <c r="BT56" s="208" t="s">
        <v>2344</v>
      </c>
      <c r="BU56" s="211">
        <v>43937</v>
      </c>
      <c r="BV56" s="208">
        <v>27243</v>
      </c>
      <c r="BW56" s="212"/>
      <c r="BX56" s="208" t="s">
        <v>63</v>
      </c>
      <c r="BY56" s="208" t="s">
        <v>64</v>
      </c>
      <c r="CB56" s="208" t="s">
        <v>64</v>
      </c>
      <c r="CC56" s="208" t="s">
        <v>64</v>
      </c>
      <c r="CK56" s="208" t="s">
        <v>112</v>
      </c>
      <c r="CM56" s="208">
        <v>33</v>
      </c>
      <c r="CN56" s="208" t="s">
        <v>113</v>
      </c>
      <c r="CP56" s="208">
        <v>850</v>
      </c>
      <c r="CQ56" s="208">
        <v>129</v>
      </c>
      <c r="CR56" s="208">
        <v>136</v>
      </c>
      <c r="CS56" s="208" t="s">
        <v>2129</v>
      </c>
      <c r="CV56" s="208" t="s">
        <v>115</v>
      </c>
      <c r="CX56" s="208" t="s">
        <v>116</v>
      </c>
      <c r="CY56" s="208" t="s">
        <v>64</v>
      </c>
      <c r="DC56" s="208" t="s">
        <v>2536</v>
      </c>
      <c r="DD56" s="208">
        <v>2</v>
      </c>
      <c r="DE56" s="208" t="s">
        <v>476</v>
      </c>
      <c r="DF56" s="208" t="s">
        <v>2399</v>
      </c>
      <c r="DG56" s="208">
        <v>120</v>
      </c>
      <c r="DL56" s="208" t="s">
        <v>64</v>
      </c>
      <c r="DM56" s="208" t="s">
        <v>63</v>
      </c>
      <c r="DP56" s="208" t="s">
        <v>64</v>
      </c>
      <c r="DQ56" s="208" t="s">
        <v>139</v>
      </c>
      <c r="DZ56" s="276"/>
      <c r="EA56" s="213"/>
      <c r="EB56" s="208">
        <v>10</v>
      </c>
      <c r="EC56" s="208">
        <v>10</v>
      </c>
      <c r="EE56" s="275" t="s">
        <v>2400</v>
      </c>
      <c r="EF56" s="208">
        <v>10</v>
      </c>
      <c r="EH56" s="276"/>
      <c r="EM56" s="275"/>
      <c r="EP56" s="276"/>
      <c r="EU56" s="275">
        <v>2750</v>
      </c>
      <c r="EV56" s="276"/>
      <c r="EW56" s="208">
        <v>0</v>
      </c>
      <c r="EX56" s="208">
        <v>0</v>
      </c>
      <c r="EY56" s="208">
        <v>0</v>
      </c>
      <c r="EZ56" s="277"/>
      <c r="FA56" s="208">
        <v>10.5</v>
      </c>
      <c r="FC56" s="277"/>
      <c r="FG56" s="295" t="s">
        <v>2408</v>
      </c>
      <c r="FH56" s="296"/>
      <c r="FI56" s="297"/>
    </row>
    <row r="57" spans="1:255" s="256" customFormat="1" ht="15" customHeight="1" x14ac:dyDescent="0.25">
      <c r="A57" s="4"/>
      <c r="B57" s="4"/>
      <c r="C57" s="270"/>
      <c r="D57" s="4"/>
      <c r="E57" s="4"/>
      <c r="F57" s="4"/>
      <c r="G57" s="4"/>
      <c r="H57" s="4"/>
      <c r="I57" s="257"/>
      <c r="J57" s="260"/>
      <c r="K57" s="4"/>
      <c r="L57" s="4"/>
      <c r="M57" s="257" t="s">
        <v>2409</v>
      </c>
      <c r="N57" s="4"/>
      <c r="O57" s="4"/>
      <c r="P57" s="4"/>
      <c r="Q57" s="4"/>
      <c r="R57" s="4"/>
      <c r="S57" s="4"/>
      <c r="T57" s="4"/>
      <c r="U57" s="4"/>
      <c r="V57" s="4"/>
      <c r="W57" s="4"/>
      <c r="X57" s="4"/>
      <c r="Y57" s="4"/>
      <c r="Z57" s="4"/>
      <c r="AA57" s="4"/>
      <c r="AB57" s="4"/>
      <c r="AC57" s="4"/>
      <c r="AD57" s="257" t="str">
        <f>$M57</f>
        <v>2020 Tesla Model 3 Long Range</v>
      </c>
      <c r="AE57" s="4"/>
      <c r="AF57" s="4"/>
      <c r="AG57" s="4"/>
      <c r="AH57" s="4"/>
      <c r="AI57" s="4"/>
      <c r="AJ57" s="292"/>
      <c r="AK57" s="4"/>
      <c r="AL57" s="4"/>
      <c r="AM57" s="4"/>
      <c r="AN57" s="4"/>
      <c r="AO57" s="4"/>
      <c r="AP57" s="4"/>
      <c r="AQ57" s="4"/>
      <c r="AR57" s="271"/>
      <c r="AS57" s="4"/>
      <c r="AT57" s="272" t="str">
        <f>$M57</f>
        <v>2020 Tesla Model 3 Long Range</v>
      </c>
      <c r="AU57" s="260"/>
      <c r="AV57" s="4"/>
      <c r="AW57" s="4"/>
      <c r="AX57" s="4"/>
      <c r="AY57" s="4"/>
      <c r="AZ57" s="4"/>
      <c r="BA57" s="4"/>
      <c r="BB57" s="4"/>
      <c r="BC57" s="4"/>
      <c r="BD57" s="4"/>
      <c r="BE57" s="4"/>
      <c r="BF57" s="4"/>
      <c r="BG57" s="4"/>
      <c r="BH57" s="4"/>
      <c r="BI57" s="257" t="str">
        <f>$M57</f>
        <v>2020 Tesla Model 3 Long Range</v>
      </c>
      <c r="BJ57" s="4"/>
      <c r="BK57" s="4"/>
      <c r="BL57" s="4"/>
      <c r="BM57" s="4"/>
      <c r="BN57" s="260"/>
      <c r="BO57" s="4"/>
      <c r="BP57" s="4"/>
      <c r="BQ57" s="4"/>
      <c r="BR57" s="4"/>
      <c r="BS57" s="4"/>
      <c r="BT57" s="188"/>
      <c r="BU57" s="4"/>
      <c r="BV57" s="4"/>
      <c r="BW57" s="283" t="s">
        <v>80</v>
      </c>
      <c r="BX57" s="4"/>
      <c r="BY57" s="257" t="str">
        <f>$M57</f>
        <v>2020 Tesla Model 3 Long Range</v>
      </c>
      <c r="BZ57" s="4"/>
      <c r="CA57" s="4"/>
      <c r="CB57" s="4"/>
      <c r="CC57" s="4"/>
      <c r="CD57" s="4"/>
      <c r="CE57" s="273" t="s">
        <v>80</v>
      </c>
      <c r="CF57" s="4"/>
      <c r="CG57" s="4"/>
      <c r="CH57" s="4"/>
      <c r="CI57" s="4"/>
      <c r="CJ57" s="4"/>
      <c r="CK57" s="4"/>
      <c r="CL57" s="4"/>
      <c r="CM57" s="4"/>
      <c r="CN57" s="4"/>
      <c r="CO57" s="257" t="str">
        <f>$M57</f>
        <v>2020 Tesla Model 3 Long Range</v>
      </c>
      <c r="CP57" s="4"/>
      <c r="CQ57" s="4"/>
      <c r="CR57" s="4"/>
      <c r="CS57" s="4"/>
      <c r="CT57" s="4"/>
      <c r="CU57" s="4"/>
      <c r="CV57" s="4"/>
      <c r="CW57" s="4"/>
      <c r="CX57" s="4"/>
      <c r="CY57" s="4"/>
      <c r="CZ57" s="4"/>
      <c r="DA57" s="4"/>
      <c r="DB57" s="4"/>
      <c r="DC57" s="4"/>
      <c r="DD57" s="4"/>
      <c r="DE57" s="4"/>
      <c r="DF57" s="257" t="str">
        <f>$M57</f>
        <v>2020 Tesla Model 3 Long Range</v>
      </c>
      <c r="DG57" s="4"/>
      <c r="DH57" s="4"/>
      <c r="DI57" s="4"/>
      <c r="DJ57" s="4"/>
      <c r="DK57" s="4"/>
      <c r="DL57" s="4"/>
      <c r="DM57" s="4"/>
      <c r="DN57" s="4"/>
      <c r="DO57" s="4"/>
      <c r="DP57" s="4"/>
      <c r="DQ57" s="4"/>
      <c r="DR57" s="257"/>
      <c r="DS57" s="257"/>
      <c r="DT57" s="257"/>
      <c r="DU57" s="257"/>
      <c r="DV57" s="257"/>
      <c r="DW57" s="257" t="str">
        <f>$M57</f>
        <v>2020 Tesla Model 3 Long Range</v>
      </c>
      <c r="DX57" s="257"/>
      <c r="DY57" s="257"/>
      <c r="DZ57" s="262"/>
      <c r="EA57" s="284"/>
      <c r="EB57" s="257"/>
      <c r="EC57" s="257"/>
      <c r="ED57" s="257"/>
      <c r="EE57" s="266"/>
      <c r="EF57" s="257"/>
      <c r="EG57" s="257"/>
      <c r="EH57" s="262"/>
      <c r="EI57" s="257"/>
      <c r="EK57" s="273"/>
      <c r="EL57" s="257" t="str">
        <f>$M57</f>
        <v>2020 Tesla Model 3 Long Range</v>
      </c>
      <c r="EM57" s="266"/>
      <c r="EP57" s="267"/>
      <c r="EU57" s="268"/>
      <c r="EV57" s="267"/>
      <c r="EZ57" s="269"/>
      <c r="FA57" s="257" t="str">
        <f>$M57</f>
        <v>2020 Tesla Model 3 Long Range</v>
      </c>
      <c r="FC57" s="269"/>
      <c r="FD57" s="257"/>
      <c r="FE57" s="257"/>
      <c r="FF57" s="257"/>
      <c r="FG57" s="266"/>
      <c r="FH57" s="257"/>
      <c r="FI57" s="262"/>
      <c r="FJ57" s="257"/>
      <c r="FK57" s="257"/>
      <c r="FL57" s="257"/>
      <c r="FM57" s="257"/>
      <c r="FN57" s="257"/>
      <c r="FO57" s="257"/>
      <c r="FP57" s="257"/>
      <c r="FQ57" s="257"/>
      <c r="FR57" s="257"/>
      <c r="FS57" s="257"/>
      <c r="FT57" s="257"/>
      <c r="FU57" s="257"/>
      <c r="FV57" s="257"/>
      <c r="FW57" s="257"/>
      <c r="FX57" s="257"/>
      <c r="FY57" s="257"/>
      <c r="FZ57" s="257"/>
      <c r="GA57" s="257"/>
      <c r="GB57" s="257"/>
      <c r="GC57" s="257"/>
      <c r="GD57" s="257"/>
      <c r="GE57" s="257"/>
      <c r="GF57" s="257"/>
      <c r="GG57" s="257"/>
      <c r="GH57" s="257"/>
    </row>
    <row r="58" spans="1:255" s="256" customFormat="1" x14ac:dyDescent="0.25">
      <c r="A58" s="208">
        <v>2020</v>
      </c>
      <c r="B58" s="208" t="s">
        <v>2410</v>
      </c>
      <c r="C58" s="208" t="s">
        <v>2411</v>
      </c>
      <c r="D58" s="208" t="s">
        <v>2412</v>
      </c>
      <c r="E58" s="208" t="s">
        <v>2413</v>
      </c>
      <c r="F58" s="208">
        <v>33</v>
      </c>
      <c r="G58" s="209">
        <v>0</v>
      </c>
      <c r="H58" s="208"/>
      <c r="I58" s="208" t="s">
        <v>140</v>
      </c>
      <c r="J58" s="275">
        <v>136</v>
      </c>
      <c r="K58" s="208">
        <v>123</v>
      </c>
      <c r="L58" s="208">
        <v>130</v>
      </c>
      <c r="M58" s="208">
        <v>195</v>
      </c>
      <c r="N58" s="208">
        <v>176.2</v>
      </c>
      <c r="O58" s="208">
        <v>186.06630000000001</v>
      </c>
      <c r="P58" s="208">
        <v>136.5</v>
      </c>
      <c r="Q58" s="208">
        <v>123.34</v>
      </c>
      <c r="R58" s="208">
        <v>130.24639999999999</v>
      </c>
      <c r="S58" s="208"/>
      <c r="T58" s="208"/>
      <c r="U58" s="208"/>
      <c r="V58" s="208" t="s">
        <v>86</v>
      </c>
      <c r="W58" s="208" t="s">
        <v>136</v>
      </c>
      <c r="X58" s="208"/>
      <c r="Y58" s="208">
        <v>1</v>
      </c>
      <c r="Z58" s="208" t="s">
        <v>64</v>
      </c>
      <c r="AA58" s="208" t="s">
        <v>64</v>
      </c>
      <c r="AB58" s="208" t="s">
        <v>65</v>
      </c>
      <c r="AC58" s="208" t="s">
        <v>66</v>
      </c>
      <c r="AD58" s="208"/>
      <c r="AE58" s="208"/>
      <c r="AF58" s="208">
        <v>330</v>
      </c>
      <c r="AG58" s="208" t="s">
        <v>108</v>
      </c>
      <c r="AH58" s="208" t="s">
        <v>109</v>
      </c>
      <c r="AI58" s="208" t="s">
        <v>68</v>
      </c>
      <c r="AJ58" s="208" t="s">
        <v>69</v>
      </c>
      <c r="AK58" s="208">
        <v>4</v>
      </c>
      <c r="AL58" s="208" t="s">
        <v>2352</v>
      </c>
      <c r="AM58" s="208"/>
      <c r="AN58" s="208"/>
      <c r="AO58" s="208">
        <v>97</v>
      </c>
      <c r="AP58" s="208">
        <v>15</v>
      </c>
      <c r="AQ58" s="208"/>
      <c r="AR58" s="276"/>
      <c r="AS58" s="208">
        <v>500</v>
      </c>
      <c r="AT58" s="277">
        <v>500</v>
      </c>
      <c r="AU58" s="275"/>
      <c r="AV58" s="208"/>
      <c r="AW58" s="208"/>
      <c r="AX58" s="208"/>
      <c r="AY58" s="208"/>
      <c r="AZ58" s="208"/>
      <c r="BA58" s="208"/>
      <c r="BB58" s="208"/>
      <c r="BC58" s="208"/>
      <c r="BD58" s="208"/>
      <c r="BE58" s="208"/>
      <c r="BF58" s="208"/>
      <c r="BG58" s="208"/>
      <c r="BH58" s="208"/>
      <c r="BI58" s="208"/>
      <c r="BJ58" s="208"/>
      <c r="BK58" s="208"/>
      <c r="BL58" s="208"/>
      <c r="BM58" s="208"/>
      <c r="BN58" s="278"/>
      <c r="BO58" s="208"/>
      <c r="BP58" s="208"/>
      <c r="BQ58" s="208">
        <v>5</v>
      </c>
      <c r="BR58" s="208" t="s">
        <v>126</v>
      </c>
      <c r="BS58" s="208" t="s">
        <v>2123</v>
      </c>
      <c r="BT58" s="208" t="s">
        <v>2344</v>
      </c>
      <c r="BU58" s="211">
        <v>43745</v>
      </c>
      <c r="BV58" s="208">
        <v>26659</v>
      </c>
      <c r="BW58" s="261" t="s">
        <v>80</v>
      </c>
      <c r="BX58" s="208" t="s">
        <v>64</v>
      </c>
      <c r="BY58" s="208" t="s">
        <v>64</v>
      </c>
      <c r="BZ58" s="208"/>
      <c r="CA58" s="208"/>
      <c r="CB58" s="208" t="s">
        <v>64</v>
      </c>
      <c r="CC58" s="208" t="s">
        <v>64</v>
      </c>
      <c r="CD58" s="208"/>
      <c r="CE58" s="208"/>
      <c r="CF58" s="208"/>
      <c r="CG58" s="208"/>
      <c r="CH58" s="208"/>
      <c r="CI58" s="208"/>
      <c r="CJ58" s="208"/>
      <c r="CK58" s="208" t="s">
        <v>112</v>
      </c>
      <c r="CL58" s="208"/>
      <c r="CM58" s="208">
        <v>1</v>
      </c>
      <c r="CN58" s="208" t="s">
        <v>113</v>
      </c>
      <c r="CO58" s="208"/>
      <c r="CP58" s="208">
        <v>350</v>
      </c>
      <c r="CQ58" s="208">
        <v>230</v>
      </c>
      <c r="CR58" s="208">
        <v>150</v>
      </c>
      <c r="CS58" s="208" t="s">
        <v>114</v>
      </c>
      <c r="CT58" s="208"/>
      <c r="CU58" s="208"/>
      <c r="CV58" s="208" t="s">
        <v>115</v>
      </c>
      <c r="CW58" s="208"/>
      <c r="CX58" s="208" t="s">
        <v>137</v>
      </c>
      <c r="CY58" s="208" t="s">
        <v>64</v>
      </c>
      <c r="CZ58" s="208"/>
      <c r="DA58" s="208"/>
      <c r="DB58" s="208"/>
      <c r="DC58" s="208" t="s">
        <v>2414</v>
      </c>
      <c r="DD58" s="208">
        <v>1</v>
      </c>
      <c r="DE58" s="208" t="s">
        <v>476</v>
      </c>
      <c r="DF58" s="208" t="s">
        <v>2415</v>
      </c>
      <c r="DG58" s="208">
        <v>211</v>
      </c>
      <c r="DH58" s="208"/>
      <c r="DI58" s="208"/>
      <c r="DJ58" s="208"/>
      <c r="DK58" s="208"/>
      <c r="DL58" s="208" t="s">
        <v>64</v>
      </c>
      <c r="DM58" s="208" t="s">
        <v>63</v>
      </c>
      <c r="DN58" s="208"/>
      <c r="DO58" s="208"/>
      <c r="DP58" s="208" t="s">
        <v>64</v>
      </c>
      <c r="DQ58" s="208" t="s">
        <v>139</v>
      </c>
      <c r="DR58" s="208" t="s">
        <v>2416</v>
      </c>
      <c r="DS58" s="208"/>
      <c r="DT58" s="208"/>
      <c r="DU58" s="208"/>
      <c r="DV58" s="208"/>
      <c r="DW58" s="208"/>
      <c r="DX58" s="208"/>
      <c r="DY58" s="208"/>
      <c r="DZ58" s="276"/>
      <c r="EA58" s="288"/>
      <c r="EB58" s="208">
        <v>10</v>
      </c>
      <c r="EC58" s="208">
        <v>10</v>
      </c>
      <c r="ED58" s="208"/>
      <c r="EE58" s="275" t="s">
        <v>2417</v>
      </c>
      <c r="EF58" s="208">
        <v>10</v>
      </c>
      <c r="EG58" s="208"/>
      <c r="EH58" s="276"/>
      <c r="EI58" s="208"/>
      <c r="EJ58" s="208"/>
      <c r="EK58" s="208"/>
      <c r="EL58" s="208"/>
      <c r="EM58" s="275"/>
      <c r="EN58" s="208"/>
      <c r="EO58" s="208"/>
      <c r="EP58" s="276"/>
      <c r="EQ58" s="208"/>
      <c r="ER58" s="208"/>
      <c r="ES58" s="208"/>
      <c r="ET58" s="208"/>
      <c r="EU58" s="275">
        <v>5000</v>
      </c>
      <c r="EV58" s="276"/>
      <c r="EW58" s="208">
        <v>0</v>
      </c>
      <c r="EX58" s="208">
        <v>0</v>
      </c>
      <c r="EY58" s="208">
        <v>0</v>
      </c>
      <c r="EZ58" s="277"/>
      <c r="FA58" s="208">
        <v>10</v>
      </c>
      <c r="FB58" s="208"/>
      <c r="FC58" s="277"/>
      <c r="FD58" s="208"/>
      <c r="FE58" s="208"/>
      <c r="FF58" s="208"/>
      <c r="FG58" s="275">
        <v>345</v>
      </c>
      <c r="FH58" s="208">
        <v>311.7</v>
      </c>
      <c r="FI58" s="281">
        <f>AF58</f>
        <v>330</v>
      </c>
    </row>
    <row r="59" spans="1:255" x14ac:dyDescent="0.25">
      <c r="A59" s="208"/>
      <c r="B59" s="208"/>
      <c r="C59" s="208"/>
      <c r="D59" s="208"/>
      <c r="E59" s="208"/>
      <c r="F59" s="208"/>
      <c r="G59" s="209"/>
      <c r="H59" s="208"/>
      <c r="I59" s="208"/>
      <c r="J59" s="275">
        <v>25</v>
      </c>
      <c r="K59" s="208">
        <v>27</v>
      </c>
      <c r="L59" s="208">
        <v>26</v>
      </c>
      <c r="M59" s="208">
        <v>17.286899999999999</v>
      </c>
      <c r="N59" s="208">
        <v>19.129200000000001</v>
      </c>
      <c r="O59" s="208">
        <v>18.1159</v>
      </c>
      <c r="P59" s="208">
        <v>24.692299999999999</v>
      </c>
      <c r="Q59" s="208">
        <v>27.326899999999998</v>
      </c>
      <c r="R59" s="208">
        <v>25.8779</v>
      </c>
      <c r="S59" s="208"/>
      <c r="T59" s="208"/>
      <c r="U59" s="208"/>
      <c r="V59" s="208" t="s">
        <v>86</v>
      </c>
      <c r="W59" s="208" t="s">
        <v>136</v>
      </c>
      <c r="X59" s="208"/>
      <c r="Y59" s="208">
        <v>1</v>
      </c>
      <c r="Z59" s="208" t="s">
        <v>64</v>
      </c>
      <c r="AA59" s="208" t="s">
        <v>64</v>
      </c>
      <c r="AB59" s="208" t="s">
        <v>65</v>
      </c>
      <c r="AC59" s="208" t="s">
        <v>66</v>
      </c>
      <c r="AD59" s="208"/>
      <c r="AE59" s="208"/>
      <c r="AF59" s="208">
        <v>330</v>
      </c>
      <c r="AG59" s="208" t="s">
        <v>108</v>
      </c>
      <c r="AH59" s="208" t="s">
        <v>109</v>
      </c>
      <c r="AI59" s="208" t="s">
        <v>122</v>
      </c>
      <c r="AJ59" s="208" t="s">
        <v>123</v>
      </c>
      <c r="AK59" s="208">
        <v>4</v>
      </c>
      <c r="AL59" s="208" t="s">
        <v>2352</v>
      </c>
      <c r="AM59" s="208"/>
      <c r="AN59" s="208"/>
      <c r="AO59" s="208">
        <v>97</v>
      </c>
      <c r="AP59" s="208">
        <v>15</v>
      </c>
      <c r="AQ59" s="208"/>
      <c r="AR59" s="276"/>
      <c r="AS59" s="208">
        <v>500</v>
      </c>
      <c r="AT59" s="277">
        <v>500</v>
      </c>
      <c r="AU59" s="275"/>
      <c r="AV59" s="208"/>
      <c r="AW59" s="208"/>
      <c r="AX59" s="208"/>
      <c r="AY59" s="208"/>
      <c r="AZ59" s="208"/>
      <c r="BA59" s="208"/>
      <c r="BB59" s="208"/>
      <c r="BC59" s="208"/>
      <c r="BD59" s="208"/>
      <c r="BE59" s="208"/>
      <c r="BF59" s="208"/>
      <c r="BG59" s="208"/>
      <c r="BH59" s="208"/>
      <c r="BI59" s="208"/>
      <c r="BJ59" s="208"/>
      <c r="BK59" s="208"/>
      <c r="BL59" s="208"/>
      <c r="BM59" s="208"/>
      <c r="BN59" s="278"/>
      <c r="BO59" s="208"/>
      <c r="BP59" s="208"/>
      <c r="BQ59" s="208">
        <v>5</v>
      </c>
      <c r="BR59" s="208" t="s">
        <v>126</v>
      </c>
      <c r="BS59" s="208" t="s">
        <v>2123</v>
      </c>
      <c r="BT59" s="208" t="s">
        <v>2344</v>
      </c>
      <c r="BU59" s="211">
        <v>43745</v>
      </c>
      <c r="BV59" s="208">
        <v>26659</v>
      </c>
      <c r="BW59" s="261" t="s">
        <v>80</v>
      </c>
      <c r="BX59" s="208" t="s">
        <v>64</v>
      </c>
      <c r="BY59" s="208" t="s">
        <v>64</v>
      </c>
      <c r="BZ59" s="208"/>
      <c r="CA59" s="208"/>
      <c r="CB59" s="208" t="s">
        <v>64</v>
      </c>
      <c r="CC59" s="208" t="s">
        <v>64</v>
      </c>
      <c r="CD59" s="208"/>
      <c r="CE59" s="208"/>
      <c r="CF59" s="208"/>
      <c r="CG59" s="208"/>
      <c r="CH59" s="208"/>
      <c r="CI59" s="208"/>
      <c r="CJ59" s="208"/>
      <c r="CK59" s="208" t="s">
        <v>112</v>
      </c>
      <c r="CL59" s="208"/>
      <c r="CM59" s="208">
        <v>1</v>
      </c>
      <c r="CN59" s="208" t="s">
        <v>113</v>
      </c>
      <c r="CO59" s="208"/>
      <c r="CP59" s="208">
        <v>350</v>
      </c>
      <c r="CQ59" s="208">
        <v>230</v>
      </c>
      <c r="CR59" s="208">
        <v>150</v>
      </c>
      <c r="CS59" s="208" t="s">
        <v>114</v>
      </c>
      <c r="CT59" s="208"/>
      <c r="CU59" s="208"/>
      <c r="CV59" s="208" t="s">
        <v>115</v>
      </c>
      <c r="CW59" s="208"/>
      <c r="CX59" s="208" t="s">
        <v>137</v>
      </c>
      <c r="CY59" s="208" t="s">
        <v>64</v>
      </c>
      <c r="CZ59" s="208"/>
      <c r="DA59" s="208"/>
      <c r="DB59" s="208"/>
      <c r="DC59" s="208" t="s">
        <v>2414</v>
      </c>
      <c r="DD59" s="208">
        <v>1</v>
      </c>
      <c r="DE59" s="208" t="s">
        <v>476</v>
      </c>
      <c r="DF59" s="208" t="s">
        <v>2415</v>
      </c>
      <c r="DG59" s="208">
        <v>211</v>
      </c>
      <c r="DH59" s="208"/>
      <c r="DI59" s="208"/>
      <c r="DJ59" s="208"/>
      <c r="DK59" s="208"/>
      <c r="DL59" s="208" t="s">
        <v>64</v>
      </c>
      <c r="DM59" s="208" t="s">
        <v>63</v>
      </c>
      <c r="DN59" s="208"/>
      <c r="DO59" s="208"/>
      <c r="DP59" s="208" t="s">
        <v>64</v>
      </c>
      <c r="DQ59" s="208" t="s">
        <v>139</v>
      </c>
      <c r="DR59" s="208" t="s">
        <v>2416</v>
      </c>
      <c r="DS59" s="208"/>
      <c r="DT59" s="208"/>
      <c r="DU59" s="208"/>
      <c r="DV59" s="208"/>
      <c r="DW59" s="208"/>
      <c r="DX59" s="208"/>
      <c r="DY59" s="208"/>
      <c r="DZ59" s="276"/>
      <c r="EA59" s="288"/>
      <c r="EB59" s="208">
        <v>10</v>
      </c>
      <c r="EC59" s="208">
        <v>10</v>
      </c>
      <c r="ED59" s="208"/>
      <c r="EE59" s="275" t="s">
        <v>2417</v>
      </c>
      <c r="EF59" s="208">
        <v>10</v>
      </c>
      <c r="EG59" s="208"/>
      <c r="EH59" s="276"/>
      <c r="EI59" s="208"/>
      <c r="EJ59" s="208"/>
      <c r="EK59" s="208"/>
      <c r="EL59" s="208"/>
      <c r="EM59" s="275"/>
      <c r="EN59" s="208"/>
      <c r="EO59" s="208"/>
      <c r="EP59" s="276"/>
      <c r="EQ59" s="208"/>
      <c r="ER59" s="208"/>
      <c r="ES59" s="208"/>
      <c r="ET59" s="208"/>
      <c r="EU59" s="275">
        <v>5000</v>
      </c>
      <c r="EV59" s="276"/>
      <c r="EW59" s="208">
        <v>0</v>
      </c>
      <c r="EX59" s="208">
        <v>0</v>
      </c>
      <c r="EY59" s="208">
        <v>0</v>
      </c>
      <c r="EZ59" s="277"/>
      <c r="FA59" s="208">
        <v>10</v>
      </c>
      <c r="FB59" s="208"/>
      <c r="FC59" s="277"/>
      <c r="FD59" s="208"/>
      <c r="FE59" s="208"/>
      <c r="FF59" s="208"/>
      <c r="FG59" s="275">
        <v>345</v>
      </c>
      <c r="FH59" s="208">
        <v>311.7</v>
      </c>
      <c r="FI59" s="281">
        <f>AF59</f>
        <v>330</v>
      </c>
    </row>
    <row r="60" spans="1:255" s="256" customFormat="1" ht="15" customHeight="1" x14ac:dyDescent="0.25">
      <c r="A60" s="4"/>
      <c r="B60" s="4"/>
      <c r="C60" s="270"/>
      <c r="D60" s="4"/>
      <c r="E60" s="4"/>
      <c r="F60" s="4"/>
      <c r="G60" s="4"/>
      <c r="H60" s="4"/>
      <c r="I60" s="257"/>
      <c r="J60" s="260"/>
      <c r="K60" s="4"/>
      <c r="L60" s="4"/>
      <c r="M60" s="257" t="s">
        <v>2418</v>
      </c>
      <c r="N60" s="4"/>
      <c r="O60" s="4"/>
      <c r="P60" s="4"/>
      <c r="Q60" s="4"/>
      <c r="R60" s="4"/>
      <c r="S60" s="4"/>
      <c r="T60" s="4"/>
      <c r="U60" s="4"/>
      <c r="V60" s="4"/>
      <c r="W60" s="4"/>
      <c r="X60" s="4"/>
      <c r="Y60" s="4"/>
      <c r="Z60" s="4"/>
      <c r="AA60" s="4"/>
      <c r="AB60" s="4"/>
      <c r="AC60" s="4"/>
      <c r="AD60" s="257" t="str">
        <f>$M60</f>
        <v>2020 Tesla Model 3 Long Range AWD</v>
      </c>
      <c r="AE60" s="4"/>
      <c r="AF60" s="4"/>
      <c r="AG60" s="4"/>
      <c r="AH60" s="4"/>
      <c r="AI60" s="4"/>
      <c r="AJ60" s="292"/>
      <c r="AK60" s="4"/>
      <c r="AL60" s="4"/>
      <c r="AM60" s="4"/>
      <c r="AN60" s="4"/>
      <c r="AO60" s="4"/>
      <c r="AP60" s="4"/>
      <c r="AQ60" s="4"/>
      <c r="AR60" s="271"/>
      <c r="AS60" s="4"/>
      <c r="AT60" s="272" t="str">
        <f>$M60</f>
        <v>2020 Tesla Model 3 Long Range AWD</v>
      </c>
      <c r="AU60" s="260"/>
      <c r="AV60" s="4"/>
      <c r="AW60" s="4"/>
      <c r="AX60" s="4"/>
      <c r="AY60" s="4"/>
      <c r="AZ60" s="4"/>
      <c r="BA60" s="4"/>
      <c r="BB60" s="4"/>
      <c r="BC60" s="4"/>
      <c r="BD60" s="4"/>
      <c r="BE60" s="4"/>
      <c r="BF60" s="4"/>
      <c r="BG60" s="4"/>
      <c r="BH60" s="4"/>
      <c r="BI60" s="257" t="str">
        <f>$M60</f>
        <v>2020 Tesla Model 3 Long Range AWD</v>
      </c>
      <c r="BJ60" s="4"/>
      <c r="BK60" s="4"/>
      <c r="BL60" s="4"/>
      <c r="BM60" s="4"/>
      <c r="BN60" s="260"/>
      <c r="BO60" s="4"/>
      <c r="BP60" s="4"/>
      <c r="BQ60" s="4"/>
      <c r="BR60" s="4"/>
      <c r="BS60" s="4"/>
      <c r="BT60" s="188"/>
      <c r="BU60" s="4"/>
      <c r="BV60" s="4"/>
      <c r="BW60" s="283" t="s">
        <v>80</v>
      </c>
      <c r="BX60" s="4"/>
      <c r="BY60" s="257" t="str">
        <f>$M60</f>
        <v>2020 Tesla Model 3 Long Range AWD</v>
      </c>
      <c r="BZ60" s="4"/>
      <c r="CA60" s="4"/>
      <c r="CB60" s="4"/>
      <c r="CC60" s="4"/>
      <c r="CD60" s="4"/>
      <c r="CE60" s="273" t="s">
        <v>80</v>
      </c>
      <c r="CF60" s="4"/>
      <c r="CG60" s="4"/>
      <c r="CH60" s="4"/>
      <c r="CI60" s="4"/>
      <c r="CJ60" s="4"/>
      <c r="CK60" s="4"/>
      <c r="CL60" s="4"/>
      <c r="CM60" s="4"/>
      <c r="CN60" s="4"/>
      <c r="CO60" s="257" t="str">
        <f>$M60</f>
        <v>2020 Tesla Model 3 Long Range AWD</v>
      </c>
      <c r="CP60" s="4"/>
      <c r="CQ60" s="4"/>
      <c r="CR60" s="4"/>
      <c r="CS60" s="4"/>
      <c r="CT60" s="4"/>
      <c r="CU60" s="4"/>
      <c r="CV60" s="4"/>
      <c r="CW60" s="4"/>
      <c r="CX60" s="4"/>
      <c r="CY60" s="4"/>
      <c r="CZ60" s="4"/>
      <c r="DA60" s="4"/>
      <c r="DB60" s="4"/>
      <c r="DC60" s="4"/>
      <c r="DD60" s="4"/>
      <c r="DE60" s="4"/>
      <c r="DF60" s="257" t="str">
        <f>$M60</f>
        <v>2020 Tesla Model 3 Long Range AWD</v>
      </c>
      <c r="DG60" s="4"/>
      <c r="DH60" s="4"/>
      <c r="DI60" s="4"/>
      <c r="DJ60" s="4"/>
      <c r="DK60" s="4"/>
      <c r="DL60" s="4"/>
      <c r="DM60" s="4"/>
      <c r="DN60" s="4"/>
      <c r="DO60" s="4"/>
      <c r="DP60" s="4"/>
      <c r="DQ60" s="4"/>
      <c r="DR60" s="257"/>
      <c r="DS60" s="257"/>
      <c r="DT60" s="257"/>
      <c r="DU60" s="257"/>
      <c r="DV60" s="257"/>
      <c r="DW60" s="257" t="str">
        <f>$M60</f>
        <v>2020 Tesla Model 3 Long Range AWD</v>
      </c>
      <c r="DX60" s="257"/>
      <c r="DY60" s="257"/>
      <c r="DZ60" s="262"/>
      <c r="EA60" s="284"/>
      <c r="EB60" s="257"/>
      <c r="EC60" s="257"/>
      <c r="ED60" s="257"/>
      <c r="EE60" s="266"/>
      <c r="EF60" s="257"/>
      <c r="EG60" s="257"/>
      <c r="EH60" s="262"/>
      <c r="EI60" s="257"/>
      <c r="EK60" s="273"/>
      <c r="EL60" s="257" t="str">
        <f>$M60</f>
        <v>2020 Tesla Model 3 Long Range AWD</v>
      </c>
      <c r="EM60" s="266"/>
      <c r="EP60" s="267"/>
      <c r="EU60" s="268"/>
      <c r="EV60" s="267"/>
      <c r="EZ60" s="269"/>
      <c r="FA60" s="257" t="str">
        <f>$M60</f>
        <v>2020 Tesla Model 3 Long Range AWD</v>
      </c>
      <c r="FC60" s="269"/>
      <c r="FD60" s="257"/>
      <c r="FE60" s="257"/>
      <c r="FF60" s="257"/>
      <c r="FG60" s="266"/>
      <c r="FH60" s="257"/>
      <c r="FI60" s="262"/>
      <c r="FJ60" s="257"/>
      <c r="FK60" s="257"/>
      <c r="FL60" s="257"/>
      <c r="FM60" s="257"/>
      <c r="FN60" s="257"/>
      <c r="FO60" s="257"/>
      <c r="FP60" s="257"/>
      <c r="FQ60" s="257"/>
      <c r="FR60" s="257"/>
      <c r="FS60" s="257"/>
      <c r="FT60" s="257"/>
      <c r="FU60" s="257"/>
      <c r="FV60" s="257"/>
      <c r="FW60" s="257"/>
      <c r="FX60" s="257"/>
      <c r="FY60" s="257"/>
      <c r="FZ60" s="257"/>
      <c r="GA60" s="257"/>
      <c r="GB60" s="257"/>
      <c r="GC60" s="257"/>
      <c r="GD60" s="257"/>
      <c r="GE60" s="257"/>
      <c r="GF60" s="257"/>
      <c r="GG60" s="257"/>
      <c r="GH60" s="257"/>
    </row>
    <row r="61" spans="1:255" x14ac:dyDescent="0.25">
      <c r="A61" s="208">
        <v>2020</v>
      </c>
      <c r="B61" s="208" t="s">
        <v>2410</v>
      </c>
      <c r="C61" s="208" t="s">
        <v>2411</v>
      </c>
      <c r="D61" s="208" t="s">
        <v>2419</v>
      </c>
      <c r="E61" s="208" t="s">
        <v>2413</v>
      </c>
      <c r="F61" s="208">
        <v>35</v>
      </c>
      <c r="G61" s="209">
        <v>0</v>
      </c>
      <c r="H61" s="208"/>
      <c r="I61" s="208" t="s">
        <v>140</v>
      </c>
      <c r="J61" s="275">
        <v>124</v>
      </c>
      <c r="K61" s="208">
        <v>116</v>
      </c>
      <c r="L61" s="208">
        <v>121</v>
      </c>
      <c r="M61" s="208">
        <v>176.5</v>
      </c>
      <c r="N61" s="208">
        <v>159.1</v>
      </c>
      <c r="O61" s="208">
        <v>171.42250000000001</v>
      </c>
      <c r="P61" s="208">
        <v>124.1</v>
      </c>
      <c r="Q61" s="208">
        <v>116.4</v>
      </c>
      <c r="R61" s="208">
        <v>120.5</v>
      </c>
      <c r="S61" s="208"/>
      <c r="T61" s="208"/>
      <c r="U61" s="208"/>
      <c r="V61" s="208" t="s">
        <v>86</v>
      </c>
      <c r="W61" s="208" t="s">
        <v>136</v>
      </c>
      <c r="X61" s="208"/>
      <c r="Y61" s="208">
        <v>1</v>
      </c>
      <c r="Z61" s="208" t="s">
        <v>64</v>
      </c>
      <c r="AA61" s="208" t="s">
        <v>64</v>
      </c>
      <c r="AB61" s="208" t="s">
        <v>86</v>
      </c>
      <c r="AC61" s="208" t="s">
        <v>87</v>
      </c>
      <c r="AD61" s="208"/>
      <c r="AE61" s="208"/>
      <c r="AF61" s="208">
        <v>322</v>
      </c>
      <c r="AG61" s="208" t="s">
        <v>108</v>
      </c>
      <c r="AH61" s="208" t="s">
        <v>109</v>
      </c>
      <c r="AI61" s="208" t="s">
        <v>68</v>
      </c>
      <c r="AJ61" s="208" t="s">
        <v>69</v>
      </c>
      <c r="AK61" s="208">
        <v>4</v>
      </c>
      <c r="AL61" s="208" t="s">
        <v>2352</v>
      </c>
      <c r="AM61" s="208"/>
      <c r="AN61" s="208"/>
      <c r="AO61" s="208">
        <v>97</v>
      </c>
      <c r="AP61" s="208">
        <v>15</v>
      </c>
      <c r="AQ61" s="208"/>
      <c r="AR61" s="276"/>
      <c r="AS61" s="208">
        <v>550</v>
      </c>
      <c r="AT61" s="277">
        <v>550</v>
      </c>
      <c r="AU61" s="275"/>
      <c r="AV61" s="208"/>
      <c r="AW61" s="208"/>
      <c r="AX61" s="208"/>
      <c r="AY61" s="208"/>
      <c r="AZ61" s="208"/>
      <c r="BA61" s="208"/>
      <c r="BB61" s="208"/>
      <c r="BC61" s="208"/>
      <c r="BD61" s="208"/>
      <c r="BE61" s="208"/>
      <c r="BF61" s="208"/>
      <c r="BG61" s="208"/>
      <c r="BH61" s="208"/>
      <c r="BI61" s="208"/>
      <c r="BJ61" s="208"/>
      <c r="BK61" s="208"/>
      <c r="BL61" s="208"/>
      <c r="BM61" s="208"/>
      <c r="BN61" s="278"/>
      <c r="BO61" s="208"/>
      <c r="BP61" s="208"/>
      <c r="BQ61" s="208">
        <v>5</v>
      </c>
      <c r="BR61" s="208" t="s">
        <v>126</v>
      </c>
      <c r="BS61" s="208" t="s">
        <v>2123</v>
      </c>
      <c r="BT61" s="208" t="s">
        <v>2338</v>
      </c>
      <c r="BU61" s="211">
        <v>43766</v>
      </c>
      <c r="BV61" s="208">
        <v>26750</v>
      </c>
      <c r="BW61" s="261" t="s">
        <v>80</v>
      </c>
      <c r="BX61" s="208" t="s">
        <v>64</v>
      </c>
      <c r="BY61" s="208" t="s">
        <v>64</v>
      </c>
      <c r="BZ61" s="208"/>
      <c r="CA61" s="208"/>
      <c r="CB61" s="208" t="s">
        <v>64</v>
      </c>
      <c r="CC61" s="208" t="s">
        <v>64</v>
      </c>
      <c r="CD61" s="208"/>
      <c r="CE61" s="208"/>
      <c r="CF61" s="208"/>
      <c r="CG61" s="208"/>
      <c r="CH61" s="208"/>
      <c r="CI61" s="208"/>
      <c r="CJ61" s="208"/>
      <c r="CK61" s="208" t="s">
        <v>112</v>
      </c>
      <c r="CL61" s="208"/>
      <c r="CM61" s="208">
        <v>1</v>
      </c>
      <c r="CN61" s="208" t="s">
        <v>113</v>
      </c>
      <c r="CO61" s="208"/>
      <c r="CP61" s="208">
        <v>350</v>
      </c>
      <c r="CQ61" s="208">
        <v>230</v>
      </c>
      <c r="CR61" s="208">
        <v>150</v>
      </c>
      <c r="CS61" s="208" t="s">
        <v>114</v>
      </c>
      <c r="CT61" s="208"/>
      <c r="CU61" s="208"/>
      <c r="CV61" s="208" t="s">
        <v>115</v>
      </c>
      <c r="CW61" s="208"/>
      <c r="CX61" s="208" t="s">
        <v>116</v>
      </c>
      <c r="CY61" s="208" t="s">
        <v>64</v>
      </c>
      <c r="CZ61" s="208"/>
      <c r="DA61" s="208"/>
      <c r="DB61" s="208"/>
      <c r="DC61" s="208" t="s">
        <v>2420</v>
      </c>
      <c r="DD61" s="208">
        <v>2</v>
      </c>
      <c r="DE61" s="208" t="s">
        <v>2421</v>
      </c>
      <c r="DF61" s="208" t="s">
        <v>2415</v>
      </c>
      <c r="DG61" s="208" t="s">
        <v>2422</v>
      </c>
      <c r="DH61" s="208"/>
      <c r="DI61" s="208"/>
      <c r="DJ61" s="208"/>
      <c r="DK61" s="208"/>
      <c r="DL61" s="208" t="s">
        <v>64</v>
      </c>
      <c r="DM61" s="208" t="s">
        <v>63</v>
      </c>
      <c r="DN61" s="208"/>
      <c r="DO61" s="208"/>
      <c r="DP61" s="208" t="s">
        <v>64</v>
      </c>
      <c r="DQ61" s="208" t="s">
        <v>139</v>
      </c>
      <c r="DR61" s="208" t="s">
        <v>2423</v>
      </c>
      <c r="DS61" s="208"/>
      <c r="DT61" s="208"/>
      <c r="DU61" s="208"/>
      <c r="DV61" s="208"/>
      <c r="DW61" s="208"/>
      <c r="DX61" s="208"/>
      <c r="DY61" s="208"/>
      <c r="DZ61" s="276"/>
      <c r="EA61" s="288"/>
      <c r="EB61" s="208">
        <v>10</v>
      </c>
      <c r="EC61" s="208">
        <v>10</v>
      </c>
      <c r="ED61" s="208"/>
      <c r="EE61" s="275" t="s">
        <v>2424</v>
      </c>
      <c r="EF61" s="208">
        <v>10</v>
      </c>
      <c r="EG61" s="208"/>
      <c r="EH61" s="276"/>
      <c r="EI61" s="208"/>
      <c r="EJ61" s="208"/>
      <c r="EK61" s="208"/>
      <c r="EL61" s="208"/>
      <c r="EM61" s="275"/>
      <c r="EN61" s="208"/>
      <c r="EO61" s="208"/>
      <c r="EP61" s="276"/>
      <c r="EQ61" s="208"/>
      <c r="ER61" s="208"/>
      <c r="ES61" s="208"/>
      <c r="ET61" s="208"/>
      <c r="EU61" s="275">
        <v>4750</v>
      </c>
      <c r="EV61" s="276"/>
      <c r="EW61" s="208">
        <v>0</v>
      </c>
      <c r="EX61" s="208">
        <v>0</v>
      </c>
      <c r="EY61" s="208">
        <v>0</v>
      </c>
      <c r="EZ61" s="277"/>
      <c r="FA61" s="208">
        <v>10</v>
      </c>
      <c r="FB61" s="208"/>
      <c r="FC61" s="277"/>
      <c r="FD61" s="208"/>
      <c r="FE61" s="208"/>
      <c r="FF61" s="208"/>
      <c r="FG61" s="294">
        <v>331.1</v>
      </c>
      <c r="FH61" s="209">
        <v>310.60000000000002</v>
      </c>
      <c r="FI61" s="281">
        <f>AF61</f>
        <v>322</v>
      </c>
      <c r="FJ61" s="293"/>
      <c r="FK61" s="293"/>
      <c r="FL61" s="256"/>
      <c r="FM61" s="256"/>
      <c r="FN61" s="256"/>
      <c r="FO61" s="256"/>
      <c r="FP61" s="256"/>
      <c r="FQ61" s="256"/>
      <c r="FR61" s="256"/>
      <c r="FS61" s="256"/>
      <c r="FT61" s="256"/>
      <c r="FU61" s="256"/>
      <c r="FV61" s="256"/>
      <c r="FW61" s="256"/>
      <c r="FX61" s="256"/>
      <c r="FY61" s="256"/>
      <c r="FZ61" s="256"/>
      <c r="GA61" s="256"/>
      <c r="GB61" s="256"/>
      <c r="GC61" s="256"/>
      <c r="GD61" s="256"/>
      <c r="GE61" s="256"/>
      <c r="GF61" s="256"/>
      <c r="GG61" s="256"/>
      <c r="GH61" s="256"/>
      <c r="GI61" s="256"/>
      <c r="GJ61" s="256"/>
      <c r="GK61" s="256"/>
      <c r="GL61" s="256"/>
      <c r="GM61" s="256"/>
      <c r="GN61" s="256"/>
      <c r="GO61" s="256"/>
      <c r="GP61" s="256"/>
      <c r="GQ61" s="256"/>
      <c r="GR61" s="256"/>
      <c r="GS61" s="256"/>
      <c r="GT61" s="256"/>
      <c r="GU61" s="256"/>
      <c r="GV61" s="256"/>
      <c r="GW61" s="256"/>
      <c r="GX61" s="256"/>
      <c r="GY61" s="256"/>
      <c r="GZ61" s="256"/>
      <c r="HA61" s="256"/>
      <c r="HB61" s="256"/>
      <c r="HC61" s="256"/>
      <c r="HD61" s="256"/>
      <c r="HE61" s="256"/>
      <c r="HF61" s="256"/>
      <c r="HG61" s="256"/>
      <c r="HH61" s="256"/>
      <c r="HI61" s="256"/>
      <c r="HJ61" s="256"/>
      <c r="HK61" s="256"/>
      <c r="HL61" s="256"/>
      <c r="HM61" s="256"/>
      <c r="HN61" s="256"/>
      <c r="HO61" s="256"/>
      <c r="HP61" s="256"/>
      <c r="HQ61" s="256"/>
      <c r="HR61" s="256"/>
      <c r="HS61" s="256"/>
      <c r="HT61" s="256"/>
      <c r="HU61" s="256"/>
      <c r="HV61" s="256"/>
      <c r="HW61" s="256"/>
      <c r="HX61" s="256"/>
      <c r="HY61" s="256"/>
      <c r="HZ61" s="256"/>
      <c r="IA61" s="256"/>
      <c r="IB61" s="256"/>
      <c r="IC61" s="256"/>
      <c r="ID61" s="256"/>
      <c r="IE61" s="256"/>
      <c r="IF61" s="256"/>
      <c r="IG61" s="256"/>
      <c r="IH61" s="256"/>
      <c r="II61" s="256"/>
      <c r="IJ61" s="256"/>
      <c r="IK61" s="256"/>
      <c r="IL61" s="256"/>
      <c r="IM61" s="256"/>
      <c r="IN61" s="256"/>
      <c r="IO61" s="256"/>
      <c r="IP61" s="256"/>
      <c r="IQ61" s="256"/>
      <c r="IR61" s="256"/>
      <c r="IS61" s="256"/>
      <c r="IT61" s="256"/>
      <c r="IU61" s="256"/>
    </row>
    <row r="62" spans="1:255" s="256" customFormat="1" x14ac:dyDescent="0.25">
      <c r="A62" s="208"/>
      <c r="B62" s="208"/>
      <c r="C62" s="208"/>
      <c r="D62" s="208"/>
      <c r="E62" s="208"/>
      <c r="F62" s="208"/>
      <c r="G62" s="209"/>
      <c r="H62" s="208"/>
      <c r="I62" s="208"/>
      <c r="J62" s="275">
        <v>27</v>
      </c>
      <c r="K62" s="208">
        <v>29</v>
      </c>
      <c r="L62" s="208">
        <v>28</v>
      </c>
      <c r="M62" s="208">
        <v>19.093299999999999</v>
      </c>
      <c r="N62" s="208">
        <v>20.355499999999999</v>
      </c>
      <c r="O62" s="208">
        <v>19.661300000000001</v>
      </c>
      <c r="P62" s="208">
        <v>27.156300000000002</v>
      </c>
      <c r="Q62" s="208">
        <v>28.9438</v>
      </c>
      <c r="R62" s="208">
        <v>27.960699999999999</v>
      </c>
      <c r="S62" s="208"/>
      <c r="T62" s="208"/>
      <c r="U62" s="208"/>
      <c r="V62" s="208" t="s">
        <v>86</v>
      </c>
      <c r="W62" s="208" t="s">
        <v>136</v>
      </c>
      <c r="X62" s="208"/>
      <c r="Y62" s="208">
        <v>1</v>
      </c>
      <c r="Z62" s="208" t="s">
        <v>64</v>
      </c>
      <c r="AA62" s="208" t="s">
        <v>64</v>
      </c>
      <c r="AB62" s="208" t="s">
        <v>86</v>
      </c>
      <c r="AC62" s="208" t="s">
        <v>87</v>
      </c>
      <c r="AD62" s="208"/>
      <c r="AE62" s="208"/>
      <c r="AF62" s="208">
        <v>322</v>
      </c>
      <c r="AG62" s="208" t="s">
        <v>108</v>
      </c>
      <c r="AH62" s="208" t="s">
        <v>109</v>
      </c>
      <c r="AI62" s="208" t="s">
        <v>122</v>
      </c>
      <c r="AJ62" s="208" t="s">
        <v>123</v>
      </c>
      <c r="AK62" s="208">
        <v>4</v>
      </c>
      <c r="AL62" s="208" t="s">
        <v>2352</v>
      </c>
      <c r="AM62" s="208"/>
      <c r="AN62" s="208"/>
      <c r="AO62" s="208">
        <v>97</v>
      </c>
      <c r="AP62" s="208">
        <v>15</v>
      </c>
      <c r="AQ62" s="208"/>
      <c r="AR62" s="276"/>
      <c r="AS62" s="208">
        <v>550</v>
      </c>
      <c r="AT62" s="277">
        <v>550</v>
      </c>
      <c r="AU62" s="275"/>
      <c r="AV62" s="208"/>
      <c r="AW62" s="208"/>
      <c r="AX62" s="208"/>
      <c r="AY62" s="208"/>
      <c r="AZ62" s="208"/>
      <c r="BA62" s="208"/>
      <c r="BB62" s="208"/>
      <c r="BC62" s="208"/>
      <c r="BD62" s="208"/>
      <c r="BE62" s="208"/>
      <c r="BF62" s="208"/>
      <c r="BG62" s="208"/>
      <c r="BH62" s="208"/>
      <c r="BI62" s="208"/>
      <c r="BJ62" s="208"/>
      <c r="BK62" s="208"/>
      <c r="BL62" s="208"/>
      <c r="BM62" s="208"/>
      <c r="BN62" s="278"/>
      <c r="BO62" s="208"/>
      <c r="BP62" s="208"/>
      <c r="BQ62" s="208">
        <v>5</v>
      </c>
      <c r="BR62" s="208" t="s">
        <v>126</v>
      </c>
      <c r="BS62" s="208" t="s">
        <v>2123</v>
      </c>
      <c r="BT62" s="208" t="s">
        <v>2338</v>
      </c>
      <c r="BU62" s="211">
        <v>43766</v>
      </c>
      <c r="BV62" s="208">
        <v>26750</v>
      </c>
      <c r="BW62" s="261" t="s">
        <v>80</v>
      </c>
      <c r="BX62" s="208" t="s">
        <v>64</v>
      </c>
      <c r="BY62" s="208" t="s">
        <v>64</v>
      </c>
      <c r="BZ62" s="208"/>
      <c r="CA62" s="208"/>
      <c r="CB62" s="208" t="s">
        <v>64</v>
      </c>
      <c r="CC62" s="208" t="s">
        <v>64</v>
      </c>
      <c r="CD62" s="208"/>
      <c r="CE62" s="208"/>
      <c r="CF62" s="208"/>
      <c r="CG62" s="208"/>
      <c r="CH62" s="208"/>
      <c r="CI62" s="208"/>
      <c r="CJ62" s="208"/>
      <c r="CK62" s="208" t="s">
        <v>112</v>
      </c>
      <c r="CL62" s="208"/>
      <c r="CM62" s="208">
        <v>1</v>
      </c>
      <c r="CN62" s="208" t="s">
        <v>113</v>
      </c>
      <c r="CO62" s="208"/>
      <c r="CP62" s="208">
        <v>350</v>
      </c>
      <c r="CQ62" s="208">
        <v>230</v>
      </c>
      <c r="CR62" s="208">
        <v>150</v>
      </c>
      <c r="CS62" s="208" t="s">
        <v>114</v>
      </c>
      <c r="CT62" s="208"/>
      <c r="CU62" s="208"/>
      <c r="CV62" s="208" t="s">
        <v>115</v>
      </c>
      <c r="CW62" s="208"/>
      <c r="CX62" s="208" t="s">
        <v>116</v>
      </c>
      <c r="CY62" s="208" t="s">
        <v>64</v>
      </c>
      <c r="CZ62" s="208"/>
      <c r="DA62" s="208"/>
      <c r="DB62" s="208"/>
      <c r="DC62" s="208" t="s">
        <v>2420</v>
      </c>
      <c r="DD62" s="208">
        <v>2</v>
      </c>
      <c r="DE62" s="208" t="s">
        <v>2421</v>
      </c>
      <c r="DF62" s="208" t="s">
        <v>2415</v>
      </c>
      <c r="DG62" s="208" t="s">
        <v>2422</v>
      </c>
      <c r="DH62" s="208"/>
      <c r="DI62" s="208"/>
      <c r="DJ62" s="208"/>
      <c r="DK62" s="208"/>
      <c r="DL62" s="208" t="s">
        <v>64</v>
      </c>
      <c r="DM62" s="208" t="s">
        <v>63</v>
      </c>
      <c r="DN62" s="208"/>
      <c r="DO62" s="208"/>
      <c r="DP62" s="208" t="s">
        <v>64</v>
      </c>
      <c r="DQ62" s="208" t="s">
        <v>139</v>
      </c>
      <c r="DR62" s="208" t="s">
        <v>2423</v>
      </c>
      <c r="DS62" s="208"/>
      <c r="DT62" s="208"/>
      <c r="DU62" s="208"/>
      <c r="DV62" s="208"/>
      <c r="DW62" s="208"/>
      <c r="DX62" s="208"/>
      <c r="DY62" s="208"/>
      <c r="DZ62" s="276"/>
      <c r="EA62" s="288"/>
      <c r="EB62" s="208">
        <v>10</v>
      </c>
      <c r="EC62" s="208">
        <v>10</v>
      </c>
      <c r="ED62" s="208"/>
      <c r="EE62" s="275" t="s">
        <v>2424</v>
      </c>
      <c r="EF62" s="208">
        <v>10</v>
      </c>
      <c r="EG62" s="208"/>
      <c r="EH62" s="276"/>
      <c r="EI62" s="208"/>
      <c r="EJ62" s="208"/>
      <c r="EK62" s="208"/>
      <c r="EL62" s="208"/>
      <c r="EM62" s="275"/>
      <c r="EN62" s="208"/>
      <c r="EO62" s="208"/>
      <c r="EP62" s="276"/>
      <c r="EQ62" s="208"/>
      <c r="ER62" s="208"/>
      <c r="ES62" s="208"/>
      <c r="ET62" s="208"/>
      <c r="EU62" s="275">
        <v>4750</v>
      </c>
      <c r="EV62" s="276"/>
      <c r="EW62" s="208">
        <v>0</v>
      </c>
      <c r="EX62" s="208">
        <v>0</v>
      </c>
      <c r="EY62" s="208">
        <v>0</v>
      </c>
      <c r="EZ62" s="277"/>
      <c r="FA62" s="208">
        <v>10</v>
      </c>
      <c r="FB62" s="208"/>
      <c r="FC62" s="277"/>
      <c r="FD62" s="208"/>
      <c r="FE62" s="208"/>
      <c r="FF62" s="208"/>
      <c r="FG62" s="294">
        <v>331.1</v>
      </c>
      <c r="FH62" s="209">
        <v>310.60000000000002</v>
      </c>
      <c r="FI62" s="281">
        <f>AF62</f>
        <v>322</v>
      </c>
      <c r="FJ62" s="293"/>
      <c r="FK62" s="293"/>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row>
    <row r="63" spans="1:255" s="256" customFormat="1" ht="15" customHeight="1" x14ac:dyDescent="0.25">
      <c r="A63" s="4"/>
      <c r="B63" s="4"/>
      <c r="C63" s="270"/>
      <c r="D63" s="4"/>
      <c r="E63" s="4"/>
      <c r="F63" s="4"/>
      <c r="G63" s="4"/>
      <c r="H63" s="4"/>
      <c r="I63" s="257"/>
      <c r="J63" s="260"/>
      <c r="K63" s="4"/>
      <c r="L63" s="4"/>
      <c r="M63" s="257" t="s">
        <v>2425</v>
      </c>
      <c r="N63" s="4"/>
      <c r="O63" s="4"/>
      <c r="P63" s="4"/>
      <c r="Q63" s="4"/>
      <c r="R63" s="4"/>
      <c r="S63" s="4"/>
      <c r="T63" s="4"/>
      <c r="U63" s="4"/>
      <c r="V63" s="4"/>
      <c r="W63" s="4"/>
      <c r="X63" s="4"/>
      <c r="Y63" s="4"/>
      <c r="Z63" s="4"/>
      <c r="AA63" s="4"/>
      <c r="AB63" s="4"/>
      <c r="AC63" s="4"/>
      <c r="AD63" s="257" t="str">
        <f>$M63</f>
        <v>2020 Tesla Model 3 Mid Range</v>
      </c>
      <c r="AE63" s="4"/>
      <c r="AF63" s="4"/>
      <c r="AG63" s="4"/>
      <c r="AH63" s="4"/>
      <c r="AI63" s="4"/>
      <c r="AJ63" s="292"/>
      <c r="AK63" s="4"/>
      <c r="AL63" s="4"/>
      <c r="AM63" s="4"/>
      <c r="AN63" s="4"/>
      <c r="AO63" s="4"/>
      <c r="AP63" s="4"/>
      <c r="AQ63" s="4"/>
      <c r="AR63" s="271"/>
      <c r="AS63" s="4"/>
      <c r="AT63" s="272" t="str">
        <f>$M63</f>
        <v>2020 Tesla Model 3 Mid Range</v>
      </c>
      <c r="AU63" s="260"/>
      <c r="AV63" s="4"/>
      <c r="AW63" s="4"/>
      <c r="AX63" s="4"/>
      <c r="AY63" s="4"/>
      <c r="AZ63" s="4"/>
      <c r="BA63" s="4"/>
      <c r="BB63" s="4"/>
      <c r="BC63" s="4"/>
      <c r="BD63" s="4"/>
      <c r="BE63" s="4"/>
      <c r="BF63" s="4"/>
      <c r="BG63" s="4"/>
      <c r="BH63" s="4"/>
      <c r="BI63" s="257" t="str">
        <f>$M63</f>
        <v>2020 Tesla Model 3 Mid Range</v>
      </c>
      <c r="BJ63" s="4"/>
      <c r="BK63" s="4"/>
      <c r="BL63" s="4"/>
      <c r="BM63" s="4"/>
      <c r="BN63" s="260"/>
      <c r="BO63" s="4"/>
      <c r="BP63" s="4"/>
      <c r="BQ63" s="4"/>
      <c r="BR63" s="4"/>
      <c r="BS63" s="4"/>
      <c r="BT63" s="188"/>
      <c r="BU63" s="4"/>
      <c r="BV63" s="4"/>
      <c r="BW63" s="283" t="s">
        <v>80</v>
      </c>
      <c r="BX63" s="4"/>
      <c r="BY63" s="257" t="str">
        <f>$M63</f>
        <v>2020 Tesla Model 3 Mid Range</v>
      </c>
      <c r="BZ63" s="4"/>
      <c r="CA63" s="4"/>
      <c r="CB63" s="4"/>
      <c r="CC63" s="4"/>
      <c r="CD63" s="4"/>
      <c r="CE63" s="273" t="s">
        <v>80</v>
      </c>
      <c r="CF63" s="4"/>
      <c r="CG63" s="4"/>
      <c r="CH63" s="4"/>
      <c r="CI63" s="4"/>
      <c r="CJ63" s="4"/>
      <c r="CK63" s="4"/>
      <c r="CL63" s="4"/>
      <c r="CM63" s="4"/>
      <c r="CN63" s="4"/>
      <c r="CO63" s="257" t="str">
        <f>$M63</f>
        <v>2020 Tesla Model 3 Mid Range</v>
      </c>
      <c r="CP63" s="4"/>
      <c r="CQ63" s="4"/>
      <c r="CR63" s="4"/>
      <c r="CS63" s="4"/>
      <c r="CT63" s="4"/>
      <c r="CU63" s="4"/>
      <c r="CV63" s="4"/>
      <c r="CW63" s="4"/>
      <c r="CX63" s="4"/>
      <c r="CY63" s="4"/>
      <c r="CZ63" s="4"/>
      <c r="DA63" s="4"/>
      <c r="DB63" s="4"/>
      <c r="DC63" s="4"/>
      <c r="DD63" s="4"/>
      <c r="DE63" s="4"/>
      <c r="DF63" s="257" t="str">
        <f>$M63</f>
        <v>2020 Tesla Model 3 Mid Range</v>
      </c>
      <c r="DG63" s="4"/>
      <c r="DH63" s="4"/>
      <c r="DI63" s="4"/>
      <c r="DJ63" s="4"/>
      <c r="DK63" s="4"/>
      <c r="DL63" s="4"/>
      <c r="DM63" s="4"/>
      <c r="DN63" s="4"/>
      <c r="DO63" s="4"/>
      <c r="DP63" s="4"/>
      <c r="DQ63" s="4"/>
      <c r="DR63" s="257"/>
      <c r="DS63" s="257"/>
      <c r="DT63" s="257"/>
      <c r="DU63" s="257"/>
      <c r="DV63" s="257"/>
      <c r="DW63" s="257" t="str">
        <f>$M63</f>
        <v>2020 Tesla Model 3 Mid Range</v>
      </c>
      <c r="DX63" s="257"/>
      <c r="DY63" s="257"/>
      <c r="DZ63" s="262"/>
      <c r="EA63" s="284"/>
      <c r="EB63" s="257"/>
      <c r="EC63" s="257"/>
      <c r="ED63" s="257"/>
      <c r="EE63" s="266"/>
      <c r="EF63" s="257"/>
      <c r="EG63" s="257"/>
      <c r="EH63" s="262"/>
      <c r="EI63" s="257"/>
      <c r="EK63" s="273"/>
      <c r="EL63" s="257" t="str">
        <f>$M63</f>
        <v>2020 Tesla Model 3 Mid Range</v>
      </c>
      <c r="EM63" s="266"/>
      <c r="EP63" s="267"/>
      <c r="EU63" s="268"/>
      <c r="EV63" s="267"/>
      <c r="EZ63" s="269"/>
      <c r="FA63" s="257" t="str">
        <f>$M63</f>
        <v>2020 Tesla Model 3 Mid Range</v>
      </c>
      <c r="FC63" s="269"/>
      <c r="FD63" s="257"/>
      <c r="FE63" s="257"/>
      <c r="FF63" s="257"/>
      <c r="FG63" s="266"/>
      <c r="FH63" s="257"/>
      <c r="FI63" s="262"/>
      <c r="FJ63" s="257"/>
      <c r="FK63" s="257"/>
      <c r="FL63" s="257"/>
      <c r="FM63" s="257"/>
      <c r="FN63" s="257"/>
      <c r="FO63" s="257"/>
      <c r="FP63" s="257"/>
      <c r="FQ63" s="257"/>
      <c r="FR63" s="257"/>
      <c r="FS63" s="257"/>
      <c r="FT63" s="257"/>
      <c r="FU63" s="257"/>
      <c r="FV63" s="257"/>
      <c r="FW63" s="257"/>
      <c r="FX63" s="257"/>
      <c r="FY63" s="257"/>
      <c r="FZ63" s="257"/>
      <c r="GA63" s="257"/>
      <c r="GB63" s="257"/>
      <c r="GC63" s="257"/>
      <c r="GD63" s="257"/>
      <c r="GE63" s="257"/>
      <c r="GF63" s="257"/>
      <c r="GG63" s="257"/>
      <c r="GH63" s="257"/>
    </row>
    <row r="64" spans="1:255" s="256" customFormat="1" x14ac:dyDescent="0.25">
      <c r="A64" s="208">
        <v>2020</v>
      </c>
      <c r="B64" s="208" t="s">
        <v>2410</v>
      </c>
      <c r="C64" s="208" t="s">
        <v>2411</v>
      </c>
      <c r="D64" s="208" t="s">
        <v>2426</v>
      </c>
      <c r="E64" s="208" t="s">
        <v>2413</v>
      </c>
      <c r="F64" s="208">
        <v>32</v>
      </c>
      <c r="G64" s="209">
        <v>0</v>
      </c>
      <c r="H64" s="208"/>
      <c r="I64" s="208" t="s">
        <v>140</v>
      </c>
      <c r="J64" s="275">
        <v>128</v>
      </c>
      <c r="K64" s="208">
        <v>117</v>
      </c>
      <c r="L64" s="208">
        <v>123</v>
      </c>
      <c r="M64" s="208">
        <v>182.4</v>
      </c>
      <c r="N64" s="208">
        <v>167.1</v>
      </c>
      <c r="O64" s="208">
        <v>175.18199999999999</v>
      </c>
      <c r="P64" s="208">
        <v>127.68</v>
      </c>
      <c r="Q64" s="208">
        <v>116.97</v>
      </c>
      <c r="R64" s="208">
        <v>122.62739999999999</v>
      </c>
      <c r="S64" s="208"/>
      <c r="T64" s="208"/>
      <c r="U64" s="208"/>
      <c r="V64" s="208" t="s">
        <v>86</v>
      </c>
      <c r="W64" s="208" t="s">
        <v>136</v>
      </c>
      <c r="X64" s="208"/>
      <c r="Y64" s="208">
        <v>1</v>
      </c>
      <c r="Z64" s="208" t="s">
        <v>64</v>
      </c>
      <c r="AA64" s="208" t="s">
        <v>64</v>
      </c>
      <c r="AB64" s="208" t="s">
        <v>65</v>
      </c>
      <c r="AC64" s="208" t="s">
        <v>66</v>
      </c>
      <c r="AD64" s="208"/>
      <c r="AE64" s="208"/>
      <c r="AF64" s="208">
        <v>264</v>
      </c>
      <c r="AG64" s="208" t="s">
        <v>108</v>
      </c>
      <c r="AH64" s="208" t="s">
        <v>109</v>
      </c>
      <c r="AI64" s="208" t="s">
        <v>68</v>
      </c>
      <c r="AJ64" s="208" t="s">
        <v>69</v>
      </c>
      <c r="AK64" s="208">
        <v>4</v>
      </c>
      <c r="AL64" s="208" t="s">
        <v>2352</v>
      </c>
      <c r="AM64" s="208"/>
      <c r="AN64" s="208"/>
      <c r="AO64" s="208">
        <v>97</v>
      </c>
      <c r="AP64" s="208">
        <v>15</v>
      </c>
      <c r="AQ64" s="208"/>
      <c r="AR64" s="276"/>
      <c r="AS64" s="208">
        <v>550</v>
      </c>
      <c r="AT64" s="277">
        <v>550</v>
      </c>
      <c r="AU64" s="275"/>
      <c r="AV64" s="208"/>
      <c r="AW64" s="208"/>
      <c r="AX64" s="208"/>
      <c r="AY64" s="208"/>
      <c r="AZ64" s="208"/>
      <c r="BA64" s="208"/>
      <c r="BB64" s="208"/>
      <c r="BC64" s="208"/>
      <c r="BD64" s="208"/>
      <c r="BE64" s="208"/>
      <c r="BF64" s="208"/>
      <c r="BG64" s="208"/>
      <c r="BH64" s="208"/>
      <c r="BI64" s="208"/>
      <c r="BJ64" s="208"/>
      <c r="BK64" s="208"/>
      <c r="BL64" s="208"/>
      <c r="BM64" s="208"/>
      <c r="BN64" s="278"/>
      <c r="BO64" s="208"/>
      <c r="BP64" s="208"/>
      <c r="BQ64" s="208">
        <v>5</v>
      </c>
      <c r="BR64" s="208" t="s">
        <v>126</v>
      </c>
      <c r="BS64" s="208" t="s">
        <v>2123</v>
      </c>
      <c r="BT64" s="208" t="s">
        <v>2344</v>
      </c>
      <c r="BU64" s="211">
        <v>43745</v>
      </c>
      <c r="BV64" s="208">
        <v>26660</v>
      </c>
      <c r="BW64" s="261" t="s">
        <v>80</v>
      </c>
      <c r="BX64" s="208" t="s">
        <v>64</v>
      </c>
      <c r="BY64" s="208" t="s">
        <v>64</v>
      </c>
      <c r="BZ64" s="208"/>
      <c r="CA64" s="208"/>
      <c r="CB64" s="208" t="s">
        <v>64</v>
      </c>
      <c r="CC64" s="208" t="s">
        <v>64</v>
      </c>
      <c r="CD64" s="208"/>
      <c r="CE64" s="208"/>
      <c r="CF64" s="208"/>
      <c r="CG64" s="208"/>
      <c r="CH64" s="208"/>
      <c r="CI64" s="208"/>
      <c r="CJ64" s="208"/>
      <c r="CK64" s="208" t="s">
        <v>112</v>
      </c>
      <c r="CL64" s="208"/>
      <c r="CM64" s="208">
        <v>1</v>
      </c>
      <c r="CN64" s="208" t="s">
        <v>113</v>
      </c>
      <c r="CO64" s="208"/>
      <c r="CP64" s="208">
        <v>350</v>
      </c>
      <c r="CQ64" s="208">
        <v>230</v>
      </c>
      <c r="CR64" s="208">
        <v>150</v>
      </c>
      <c r="CS64" s="208" t="s">
        <v>114</v>
      </c>
      <c r="CT64" s="208"/>
      <c r="CU64" s="208"/>
      <c r="CV64" s="208" t="s">
        <v>115</v>
      </c>
      <c r="CW64" s="208"/>
      <c r="CX64" s="208" t="s">
        <v>137</v>
      </c>
      <c r="CY64" s="208" t="s">
        <v>64</v>
      </c>
      <c r="CZ64" s="208"/>
      <c r="DA64" s="208"/>
      <c r="DB64" s="208"/>
      <c r="DC64" s="208" t="s">
        <v>2414</v>
      </c>
      <c r="DD64" s="208">
        <v>1</v>
      </c>
      <c r="DE64" s="208" t="s">
        <v>476</v>
      </c>
      <c r="DF64" s="208" t="s">
        <v>2415</v>
      </c>
      <c r="DG64" s="208">
        <v>211</v>
      </c>
      <c r="DH64" s="208"/>
      <c r="DI64" s="208"/>
      <c r="DJ64" s="208"/>
      <c r="DK64" s="208"/>
      <c r="DL64" s="208" t="s">
        <v>64</v>
      </c>
      <c r="DM64" s="208" t="s">
        <v>63</v>
      </c>
      <c r="DN64" s="208"/>
      <c r="DO64" s="208"/>
      <c r="DP64" s="208" t="s">
        <v>64</v>
      </c>
      <c r="DQ64" s="208" t="s">
        <v>139</v>
      </c>
      <c r="DR64" s="208" t="s">
        <v>2427</v>
      </c>
      <c r="DS64" s="208"/>
      <c r="DT64" s="208"/>
      <c r="DU64" s="208"/>
      <c r="DV64" s="208"/>
      <c r="DW64" s="208"/>
      <c r="DX64" s="208"/>
      <c r="DY64" s="208"/>
      <c r="DZ64" s="276"/>
      <c r="EA64" s="288"/>
      <c r="EB64" s="208">
        <v>10</v>
      </c>
      <c r="EC64" s="208">
        <v>10</v>
      </c>
      <c r="ED64" s="208"/>
      <c r="EE64" s="275" t="s">
        <v>2417</v>
      </c>
      <c r="EF64" s="208">
        <v>10</v>
      </c>
      <c r="EG64" s="208"/>
      <c r="EH64" s="276"/>
      <c r="EI64" s="208"/>
      <c r="EJ64" s="208"/>
      <c r="EK64" s="208"/>
      <c r="EL64" s="208"/>
      <c r="EM64" s="275"/>
      <c r="EN64" s="208"/>
      <c r="EO64" s="208"/>
      <c r="EP64" s="276"/>
      <c r="EQ64" s="208"/>
      <c r="ER64" s="208"/>
      <c r="ES64" s="208"/>
      <c r="ET64" s="208"/>
      <c r="EU64" s="275">
        <v>4750</v>
      </c>
      <c r="EV64" s="276"/>
      <c r="EW64" s="208">
        <v>0</v>
      </c>
      <c r="EX64" s="208">
        <v>0</v>
      </c>
      <c r="EY64" s="208">
        <v>0</v>
      </c>
      <c r="EZ64" s="277"/>
      <c r="FA64" s="208">
        <v>10</v>
      </c>
      <c r="FB64" s="208"/>
      <c r="FC64" s="277"/>
      <c r="FD64" s="208"/>
      <c r="FE64" s="208"/>
      <c r="FF64" s="208"/>
      <c r="FG64" s="275">
        <v>274.10000000000002</v>
      </c>
      <c r="FH64" s="208">
        <v>251.2</v>
      </c>
      <c r="FI64" s="281">
        <f>AF64</f>
        <v>264</v>
      </c>
    </row>
    <row r="65" spans="1:255" x14ac:dyDescent="0.25">
      <c r="A65" s="208"/>
      <c r="B65" s="208"/>
      <c r="C65" s="208"/>
      <c r="D65" s="208"/>
      <c r="E65" s="208"/>
      <c r="F65" s="208"/>
      <c r="G65" s="209"/>
      <c r="H65" s="208"/>
      <c r="I65" s="208"/>
      <c r="J65" s="275">
        <v>26</v>
      </c>
      <c r="K65" s="208">
        <v>29</v>
      </c>
      <c r="L65" s="208">
        <v>27</v>
      </c>
      <c r="M65" s="208">
        <v>18.4834</v>
      </c>
      <c r="N65" s="208">
        <v>20.165400000000002</v>
      </c>
      <c r="O65" s="208">
        <v>19.240300000000001</v>
      </c>
      <c r="P65" s="208">
        <v>26.398</v>
      </c>
      <c r="Q65" s="208">
        <v>28.815100000000001</v>
      </c>
      <c r="R65" s="208">
        <v>27.485700000000001</v>
      </c>
      <c r="S65" s="208"/>
      <c r="T65" s="208"/>
      <c r="U65" s="208"/>
      <c r="V65" s="208" t="s">
        <v>86</v>
      </c>
      <c r="W65" s="208" t="s">
        <v>136</v>
      </c>
      <c r="X65" s="208"/>
      <c r="Y65" s="208">
        <v>1</v>
      </c>
      <c r="Z65" s="208" t="s">
        <v>64</v>
      </c>
      <c r="AA65" s="208" t="s">
        <v>64</v>
      </c>
      <c r="AB65" s="208" t="s">
        <v>65</v>
      </c>
      <c r="AC65" s="208" t="s">
        <v>66</v>
      </c>
      <c r="AD65" s="208"/>
      <c r="AE65" s="208"/>
      <c r="AF65" s="208">
        <v>264</v>
      </c>
      <c r="AG65" s="208" t="s">
        <v>108</v>
      </c>
      <c r="AH65" s="208" t="s">
        <v>109</v>
      </c>
      <c r="AI65" s="208" t="s">
        <v>122</v>
      </c>
      <c r="AJ65" s="208" t="s">
        <v>123</v>
      </c>
      <c r="AK65" s="208">
        <v>4</v>
      </c>
      <c r="AL65" s="208" t="s">
        <v>2352</v>
      </c>
      <c r="AM65" s="208"/>
      <c r="AN65" s="208"/>
      <c r="AO65" s="208">
        <v>97</v>
      </c>
      <c r="AP65" s="208">
        <v>15</v>
      </c>
      <c r="AQ65" s="208"/>
      <c r="AR65" s="276"/>
      <c r="AS65" s="208">
        <v>550</v>
      </c>
      <c r="AT65" s="277">
        <v>550</v>
      </c>
      <c r="AU65" s="275"/>
      <c r="AV65" s="208"/>
      <c r="AW65" s="208"/>
      <c r="AX65" s="208"/>
      <c r="AY65" s="208"/>
      <c r="AZ65" s="208"/>
      <c r="BA65" s="208"/>
      <c r="BB65" s="208"/>
      <c r="BC65" s="208"/>
      <c r="BD65" s="208"/>
      <c r="BE65" s="208"/>
      <c r="BF65" s="208"/>
      <c r="BG65" s="208"/>
      <c r="BH65" s="208"/>
      <c r="BI65" s="208"/>
      <c r="BJ65" s="208"/>
      <c r="BK65" s="208"/>
      <c r="BL65" s="208"/>
      <c r="BM65" s="208"/>
      <c r="BN65" s="278"/>
      <c r="BO65" s="208"/>
      <c r="BP65" s="208"/>
      <c r="BQ65" s="208">
        <v>5</v>
      </c>
      <c r="BR65" s="208" t="s">
        <v>126</v>
      </c>
      <c r="BS65" s="208" t="s">
        <v>2123</v>
      </c>
      <c r="BT65" s="208" t="s">
        <v>2344</v>
      </c>
      <c r="BU65" s="211">
        <v>43745</v>
      </c>
      <c r="BV65" s="208">
        <v>26660</v>
      </c>
      <c r="BW65" s="261" t="s">
        <v>80</v>
      </c>
      <c r="BX65" s="208" t="s">
        <v>64</v>
      </c>
      <c r="BY65" s="208" t="s">
        <v>64</v>
      </c>
      <c r="BZ65" s="208"/>
      <c r="CA65" s="208"/>
      <c r="CB65" s="208" t="s">
        <v>64</v>
      </c>
      <c r="CC65" s="208" t="s">
        <v>64</v>
      </c>
      <c r="CD65" s="208"/>
      <c r="CE65" s="208"/>
      <c r="CF65" s="208"/>
      <c r="CG65" s="208"/>
      <c r="CH65" s="208"/>
      <c r="CI65" s="208"/>
      <c r="CJ65" s="208"/>
      <c r="CK65" s="208" t="s">
        <v>112</v>
      </c>
      <c r="CL65" s="208"/>
      <c r="CM65" s="208">
        <v>1</v>
      </c>
      <c r="CN65" s="208" t="s">
        <v>113</v>
      </c>
      <c r="CO65" s="208"/>
      <c r="CP65" s="208">
        <v>350</v>
      </c>
      <c r="CQ65" s="208">
        <v>230</v>
      </c>
      <c r="CR65" s="208">
        <v>150</v>
      </c>
      <c r="CS65" s="208" t="s">
        <v>114</v>
      </c>
      <c r="CT65" s="208"/>
      <c r="CU65" s="208"/>
      <c r="CV65" s="208" t="s">
        <v>115</v>
      </c>
      <c r="CW65" s="208"/>
      <c r="CX65" s="208" t="s">
        <v>137</v>
      </c>
      <c r="CY65" s="208" t="s">
        <v>64</v>
      </c>
      <c r="CZ65" s="208"/>
      <c r="DA65" s="208"/>
      <c r="DB65" s="208"/>
      <c r="DC65" s="208" t="s">
        <v>2414</v>
      </c>
      <c r="DD65" s="208">
        <v>1</v>
      </c>
      <c r="DE65" s="208" t="s">
        <v>476</v>
      </c>
      <c r="DF65" s="208" t="s">
        <v>2415</v>
      </c>
      <c r="DG65" s="208">
        <v>211</v>
      </c>
      <c r="DH65" s="208"/>
      <c r="DI65" s="208"/>
      <c r="DJ65" s="208"/>
      <c r="DK65" s="208"/>
      <c r="DL65" s="208" t="s">
        <v>64</v>
      </c>
      <c r="DM65" s="208" t="s">
        <v>63</v>
      </c>
      <c r="DN65" s="208"/>
      <c r="DO65" s="208"/>
      <c r="DP65" s="208" t="s">
        <v>64</v>
      </c>
      <c r="DQ65" s="208" t="s">
        <v>139</v>
      </c>
      <c r="DR65" s="208" t="s">
        <v>2427</v>
      </c>
      <c r="DS65" s="208"/>
      <c r="DT65" s="208"/>
      <c r="DU65" s="208"/>
      <c r="DV65" s="208"/>
      <c r="DW65" s="208"/>
      <c r="DX65" s="208"/>
      <c r="DY65" s="208"/>
      <c r="DZ65" s="276"/>
      <c r="EA65" s="288"/>
      <c r="EB65" s="208">
        <v>10</v>
      </c>
      <c r="EC65" s="208">
        <v>10</v>
      </c>
      <c r="ED65" s="208"/>
      <c r="EE65" s="275" t="s">
        <v>2417</v>
      </c>
      <c r="EF65" s="208">
        <v>10</v>
      </c>
      <c r="EG65" s="208"/>
      <c r="EH65" s="276"/>
      <c r="EI65" s="208"/>
      <c r="EJ65" s="208"/>
      <c r="EK65" s="208"/>
      <c r="EL65" s="208"/>
      <c r="EM65" s="275"/>
      <c r="EN65" s="208"/>
      <c r="EO65" s="208"/>
      <c r="EP65" s="276"/>
      <c r="EQ65" s="208"/>
      <c r="ER65" s="208"/>
      <c r="ES65" s="208"/>
      <c r="ET65" s="208"/>
      <c r="EU65" s="275">
        <v>4750</v>
      </c>
      <c r="EV65" s="276"/>
      <c r="EW65" s="208">
        <v>0</v>
      </c>
      <c r="EX65" s="208">
        <v>0</v>
      </c>
      <c r="EY65" s="208">
        <v>0</v>
      </c>
      <c r="EZ65" s="277"/>
      <c r="FA65" s="208">
        <v>10</v>
      </c>
      <c r="FB65" s="208"/>
      <c r="FC65" s="277"/>
      <c r="FD65" s="208"/>
      <c r="FE65" s="208"/>
      <c r="FF65" s="208"/>
      <c r="FG65" s="275">
        <v>274.10000000000002</v>
      </c>
      <c r="FH65" s="208">
        <v>251.2</v>
      </c>
      <c r="FI65" s="281">
        <f>AF65</f>
        <v>264</v>
      </c>
    </row>
    <row r="66" spans="1:255" s="256" customFormat="1" ht="15" customHeight="1" x14ac:dyDescent="0.25">
      <c r="A66" s="4"/>
      <c r="B66" s="4"/>
      <c r="C66" s="270"/>
      <c r="D66" s="4"/>
      <c r="E66" s="4"/>
      <c r="F66" s="4"/>
      <c r="G66" s="4"/>
      <c r="H66" s="4"/>
      <c r="I66" s="257"/>
      <c r="J66" s="260"/>
      <c r="K66" s="4"/>
      <c r="L66" s="4"/>
      <c r="M66" s="257" t="s">
        <v>2428</v>
      </c>
      <c r="N66" s="4"/>
      <c r="O66" s="4"/>
      <c r="P66" s="4"/>
      <c r="Q66" s="4"/>
      <c r="R66" s="4"/>
      <c r="S66" s="4"/>
      <c r="T66" s="4"/>
      <c r="U66" s="4"/>
      <c r="V66" s="4"/>
      <c r="W66" s="4"/>
      <c r="X66" s="4"/>
      <c r="Y66" s="4"/>
      <c r="Z66" s="4"/>
      <c r="AA66" s="4"/>
      <c r="AB66" s="4"/>
      <c r="AC66" s="4"/>
      <c r="AD66" s="257" t="str">
        <f>$M66</f>
        <v>2020 Tesla Model 3 Standard Range</v>
      </c>
      <c r="AE66" s="4"/>
      <c r="AF66" s="4"/>
      <c r="AG66" s="4"/>
      <c r="AH66" s="4"/>
      <c r="AI66" s="4"/>
      <c r="AJ66" s="292"/>
      <c r="AK66" s="4"/>
      <c r="AL66" s="4"/>
      <c r="AM66" s="4"/>
      <c r="AN66" s="4"/>
      <c r="AO66" s="4"/>
      <c r="AP66" s="4"/>
      <c r="AQ66" s="4"/>
      <c r="AR66" s="271"/>
      <c r="AS66" s="4"/>
      <c r="AT66" s="272" t="str">
        <f>$M66</f>
        <v>2020 Tesla Model 3 Standard Range</v>
      </c>
      <c r="AU66" s="260"/>
      <c r="AV66" s="4"/>
      <c r="AW66" s="4"/>
      <c r="AX66" s="4"/>
      <c r="AY66" s="4"/>
      <c r="AZ66" s="4"/>
      <c r="BA66" s="4"/>
      <c r="BB66" s="4"/>
      <c r="BC66" s="4"/>
      <c r="BD66" s="4"/>
      <c r="BE66" s="4"/>
      <c r="BF66" s="4"/>
      <c r="BG66" s="4"/>
      <c r="BH66" s="4"/>
      <c r="BI66" s="257" t="str">
        <f>$M66</f>
        <v>2020 Tesla Model 3 Standard Range</v>
      </c>
      <c r="BJ66" s="4"/>
      <c r="BK66" s="4"/>
      <c r="BL66" s="4"/>
      <c r="BM66" s="4"/>
      <c r="BN66" s="260"/>
      <c r="BO66" s="4"/>
      <c r="BP66" s="4"/>
      <c r="BQ66" s="4"/>
      <c r="BR66" s="4"/>
      <c r="BS66" s="4"/>
      <c r="BT66" s="188"/>
      <c r="BU66" s="4"/>
      <c r="BV66" s="4"/>
      <c r="BW66" s="283" t="s">
        <v>80</v>
      </c>
      <c r="BX66" s="4"/>
      <c r="BY66" s="257" t="str">
        <f>$M66</f>
        <v>2020 Tesla Model 3 Standard Range</v>
      </c>
      <c r="BZ66" s="4"/>
      <c r="CA66" s="4"/>
      <c r="CB66" s="4"/>
      <c r="CC66" s="4"/>
      <c r="CD66" s="4"/>
      <c r="CE66" s="273" t="s">
        <v>80</v>
      </c>
      <c r="CF66" s="4"/>
      <c r="CG66" s="4"/>
      <c r="CH66" s="4"/>
      <c r="CI66" s="4"/>
      <c r="CJ66" s="4"/>
      <c r="CK66" s="4"/>
      <c r="CL66" s="4"/>
      <c r="CM66" s="4"/>
      <c r="CN66" s="4"/>
      <c r="CO66" s="257" t="str">
        <f>$M66</f>
        <v>2020 Tesla Model 3 Standard Range</v>
      </c>
      <c r="CP66" s="4"/>
      <c r="CQ66" s="4"/>
      <c r="CR66" s="4"/>
      <c r="CS66" s="4"/>
      <c r="CT66" s="4"/>
      <c r="CU66" s="4"/>
      <c r="CV66" s="4"/>
      <c r="CW66" s="4"/>
      <c r="CX66" s="4"/>
      <c r="CY66" s="4"/>
      <c r="CZ66" s="4"/>
      <c r="DA66" s="4"/>
      <c r="DB66" s="4"/>
      <c r="DC66" s="4"/>
      <c r="DD66" s="4"/>
      <c r="DE66" s="4"/>
      <c r="DF66" s="257" t="str">
        <f>$M66</f>
        <v>2020 Tesla Model 3 Standard Range</v>
      </c>
      <c r="DG66" s="4"/>
      <c r="DH66" s="4"/>
      <c r="DI66" s="4"/>
      <c r="DJ66" s="4"/>
      <c r="DK66" s="4"/>
      <c r="DL66" s="4"/>
      <c r="DM66" s="4"/>
      <c r="DN66" s="4"/>
      <c r="DO66" s="4"/>
      <c r="DP66" s="4"/>
      <c r="DQ66" s="4"/>
      <c r="DR66" s="257"/>
      <c r="DS66" s="257"/>
      <c r="DT66" s="257"/>
      <c r="DU66" s="257"/>
      <c r="DV66" s="257"/>
      <c r="DW66" s="257" t="str">
        <f>$M66</f>
        <v>2020 Tesla Model 3 Standard Range</v>
      </c>
      <c r="DX66" s="257"/>
      <c r="DY66" s="257"/>
      <c r="DZ66" s="262"/>
      <c r="EA66" s="284"/>
      <c r="EB66" s="257"/>
      <c r="EC66" s="257"/>
      <c r="ED66" s="257"/>
      <c r="EE66" s="266"/>
      <c r="EF66" s="257"/>
      <c r="EG66" s="257"/>
      <c r="EH66" s="262"/>
      <c r="EI66" s="257"/>
      <c r="EK66" s="273"/>
      <c r="EL66" s="257" t="str">
        <f>$M66</f>
        <v>2020 Tesla Model 3 Standard Range</v>
      </c>
      <c r="EM66" s="266"/>
      <c r="EP66" s="267"/>
      <c r="EU66" s="268"/>
      <c r="EV66" s="267"/>
      <c r="EZ66" s="269"/>
      <c r="FA66" s="257" t="str">
        <f>$M66</f>
        <v>2020 Tesla Model 3 Standard Range</v>
      </c>
      <c r="FC66" s="269"/>
      <c r="FD66" s="257"/>
      <c r="FE66" s="257"/>
      <c r="FF66" s="257"/>
      <c r="FG66" s="266"/>
      <c r="FH66" s="257"/>
      <c r="FI66" s="262"/>
      <c r="FJ66" s="257"/>
      <c r="FK66" s="257"/>
      <c r="FL66" s="257"/>
      <c r="FM66" s="257"/>
      <c r="FN66" s="257"/>
      <c r="FO66" s="257"/>
      <c r="FP66" s="257"/>
      <c r="FQ66" s="257"/>
      <c r="FR66" s="257"/>
      <c r="FS66" s="257"/>
      <c r="FT66" s="257"/>
      <c r="FU66" s="257"/>
      <c r="FV66" s="257"/>
      <c r="FW66" s="257"/>
      <c r="FX66" s="257"/>
      <c r="FY66" s="257"/>
      <c r="FZ66" s="257"/>
      <c r="GA66" s="257"/>
      <c r="GB66" s="257"/>
      <c r="GC66" s="257"/>
      <c r="GD66" s="257"/>
      <c r="GE66" s="257"/>
      <c r="GF66" s="257"/>
      <c r="GG66" s="257"/>
      <c r="GH66" s="257"/>
    </row>
    <row r="67" spans="1:255" s="293" customFormat="1" x14ac:dyDescent="0.25">
      <c r="A67" s="208">
        <v>2020</v>
      </c>
      <c r="B67" s="208" t="s">
        <v>2410</v>
      </c>
      <c r="C67" s="208" t="s">
        <v>2411</v>
      </c>
      <c r="D67" s="208" t="s">
        <v>2429</v>
      </c>
      <c r="E67" s="208" t="s">
        <v>2413</v>
      </c>
      <c r="F67" s="208">
        <v>30</v>
      </c>
      <c r="G67" s="209">
        <v>0</v>
      </c>
      <c r="H67" s="208"/>
      <c r="I67" s="208" t="s">
        <v>140</v>
      </c>
      <c r="J67" s="275">
        <v>138</v>
      </c>
      <c r="K67" s="208">
        <v>124</v>
      </c>
      <c r="L67" s="208">
        <v>131</v>
      </c>
      <c r="M67" s="208">
        <v>197.3</v>
      </c>
      <c r="N67" s="208">
        <v>176.6</v>
      </c>
      <c r="O67" s="208">
        <v>187.41460000000001</v>
      </c>
      <c r="P67" s="208">
        <v>138.11000000000001</v>
      </c>
      <c r="Q67" s="208">
        <v>123.62</v>
      </c>
      <c r="R67" s="208">
        <v>131.1902</v>
      </c>
      <c r="S67" s="208"/>
      <c r="T67" s="208"/>
      <c r="U67" s="208"/>
      <c r="V67" s="208" t="s">
        <v>86</v>
      </c>
      <c r="W67" s="208" t="s">
        <v>136</v>
      </c>
      <c r="X67" s="208"/>
      <c r="Y67" s="208">
        <v>1</v>
      </c>
      <c r="Z67" s="208" t="s">
        <v>64</v>
      </c>
      <c r="AA67" s="208" t="s">
        <v>64</v>
      </c>
      <c r="AB67" s="208" t="s">
        <v>65</v>
      </c>
      <c r="AC67" s="208" t="s">
        <v>66</v>
      </c>
      <c r="AD67" s="208"/>
      <c r="AE67" s="208"/>
      <c r="AF67" s="208">
        <v>220</v>
      </c>
      <c r="AG67" s="208" t="s">
        <v>108</v>
      </c>
      <c r="AH67" s="208" t="s">
        <v>109</v>
      </c>
      <c r="AI67" s="208" t="s">
        <v>68</v>
      </c>
      <c r="AJ67" s="208" t="s">
        <v>69</v>
      </c>
      <c r="AK67" s="208">
        <v>4</v>
      </c>
      <c r="AL67" s="208" t="s">
        <v>2352</v>
      </c>
      <c r="AM67" s="208"/>
      <c r="AN67" s="208"/>
      <c r="AO67" s="208">
        <v>97</v>
      </c>
      <c r="AP67" s="208">
        <v>15</v>
      </c>
      <c r="AQ67" s="208"/>
      <c r="AR67" s="276"/>
      <c r="AS67" s="208">
        <v>500</v>
      </c>
      <c r="AT67" s="277">
        <v>500</v>
      </c>
      <c r="AU67" s="275"/>
      <c r="AV67" s="208"/>
      <c r="AW67" s="208"/>
      <c r="AX67" s="208"/>
      <c r="AY67" s="208"/>
      <c r="AZ67" s="208"/>
      <c r="BA67" s="208"/>
      <c r="BB67" s="208"/>
      <c r="BC67" s="208"/>
      <c r="BD67" s="208"/>
      <c r="BE67" s="208"/>
      <c r="BF67" s="208"/>
      <c r="BG67" s="208"/>
      <c r="BH67" s="208"/>
      <c r="BI67" s="208"/>
      <c r="BJ67" s="208"/>
      <c r="BK67" s="208"/>
      <c r="BL67" s="208"/>
      <c r="BM67" s="208"/>
      <c r="BN67" s="278"/>
      <c r="BO67" s="208"/>
      <c r="BP67" s="208"/>
      <c r="BQ67" s="208">
        <v>5</v>
      </c>
      <c r="BR67" s="208" t="s">
        <v>126</v>
      </c>
      <c r="BS67" s="208" t="s">
        <v>2123</v>
      </c>
      <c r="BT67" s="208" t="s">
        <v>2344</v>
      </c>
      <c r="BU67" s="211">
        <v>43745</v>
      </c>
      <c r="BV67" s="208">
        <v>26662</v>
      </c>
      <c r="BW67" s="261" t="s">
        <v>80</v>
      </c>
      <c r="BX67" s="208" t="s">
        <v>64</v>
      </c>
      <c r="BY67" s="208" t="s">
        <v>64</v>
      </c>
      <c r="BZ67" s="208"/>
      <c r="CA67" s="208"/>
      <c r="CB67" s="208" t="s">
        <v>64</v>
      </c>
      <c r="CC67" s="208" t="s">
        <v>64</v>
      </c>
      <c r="CD67" s="208"/>
      <c r="CE67" s="208"/>
      <c r="CF67" s="208"/>
      <c r="CG67" s="208"/>
      <c r="CH67" s="208"/>
      <c r="CI67" s="208"/>
      <c r="CJ67" s="208"/>
      <c r="CK67" s="208" t="s">
        <v>112</v>
      </c>
      <c r="CL67" s="208"/>
      <c r="CM67" s="208">
        <v>1</v>
      </c>
      <c r="CN67" s="208" t="s">
        <v>113</v>
      </c>
      <c r="CO67" s="208"/>
      <c r="CP67" s="208">
        <v>350</v>
      </c>
      <c r="CQ67" s="208">
        <v>230</v>
      </c>
      <c r="CR67" s="208">
        <v>150</v>
      </c>
      <c r="CS67" s="208" t="s">
        <v>114</v>
      </c>
      <c r="CT67" s="208"/>
      <c r="CU67" s="208"/>
      <c r="CV67" s="208" t="s">
        <v>115</v>
      </c>
      <c r="CW67" s="208"/>
      <c r="CX67" s="208" t="s">
        <v>137</v>
      </c>
      <c r="CY67" s="208" t="s">
        <v>64</v>
      </c>
      <c r="CZ67" s="208"/>
      <c r="DA67" s="208"/>
      <c r="DB67" s="208"/>
      <c r="DC67" s="208" t="s">
        <v>2414</v>
      </c>
      <c r="DD67" s="208">
        <v>1</v>
      </c>
      <c r="DE67" s="208" t="s">
        <v>476</v>
      </c>
      <c r="DF67" s="208" t="s">
        <v>2415</v>
      </c>
      <c r="DG67" s="208">
        <v>211</v>
      </c>
      <c r="DH67" s="208"/>
      <c r="DI67" s="208"/>
      <c r="DJ67" s="208"/>
      <c r="DK67" s="208"/>
      <c r="DL67" s="208" t="s">
        <v>64</v>
      </c>
      <c r="DM67" s="208" t="s">
        <v>63</v>
      </c>
      <c r="DN67" s="208"/>
      <c r="DO67" s="208"/>
      <c r="DP67" s="208" t="s">
        <v>64</v>
      </c>
      <c r="DQ67" s="208" t="s">
        <v>139</v>
      </c>
      <c r="DR67" s="208" t="s">
        <v>2430</v>
      </c>
      <c r="DS67" s="208"/>
      <c r="DT67" s="208"/>
      <c r="DU67" s="208"/>
      <c r="DV67" s="208"/>
      <c r="DW67" s="208"/>
      <c r="DX67" s="208"/>
      <c r="DY67" s="208"/>
      <c r="DZ67" s="276"/>
      <c r="EA67" s="288"/>
      <c r="EB67" s="208">
        <v>10</v>
      </c>
      <c r="EC67" s="208">
        <v>10</v>
      </c>
      <c r="ED67" s="208"/>
      <c r="EE67" s="275" t="s">
        <v>2417</v>
      </c>
      <c r="EF67" s="208">
        <v>10</v>
      </c>
      <c r="EG67" s="208"/>
      <c r="EH67" s="276"/>
      <c r="EI67" s="208"/>
      <c r="EJ67" s="208"/>
      <c r="EK67" s="208"/>
      <c r="EL67" s="208"/>
      <c r="EM67" s="275"/>
      <c r="EN67" s="208"/>
      <c r="EO67" s="208"/>
      <c r="EP67" s="276"/>
      <c r="EQ67" s="208"/>
      <c r="ER67" s="208"/>
      <c r="ES67" s="208"/>
      <c r="ET67" s="208"/>
      <c r="EU67" s="275">
        <v>5000</v>
      </c>
      <c r="EV67" s="276"/>
      <c r="EW67" s="208">
        <v>0</v>
      </c>
      <c r="EX67" s="208">
        <v>0</v>
      </c>
      <c r="EY67" s="208">
        <v>0</v>
      </c>
      <c r="EZ67" s="277"/>
      <c r="FA67" s="208">
        <v>8.5</v>
      </c>
      <c r="FB67" s="208"/>
      <c r="FC67" s="277"/>
      <c r="FD67" s="208"/>
      <c r="FE67" s="208"/>
      <c r="FF67" s="208"/>
      <c r="FG67" s="275">
        <v>230.5</v>
      </c>
      <c r="FH67" s="208">
        <v>206.3</v>
      </c>
      <c r="FI67" s="281">
        <f>AF67</f>
        <v>220</v>
      </c>
      <c r="FJ67" s="256"/>
      <c r="FK67" s="256"/>
      <c r="FL67" s="256"/>
      <c r="FM67" s="256"/>
      <c r="FN67" s="256"/>
      <c r="FO67" s="256"/>
      <c r="FP67" s="256"/>
      <c r="FQ67" s="256"/>
      <c r="FR67" s="256"/>
      <c r="FS67" s="256"/>
      <c r="FT67" s="256"/>
      <c r="FU67" s="256"/>
      <c r="FV67" s="256"/>
      <c r="FW67" s="256"/>
      <c r="FX67" s="256"/>
      <c r="FY67" s="256"/>
      <c r="FZ67" s="256"/>
      <c r="GA67" s="256"/>
      <c r="GB67" s="256"/>
      <c r="GC67" s="256"/>
      <c r="GD67" s="256"/>
      <c r="GE67" s="256"/>
      <c r="GF67" s="256"/>
      <c r="GG67" s="256"/>
      <c r="GH67" s="256"/>
      <c r="GI67" s="256"/>
      <c r="GJ67" s="256"/>
      <c r="GK67" s="256"/>
      <c r="GL67" s="256"/>
      <c r="GM67" s="256"/>
      <c r="GN67" s="256"/>
      <c r="GO67" s="256"/>
      <c r="GP67" s="256"/>
      <c r="GQ67" s="256"/>
      <c r="GR67" s="256"/>
      <c r="GS67" s="256"/>
      <c r="GT67" s="256"/>
      <c r="GU67" s="256"/>
      <c r="GV67" s="256"/>
      <c r="GW67" s="256"/>
      <c r="GX67" s="256"/>
      <c r="GY67" s="256"/>
      <c r="GZ67" s="256"/>
      <c r="HA67" s="256"/>
      <c r="HB67" s="256"/>
      <c r="HC67" s="256"/>
      <c r="HD67" s="256"/>
      <c r="HE67" s="256"/>
      <c r="HF67" s="256"/>
      <c r="HG67" s="256"/>
      <c r="HH67" s="256"/>
      <c r="HI67" s="256"/>
      <c r="HJ67" s="256"/>
      <c r="HK67" s="256"/>
      <c r="HL67" s="256"/>
      <c r="HM67" s="256"/>
      <c r="HN67" s="256"/>
      <c r="HO67" s="256"/>
      <c r="HP67" s="256"/>
      <c r="HQ67" s="256"/>
      <c r="HR67" s="256"/>
      <c r="HS67" s="256"/>
      <c r="HT67" s="256"/>
      <c r="HU67" s="256"/>
      <c r="HV67" s="256"/>
      <c r="HW67" s="256"/>
      <c r="HX67" s="256"/>
      <c r="HY67" s="256"/>
      <c r="HZ67" s="256"/>
      <c r="IA67" s="256"/>
      <c r="IB67" s="256"/>
      <c r="IC67" s="256"/>
      <c r="ID67" s="256"/>
      <c r="IE67" s="256"/>
      <c r="IF67" s="256"/>
      <c r="IG67" s="256"/>
      <c r="IH67" s="256"/>
      <c r="II67" s="256"/>
      <c r="IJ67" s="256"/>
      <c r="IK67" s="256"/>
      <c r="IL67" s="256"/>
      <c r="IM67" s="256"/>
      <c r="IN67" s="256"/>
      <c r="IO67" s="256"/>
      <c r="IP67" s="256"/>
      <c r="IQ67" s="256"/>
      <c r="IR67" s="256"/>
      <c r="IS67" s="256"/>
      <c r="IT67" s="256"/>
      <c r="IU67" s="256"/>
    </row>
    <row r="68" spans="1:255" s="293" customFormat="1" x14ac:dyDescent="0.25">
      <c r="A68" s="208"/>
      <c r="B68" s="208"/>
      <c r="C68" s="208"/>
      <c r="D68" s="208"/>
      <c r="E68" s="208"/>
      <c r="F68" s="208"/>
      <c r="G68" s="209"/>
      <c r="H68" s="208"/>
      <c r="I68" s="208"/>
      <c r="J68" s="275">
        <v>24</v>
      </c>
      <c r="K68" s="208">
        <v>27</v>
      </c>
      <c r="L68" s="208">
        <v>26</v>
      </c>
      <c r="M68" s="208">
        <v>17.079899999999999</v>
      </c>
      <c r="N68" s="208">
        <v>19.0854</v>
      </c>
      <c r="O68" s="208">
        <v>17.982399999999998</v>
      </c>
      <c r="P68" s="208">
        <v>24.404499999999999</v>
      </c>
      <c r="Q68" s="208">
        <v>27.265000000000001</v>
      </c>
      <c r="R68" s="208">
        <v>25.691700000000001</v>
      </c>
      <c r="S68" s="208"/>
      <c r="T68" s="208"/>
      <c r="U68" s="208"/>
      <c r="V68" s="208" t="s">
        <v>86</v>
      </c>
      <c r="W68" s="208" t="s">
        <v>136</v>
      </c>
      <c r="X68" s="208"/>
      <c r="Y68" s="208">
        <v>1</v>
      </c>
      <c r="Z68" s="208" t="s">
        <v>64</v>
      </c>
      <c r="AA68" s="208" t="s">
        <v>64</v>
      </c>
      <c r="AB68" s="208" t="s">
        <v>65</v>
      </c>
      <c r="AC68" s="208" t="s">
        <v>66</v>
      </c>
      <c r="AD68" s="208"/>
      <c r="AE68" s="208"/>
      <c r="AF68" s="208">
        <v>220</v>
      </c>
      <c r="AG68" s="208" t="s">
        <v>108</v>
      </c>
      <c r="AH68" s="208" t="s">
        <v>109</v>
      </c>
      <c r="AI68" s="208" t="s">
        <v>122</v>
      </c>
      <c r="AJ68" s="208" t="s">
        <v>123</v>
      </c>
      <c r="AK68" s="208">
        <v>4</v>
      </c>
      <c r="AL68" s="208" t="s">
        <v>2352</v>
      </c>
      <c r="AM68" s="208"/>
      <c r="AN68" s="208"/>
      <c r="AO68" s="208">
        <v>97</v>
      </c>
      <c r="AP68" s="208">
        <v>15</v>
      </c>
      <c r="AQ68" s="208"/>
      <c r="AR68" s="276"/>
      <c r="AS68" s="208">
        <v>500</v>
      </c>
      <c r="AT68" s="277">
        <v>500</v>
      </c>
      <c r="AU68" s="275"/>
      <c r="AV68" s="208"/>
      <c r="AW68" s="208"/>
      <c r="AX68" s="208"/>
      <c r="AY68" s="208"/>
      <c r="AZ68" s="208"/>
      <c r="BA68" s="208"/>
      <c r="BB68" s="208"/>
      <c r="BC68" s="208"/>
      <c r="BD68" s="208"/>
      <c r="BE68" s="208"/>
      <c r="BF68" s="208"/>
      <c r="BG68" s="208"/>
      <c r="BH68" s="208"/>
      <c r="BI68" s="208"/>
      <c r="BJ68" s="208"/>
      <c r="BK68" s="208"/>
      <c r="BL68" s="208"/>
      <c r="BM68" s="208"/>
      <c r="BN68" s="278"/>
      <c r="BO68" s="208"/>
      <c r="BP68" s="208"/>
      <c r="BQ68" s="208">
        <v>5</v>
      </c>
      <c r="BR68" s="208" t="s">
        <v>126</v>
      </c>
      <c r="BS68" s="208" t="s">
        <v>2123</v>
      </c>
      <c r="BT68" s="208" t="s">
        <v>2344</v>
      </c>
      <c r="BU68" s="211">
        <v>43745</v>
      </c>
      <c r="BV68" s="208">
        <v>26662</v>
      </c>
      <c r="BW68" s="261" t="s">
        <v>80</v>
      </c>
      <c r="BX68" s="208" t="s">
        <v>64</v>
      </c>
      <c r="BY68" s="208" t="s">
        <v>64</v>
      </c>
      <c r="BZ68" s="208"/>
      <c r="CA68" s="208"/>
      <c r="CB68" s="208" t="s">
        <v>64</v>
      </c>
      <c r="CC68" s="208" t="s">
        <v>64</v>
      </c>
      <c r="CD68" s="208"/>
      <c r="CE68" s="208"/>
      <c r="CF68" s="208"/>
      <c r="CG68" s="208"/>
      <c r="CH68" s="208"/>
      <c r="CI68" s="208"/>
      <c r="CJ68" s="208"/>
      <c r="CK68" s="208" t="s">
        <v>112</v>
      </c>
      <c r="CL68" s="208"/>
      <c r="CM68" s="208">
        <v>1</v>
      </c>
      <c r="CN68" s="208" t="s">
        <v>113</v>
      </c>
      <c r="CO68" s="208"/>
      <c r="CP68" s="208">
        <v>350</v>
      </c>
      <c r="CQ68" s="208">
        <v>230</v>
      </c>
      <c r="CR68" s="208">
        <v>150</v>
      </c>
      <c r="CS68" s="208" t="s">
        <v>114</v>
      </c>
      <c r="CT68" s="208"/>
      <c r="CU68" s="208"/>
      <c r="CV68" s="208" t="s">
        <v>115</v>
      </c>
      <c r="CW68" s="208"/>
      <c r="CX68" s="208" t="s">
        <v>137</v>
      </c>
      <c r="CY68" s="208" t="s">
        <v>64</v>
      </c>
      <c r="CZ68" s="208"/>
      <c r="DA68" s="208"/>
      <c r="DB68" s="208"/>
      <c r="DC68" s="208" t="s">
        <v>2414</v>
      </c>
      <c r="DD68" s="208">
        <v>1</v>
      </c>
      <c r="DE68" s="208" t="s">
        <v>476</v>
      </c>
      <c r="DF68" s="208" t="s">
        <v>2415</v>
      </c>
      <c r="DG68" s="208">
        <v>211</v>
      </c>
      <c r="DH68" s="208"/>
      <c r="DI68" s="208"/>
      <c r="DJ68" s="208"/>
      <c r="DK68" s="208"/>
      <c r="DL68" s="208" t="s">
        <v>64</v>
      </c>
      <c r="DM68" s="208" t="s">
        <v>63</v>
      </c>
      <c r="DN68" s="208"/>
      <c r="DO68" s="208"/>
      <c r="DP68" s="208" t="s">
        <v>64</v>
      </c>
      <c r="DQ68" s="208" t="s">
        <v>139</v>
      </c>
      <c r="DR68" s="208" t="s">
        <v>2430</v>
      </c>
      <c r="DS68" s="208"/>
      <c r="DT68" s="208"/>
      <c r="DU68" s="208"/>
      <c r="DV68" s="208"/>
      <c r="DW68" s="208"/>
      <c r="DX68" s="208"/>
      <c r="DY68" s="208"/>
      <c r="DZ68" s="276"/>
      <c r="EA68" s="288"/>
      <c r="EB68" s="208">
        <v>10</v>
      </c>
      <c r="EC68" s="208">
        <v>10</v>
      </c>
      <c r="ED68" s="208"/>
      <c r="EE68" s="275" t="s">
        <v>2417</v>
      </c>
      <c r="EF68" s="208">
        <v>10</v>
      </c>
      <c r="EG68" s="208"/>
      <c r="EH68" s="276"/>
      <c r="EI68" s="208"/>
      <c r="EJ68" s="208"/>
      <c r="EK68" s="208"/>
      <c r="EL68" s="208"/>
      <c r="EM68" s="275"/>
      <c r="EN68" s="208"/>
      <c r="EO68" s="208"/>
      <c r="EP68" s="276"/>
      <c r="EQ68" s="208"/>
      <c r="ER68" s="208"/>
      <c r="ES68" s="208"/>
      <c r="ET68" s="208"/>
      <c r="EU68" s="275">
        <v>5000</v>
      </c>
      <c r="EV68" s="276"/>
      <c r="EW68" s="208">
        <v>0</v>
      </c>
      <c r="EX68" s="208">
        <v>0</v>
      </c>
      <c r="EY68" s="208">
        <v>0</v>
      </c>
      <c r="EZ68" s="277"/>
      <c r="FA68" s="208">
        <v>8.5</v>
      </c>
      <c r="FB68" s="208"/>
      <c r="FC68" s="277"/>
      <c r="FD68" s="208"/>
      <c r="FE68" s="208"/>
      <c r="FF68" s="208"/>
      <c r="FG68" s="275">
        <v>230.5</v>
      </c>
      <c r="FH68" s="208">
        <v>206.3</v>
      </c>
      <c r="FI68" s="281">
        <f>AF68</f>
        <v>220</v>
      </c>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row>
    <row r="69" spans="1:255" s="256" customFormat="1" ht="15" customHeight="1" x14ac:dyDescent="0.25">
      <c r="A69" s="4"/>
      <c r="B69" s="4"/>
      <c r="C69" s="270"/>
      <c r="D69" s="4"/>
      <c r="E69" s="4"/>
      <c r="F69" s="4"/>
      <c r="G69" s="4"/>
      <c r="H69" s="4"/>
      <c r="I69" s="257"/>
      <c r="J69" s="260"/>
      <c r="K69" s="4"/>
      <c r="L69" s="4"/>
      <c r="M69" s="257" t="s">
        <v>2431</v>
      </c>
      <c r="N69" s="4"/>
      <c r="O69" s="4"/>
      <c r="P69" s="4"/>
      <c r="Q69" s="4"/>
      <c r="R69" s="4"/>
      <c r="S69" s="4"/>
      <c r="T69" s="4"/>
      <c r="U69" s="4"/>
      <c r="V69" s="4"/>
      <c r="W69" s="4"/>
      <c r="X69" s="4"/>
      <c r="Y69" s="4"/>
      <c r="Z69" s="4"/>
      <c r="AA69" s="4"/>
      <c r="AB69" s="4"/>
      <c r="AC69" s="4"/>
      <c r="AD69" s="257" t="str">
        <f>$M69</f>
        <v>2020 Tesla Model 3 Standard Range Plus</v>
      </c>
      <c r="AE69" s="4"/>
      <c r="AF69" s="4"/>
      <c r="AG69" s="4"/>
      <c r="AH69" s="4"/>
      <c r="AI69" s="4"/>
      <c r="AJ69" s="292"/>
      <c r="AK69" s="4"/>
      <c r="AL69" s="4"/>
      <c r="AM69" s="4"/>
      <c r="AN69" s="4"/>
      <c r="AO69" s="4"/>
      <c r="AP69" s="4"/>
      <c r="AQ69" s="4"/>
      <c r="AR69" s="271"/>
      <c r="AS69" s="4"/>
      <c r="AT69" s="272" t="str">
        <f>$M69</f>
        <v>2020 Tesla Model 3 Standard Range Plus</v>
      </c>
      <c r="AU69" s="260"/>
      <c r="AV69" s="4"/>
      <c r="AW69" s="4"/>
      <c r="AX69" s="4"/>
      <c r="AY69" s="4"/>
      <c r="AZ69" s="4"/>
      <c r="BA69" s="4"/>
      <c r="BB69" s="4"/>
      <c r="BC69" s="4"/>
      <c r="BD69" s="4"/>
      <c r="BE69" s="4"/>
      <c r="BF69" s="4"/>
      <c r="BG69" s="4"/>
      <c r="BH69" s="4"/>
      <c r="BI69" s="257" t="str">
        <f>$M69</f>
        <v>2020 Tesla Model 3 Standard Range Plus</v>
      </c>
      <c r="BJ69" s="4"/>
      <c r="BK69" s="4"/>
      <c r="BL69" s="4"/>
      <c r="BM69" s="4"/>
      <c r="BN69" s="260"/>
      <c r="BO69" s="4"/>
      <c r="BP69" s="4"/>
      <c r="BQ69" s="4"/>
      <c r="BR69" s="4"/>
      <c r="BS69" s="4"/>
      <c r="BT69" s="188"/>
      <c r="BU69" s="4"/>
      <c r="BV69" s="4"/>
      <c r="BW69" s="283" t="s">
        <v>80</v>
      </c>
      <c r="BX69" s="4"/>
      <c r="BY69" s="257" t="str">
        <f>$M69</f>
        <v>2020 Tesla Model 3 Standard Range Plus</v>
      </c>
      <c r="BZ69" s="4"/>
      <c r="CA69" s="4"/>
      <c r="CB69" s="4"/>
      <c r="CC69" s="4"/>
      <c r="CD69" s="4"/>
      <c r="CE69" s="273" t="s">
        <v>80</v>
      </c>
      <c r="CF69" s="4"/>
      <c r="CG69" s="4"/>
      <c r="CH69" s="4"/>
      <c r="CI69" s="4"/>
      <c r="CJ69" s="4"/>
      <c r="CK69" s="4"/>
      <c r="CL69" s="4"/>
      <c r="CM69" s="4"/>
      <c r="CN69" s="4"/>
      <c r="CO69" s="257" t="str">
        <f>$M69</f>
        <v>2020 Tesla Model 3 Standard Range Plus</v>
      </c>
      <c r="CP69" s="4"/>
      <c r="CQ69" s="4"/>
      <c r="CR69" s="4"/>
      <c r="CS69" s="4"/>
      <c r="CT69" s="4"/>
      <c r="CU69" s="4"/>
      <c r="CV69" s="4"/>
      <c r="CW69" s="4"/>
      <c r="CX69" s="4"/>
      <c r="CY69" s="4"/>
      <c r="CZ69" s="4"/>
      <c r="DA69" s="4"/>
      <c r="DB69" s="4"/>
      <c r="DC69" s="4"/>
      <c r="DD69" s="4"/>
      <c r="DE69" s="4"/>
      <c r="DF69" s="257" t="str">
        <f>$M69</f>
        <v>2020 Tesla Model 3 Standard Range Plus</v>
      </c>
      <c r="DG69" s="4"/>
      <c r="DH69" s="4"/>
      <c r="DI69" s="4"/>
      <c r="DJ69" s="4"/>
      <c r="DK69" s="4"/>
      <c r="DL69" s="4"/>
      <c r="DM69" s="4"/>
      <c r="DN69" s="4"/>
      <c r="DO69" s="4"/>
      <c r="DP69" s="4"/>
      <c r="DQ69" s="4"/>
      <c r="DR69" s="257"/>
      <c r="DS69" s="257"/>
      <c r="DT69" s="257"/>
      <c r="DU69" s="257"/>
      <c r="DV69" s="257"/>
      <c r="DW69" s="257" t="str">
        <f>$M69</f>
        <v>2020 Tesla Model 3 Standard Range Plus</v>
      </c>
      <c r="DX69" s="257"/>
      <c r="DY69" s="257"/>
      <c r="DZ69" s="262"/>
      <c r="EA69" s="284"/>
      <c r="EB69" s="257"/>
      <c r="EC69" s="257"/>
      <c r="ED69" s="257"/>
      <c r="EE69" s="266"/>
      <c r="EF69" s="257"/>
      <c r="EG69" s="257"/>
      <c r="EH69" s="262"/>
      <c r="EI69" s="257"/>
      <c r="EK69" s="273"/>
      <c r="EL69" s="257" t="str">
        <f>$M69</f>
        <v>2020 Tesla Model 3 Standard Range Plus</v>
      </c>
      <c r="EM69" s="266"/>
      <c r="EP69" s="267"/>
      <c r="EU69" s="268"/>
      <c r="EV69" s="267"/>
      <c r="EZ69" s="269"/>
      <c r="FA69" s="257" t="str">
        <f>$M69</f>
        <v>2020 Tesla Model 3 Standard Range Plus</v>
      </c>
      <c r="FC69" s="269"/>
      <c r="FD69" s="257"/>
      <c r="FE69" s="257"/>
      <c r="FF69" s="257"/>
      <c r="FG69" s="266"/>
      <c r="FH69" s="257"/>
      <c r="FI69" s="262"/>
      <c r="FJ69" s="257"/>
      <c r="FK69" s="257"/>
      <c r="FL69" s="257"/>
      <c r="FM69" s="257"/>
      <c r="FN69" s="257"/>
      <c r="FO69" s="257"/>
      <c r="FP69" s="257"/>
      <c r="FQ69" s="257"/>
      <c r="FR69" s="257"/>
      <c r="FS69" s="257"/>
      <c r="FT69" s="257"/>
      <c r="FU69" s="257"/>
      <c r="FV69" s="257"/>
      <c r="FW69" s="257"/>
      <c r="FX69" s="257"/>
      <c r="FY69" s="257"/>
      <c r="FZ69" s="257"/>
      <c r="GA69" s="257"/>
      <c r="GB69" s="257"/>
      <c r="GC69" s="257"/>
      <c r="GD69" s="257"/>
      <c r="GE69" s="257"/>
      <c r="GF69" s="257"/>
      <c r="GG69" s="257"/>
      <c r="GH69" s="257"/>
    </row>
    <row r="70" spans="1:255" s="256" customFormat="1" x14ac:dyDescent="0.25">
      <c r="A70" s="208">
        <v>2020</v>
      </c>
      <c r="B70" s="208" t="s">
        <v>2410</v>
      </c>
      <c r="C70" s="208" t="s">
        <v>2411</v>
      </c>
      <c r="D70" s="208" t="s">
        <v>2432</v>
      </c>
      <c r="E70" s="208" t="s">
        <v>2413</v>
      </c>
      <c r="F70" s="208">
        <v>31</v>
      </c>
      <c r="G70" s="209">
        <v>0</v>
      </c>
      <c r="H70" s="208"/>
      <c r="I70" s="208"/>
      <c r="J70" s="275">
        <v>148</v>
      </c>
      <c r="K70" s="208">
        <v>132</v>
      </c>
      <c r="L70" s="208">
        <v>141</v>
      </c>
      <c r="M70" s="208">
        <v>210.4</v>
      </c>
      <c r="N70" s="208">
        <v>187.1</v>
      </c>
      <c r="O70" s="208">
        <v>199.23500000000001</v>
      </c>
      <c r="P70" s="208">
        <v>148.43719999999999</v>
      </c>
      <c r="Q70" s="208">
        <v>131.9991</v>
      </c>
      <c r="R70" s="208">
        <v>140.56030000000001</v>
      </c>
      <c r="S70" s="208"/>
      <c r="T70" s="208"/>
      <c r="U70" s="208"/>
      <c r="V70" s="208" t="s">
        <v>86</v>
      </c>
      <c r="W70" s="208" t="s">
        <v>136</v>
      </c>
      <c r="X70" s="208"/>
      <c r="Y70" s="208">
        <v>1</v>
      </c>
      <c r="Z70" s="208" t="s">
        <v>64</v>
      </c>
      <c r="AA70" s="208" t="s">
        <v>64</v>
      </c>
      <c r="AB70" s="208" t="s">
        <v>65</v>
      </c>
      <c r="AC70" s="208" t="s">
        <v>66</v>
      </c>
      <c r="AD70" s="208"/>
      <c r="AE70" s="208"/>
      <c r="AF70" s="208">
        <v>250</v>
      </c>
      <c r="AG70" s="208" t="s">
        <v>108</v>
      </c>
      <c r="AH70" s="208" t="s">
        <v>109</v>
      </c>
      <c r="AI70" s="208" t="s">
        <v>68</v>
      </c>
      <c r="AJ70" s="208" t="s">
        <v>69</v>
      </c>
      <c r="AK70" s="208">
        <v>4</v>
      </c>
      <c r="AL70" s="208" t="s">
        <v>2352</v>
      </c>
      <c r="AM70" s="208"/>
      <c r="AN70" s="208"/>
      <c r="AO70" s="208">
        <v>97</v>
      </c>
      <c r="AP70" s="208">
        <v>15</v>
      </c>
      <c r="AQ70" s="208"/>
      <c r="AR70" s="276"/>
      <c r="AS70" s="208">
        <v>450</v>
      </c>
      <c r="AT70" s="277">
        <v>450</v>
      </c>
      <c r="AU70" s="275"/>
      <c r="AV70" s="208"/>
      <c r="AW70" s="208"/>
      <c r="AX70" s="208"/>
      <c r="AY70" s="208"/>
      <c r="AZ70" s="208"/>
      <c r="BA70" s="208"/>
      <c r="BB70" s="208"/>
      <c r="BC70" s="208"/>
      <c r="BD70" s="208"/>
      <c r="BE70" s="208"/>
      <c r="BF70" s="208"/>
      <c r="BG70" s="208"/>
      <c r="BH70" s="208"/>
      <c r="BI70" s="208"/>
      <c r="BJ70" s="208"/>
      <c r="BK70" s="208"/>
      <c r="BL70" s="208"/>
      <c r="BM70" s="208"/>
      <c r="BN70" s="278"/>
      <c r="BO70" s="208"/>
      <c r="BP70" s="208"/>
      <c r="BQ70" s="208">
        <v>5</v>
      </c>
      <c r="BR70" s="208" t="s">
        <v>126</v>
      </c>
      <c r="BS70" s="208" t="s">
        <v>2123</v>
      </c>
      <c r="BT70" s="208" t="s">
        <v>2338</v>
      </c>
      <c r="BU70" s="211">
        <v>43759</v>
      </c>
      <c r="BV70" s="208">
        <v>26703</v>
      </c>
      <c r="BW70" s="261" t="s">
        <v>80</v>
      </c>
      <c r="BX70" s="208" t="s">
        <v>64</v>
      </c>
      <c r="BY70" s="208" t="s">
        <v>64</v>
      </c>
      <c r="BZ70" s="208"/>
      <c r="CA70" s="208"/>
      <c r="CB70" s="208" t="s">
        <v>64</v>
      </c>
      <c r="CC70" s="208" t="s">
        <v>64</v>
      </c>
      <c r="CD70" s="208"/>
      <c r="CE70" s="208"/>
      <c r="CF70" s="208"/>
      <c r="CG70" s="208"/>
      <c r="CH70" s="208"/>
      <c r="CI70" s="208"/>
      <c r="CJ70" s="208"/>
      <c r="CK70" s="208" t="s">
        <v>112</v>
      </c>
      <c r="CL70" s="208"/>
      <c r="CM70" s="208">
        <v>1</v>
      </c>
      <c r="CN70" s="208" t="s">
        <v>113</v>
      </c>
      <c r="CO70" s="208"/>
      <c r="CP70" s="208">
        <v>350</v>
      </c>
      <c r="CQ70" s="208">
        <v>230</v>
      </c>
      <c r="CR70" s="208">
        <v>150</v>
      </c>
      <c r="CS70" s="208" t="s">
        <v>114</v>
      </c>
      <c r="CT70" s="208"/>
      <c r="CU70" s="208"/>
      <c r="CV70" s="208" t="s">
        <v>115</v>
      </c>
      <c r="CW70" s="208"/>
      <c r="CX70" s="208" t="s">
        <v>137</v>
      </c>
      <c r="CY70" s="208" t="s">
        <v>64</v>
      </c>
      <c r="CZ70" s="208"/>
      <c r="DA70" s="208"/>
      <c r="DB70" s="208"/>
      <c r="DC70" s="208" t="s">
        <v>2414</v>
      </c>
      <c r="DD70" s="208">
        <v>1</v>
      </c>
      <c r="DE70" s="208" t="s">
        <v>476</v>
      </c>
      <c r="DF70" s="208" t="s">
        <v>2415</v>
      </c>
      <c r="DG70" s="208">
        <v>211</v>
      </c>
      <c r="DH70" s="208"/>
      <c r="DI70" s="208"/>
      <c r="DJ70" s="208"/>
      <c r="DK70" s="208"/>
      <c r="DL70" s="208" t="s">
        <v>64</v>
      </c>
      <c r="DM70" s="208" t="s">
        <v>63</v>
      </c>
      <c r="DN70" s="208"/>
      <c r="DO70" s="208"/>
      <c r="DP70" s="208" t="s">
        <v>64</v>
      </c>
      <c r="DQ70" s="208" t="s">
        <v>139</v>
      </c>
      <c r="DR70" s="208" t="s">
        <v>2433</v>
      </c>
      <c r="DS70" s="208"/>
      <c r="DT70" s="208"/>
      <c r="DU70" s="208"/>
      <c r="DV70" s="208"/>
      <c r="DW70" s="208"/>
      <c r="DX70" s="208"/>
      <c r="DY70" s="208"/>
      <c r="DZ70" s="276"/>
      <c r="EA70" s="288"/>
      <c r="EB70" s="208">
        <v>10</v>
      </c>
      <c r="EC70" s="208">
        <v>10</v>
      </c>
      <c r="ED70" s="208"/>
      <c r="EE70" s="275" t="s">
        <v>2417</v>
      </c>
      <c r="EF70" s="208">
        <v>10</v>
      </c>
      <c r="EG70" s="208"/>
      <c r="EH70" s="276"/>
      <c r="EI70" s="208"/>
      <c r="EJ70" s="208"/>
      <c r="EK70" s="208"/>
      <c r="EL70" s="208"/>
      <c r="EM70" s="275"/>
      <c r="EN70" s="208"/>
      <c r="EO70" s="208"/>
      <c r="EP70" s="276"/>
      <c r="EQ70" s="208"/>
      <c r="ER70" s="208"/>
      <c r="ES70" s="208"/>
      <c r="ET70" s="208"/>
      <c r="EU70" s="275">
        <v>5250</v>
      </c>
      <c r="EV70" s="276"/>
      <c r="EW70" s="208">
        <v>0</v>
      </c>
      <c r="EX70" s="208">
        <v>0</v>
      </c>
      <c r="EY70" s="208">
        <v>0</v>
      </c>
      <c r="EZ70" s="277"/>
      <c r="FA70" s="208">
        <v>8.5</v>
      </c>
      <c r="FB70" s="208"/>
      <c r="FC70" s="277"/>
      <c r="FD70" s="208"/>
      <c r="FE70" s="208"/>
      <c r="FF70" s="208"/>
      <c r="FG70" s="275">
        <v>260.89999999999998</v>
      </c>
      <c r="FH70" s="208">
        <v>232.1</v>
      </c>
      <c r="FI70" s="281">
        <f>AF70</f>
        <v>250</v>
      </c>
      <c r="FJ70" s="293"/>
      <c r="FK70" s="293"/>
      <c r="FL70" s="293"/>
      <c r="FM70" s="293"/>
      <c r="FN70" s="293"/>
      <c r="FO70" s="293"/>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row>
    <row r="71" spans="1:255" x14ac:dyDescent="0.25">
      <c r="A71" s="208"/>
      <c r="B71" s="208"/>
      <c r="C71" s="208"/>
      <c r="D71" s="208"/>
      <c r="E71" s="208"/>
      <c r="F71" s="208"/>
      <c r="G71" s="209"/>
      <c r="H71" s="208"/>
      <c r="I71" s="208" t="s">
        <v>140</v>
      </c>
      <c r="J71" s="275">
        <v>23</v>
      </c>
      <c r="K71" s="208">
        <v>26</v>
      </c>
      <c r="L71" s="208">
        <v>24</v>
      </c>
      <c r="M71" s="208">
        <v>16.019300000000001</v>
      </c>
      <c r="N71" s="208">
        <v>18.009799999999998</v>
      </c>
      <c r="O71" s="208">
        <v>16.914999999999999</v>
      </c>
      <c r="P71" s="208">
        <v>22.706600000000002</v>
      </c>
      <c r="Q71" s="208">
        <v>25.534300000000002</v>
      </c>
      <c r="R71" s="208">
        <v>23.978999999999999</v>
      </c>
      <c r="S71" s="208"/>
      <c r="T71" s="208"/>
      <c r="U71" s="208"/>
      <c r="V71" s="208" t="s">
        <v>86</v>
      </c>
      <c r="W71" s="208" t="s">
        <v>136</v>
      </c>
      <c r="X71" s="208"/>
      <c r="Y71" s="208">
        <v>1</v>
      </c>
      <c r="Z71" s="208" t="s">
        <v>64</v>
      </c>
      <c r="AA71" s="208" t="s">
        <v>64</v>
      </c>
      <c r="AB71" s="208" t="s">
        <v>65</v>
      </c>
      <c r="AC71" s="208" t="s">
        <v>66</v>
      </c>
      <c r="AD71" s="208"/>
      <c r="AE71" s="208"/>
      <c r="AF71" s="208">
        <v>250</v>
      </c>
      <c r="AG71" s="208" t="s">
        <v>108</v>
      </c>
      <c r="AH71" s="208" t="s">
        <v>109</v>
      </c>
      <c r="AI71" s="208" t="s">
        <v>122</v>
      </c>
      <c r="AJ71" s="208" t="s">
        <v>123</v>
      </c>
      <c r="AK71" s="208">
        <v>4</v>
      </c>
      <c r="AL71" s="208" t="s">
        <v>2352</v>
      </c>
      <c r="AM71" s="208"/>
      <c r="AN71" s="208"/>
      <c r="AO71" s="208">
        <v>97</v>
      </c>
      <c r="AP71" s="208">
        <v>15</v>
      </c>
      <c r="AQ71" s="208"/>
      <c r="AR71" s="276"/>
      <c r="AS71" s="208">
        <v>450</v>
      </c>
      <c r="AT71" s="277">
        <v>450</v>
      </c>
      <c r="AU71" s="275"/>
      <c r="AV71" s="208"/>
      <c r="AW71" s="208"/>
      <c r="AX71" s="208"/>
      <c r="AY71" s="208"/>
      <c r="AZ71" s="208"/>
      <c r="BA71" s="208"/>
      <c r="BB71" s="208"/>
      <c r="BC71" s="208"/>
      <c r="BD71" s="208"/>
      <c r="BE71" s="208"/>
      <c r="BF71" s="208"/>
      <c r="BG71" s="208"/>
      <c r="BH71" s="208"/>
      <c r="BI71" s="208"/>
      <c r="BJ71" s="208"/>
      <c r="BK71" s="208"/>
      <c r="BL71" s="208"/>
      <c r="BM71" s="208"/>
      <c r="BN71" s="278"/>
      <c r="BO71" s="208"/>
      <c r="BP71" s="208"/>
      <c r="BQ71" s="208">
        <v>5</v>
      </c>
      <c r="BR71" s="208" t="s">
        <v>126</v>
      </c>
      <c r="BS71" s="208" t="s">
        <v>2123</v>
      </c>
      <c r="BT71" s="208" t="s">
        <v>2338</v>
      </c>
      <c r="BU71" s="211">
        <v>43759</v>
      </c>
      <c r="BV71" s="208">
        <v>26703</v>
      </c>
      <c r="BW71" s="261" t="s">
        <v>80</v>
      </c>
      <c r="BX71" s="208" t="s">
        <v>64</v>
      </c>
      <c r="BY71" s="208" t="s">
        <v>64</v>
      </c>
      <c r="BZ71" s="208"/>
      <c r="CA71" s="208"/>
      <c r="CB71" s="208" t="s">
        <v>64</v>
      </c>
      <c r="CC71" s="208" t="s">
        <v>64</v>
      </c>
      <c r="CD71" s="208"/>
      <c r="CE71" s="208"/>
      <c r="CF71" s="208"/>
      <c r="CG71" s="208"/>
      <c r="CH71" s="208"/>
      <c r="CI71" s="208"/>
      <c r="CJ71" s="208"/>
      <c r="CK71" s="208" t="s">
        <v>112</v>
      </c>
      <c r="CL71" s="208"/>
      <c r="CM71" s="208">
        <v>1</v>
      </c>
      <c r="CN71" s="208" t="s">
        <v>113</v>
      </c>
      <c r="CO71" s="208"/>
      <c r="CP71" s="208">
        <v>350</v>
      </c>
      <c r="CQ71" s="208">
        <v>230</v>
      </c>
      <c r="CR71" s="208">
        <v>150</v>
      </c>
      <c r="CS71" s="208" t="s">
        <v>114</v>
      </c>
      <c r="CT71" s="208"/>
      <c r="CU71" s="208"/>
      <c r="CV71" s="208" t="s">
        <v>115</v>
      </c>
      <c r="CW71" s="208"/>
      <c r="CX71" s="208" t="s">
        <v>137</v>
      </c>
      <c r="CY71" s="208" t="s">
        <v>64</v>
      </c>
      <c r="CZ71" s="208"/>
      <c r="DA71" s="208"/>
      <c r="DB71" s="208"/>
      <c r="DC71" s="208" t="s">
        <v>2414</v>
      </c>
      <c r="DD71" s="208">
        <v>1</v>
      </c>
      <c r="DE71" s="208" t="s">
        <v>476</v>
      </c>
      <c r="DF71" s="208" t="s">
        <v>2415</v>
      </c>
      <c r="DG71" s="208">
        <v>211</v>
      </c>
      <c r="DH71" s="208"/>
      <c r="DI71" s="208"/>
      <c r="DJ71" s="208"/>
      <c r="DK71" s="208"/>
      <c r="DL71" s="208" t="s">
        <v>64</v>
      </c>
      <c r="DM71" s="208" t="s">
        <v>63</v>
      </c>
      <c r="DN71" s="208"/>
      <c r="DO71" s="208"/>
      <c r="DP71" s="208" t="s">
        <v>64</v>
      </c>
      <c r="DQ71" s="208" t="s">
        <v>139</v>
      </c>
      <c r="DR71" s="208" t="s">
        <v>2433</v>
      </c>
      <c r="DS71" s="208"/>
      <c r="DT71" s="208"/>
      <c r="DU71" s="208"/>
      <c r="DV71" s="208"/>
      <c r="DW71" s="208"/>
      <c r="DX71" s="208"/>
      <c r="DY71" s="208"/>
      <c r="DZ71" s="276"/>
      <c r="EA71" s="288"/>
      <c r="EB71" s="208">
        <v>10</v>
      </c>
      <c r="EC71" s="208">
        <v>10</v>
      </c>
      <c r="ED71" s="208"/>
      <c r="EE71" s="275" t="s">
        <v>2417</v>
      </c>
      <c r="EF71" s="208">
        <v>10</v>
      </c>
      <c r="EG71" s="208"/>
      <c r="EH71" s="276"/>
      <c r="EI71" s="208"/>
      <c r="EJ71" s="208"/>
      <c r="EK71" s="208"/>
      <c r="EL71" s="208"/>
      <c r="EM71" s="275"/>
      <c r="EN71" s="208"/>
      <c r="EO71" s="208"/>
      <c r="EP71" s="276"/>
      <c r="EQ71" s="208"/>
      <c r="ER71" s="208"/>
      <c r="ES71" s="208"/>
      <c r="ET71" s="208"/>
      <c r="EU71" s="275">
        <v>5250</v>
      </c>
      <c r="EV71" s="276"/>
      <c r="EW71" s="208">
        <v>0</v>
      </c>
      <c r="EX71" s="208">
        <v>0</v>
      </c>
      <c r="EY71" s="208">
        <v>0</v>
      </c>
      <c r="EZ71" s="277"/>
      <c r="FA71" s="208">
        <v>8.5</v>
      </c>
      <c r="FB71" s="208"/>
      <c r="FC71" s="277"/>
      <c r="FD71" s="208"/>
      <c r="FE71" s="208"/>
      <c r="FF71" s="208"/>
      <c r="FG71" s="275">
        <v>260.89999999999998</v>
      </c>
      <c r="FH71" s="208">
        <v>232.1</v>
      </c>
      <c r="FI71" s="281">
        <f>AF71</f>
        <v>250</v>
      </c>
      <c r="FJ71" s="293"/>
      <c r="FK71" s="293"/>
      <c r="FL71" s="293"/>
      <c r="FM71" s="293"/>
      <c r="FN71" s="293"/>
      <c r="FO71" s="293"/>
      <c r="FP71" s="256"/>
      <c r="FQ71" s="256"/>
      <c r="FR71" s="256"/>
      <c r="FS71" s="256"/>
      <c r="FT71" s="256"/>
      <c r="FU71" s="256"/>
      <c r="FV71" s="256"/>
      <c r="FW71" s="256"/>
      <c r="FX71" s="256"/>
      <c r="FY71" s="256"/>
      <c r="FZ71" s="256"/>
      <c r="GA71" s="256"/>
      <c r="GB71" s="256"/>
      <c r="GC71" s="256"/>
      <c r="GD71" s="256"/>
      <c r="GE71" s="256"/>
      <c r="GF71" s="256"/>
      <c r="GG71" s="256"/>
      <c r="GH71" s="256"/>
      <c r="GI71" s="256"/>
      <c r="GJ71" s="256"/>
      <c r="GK71" s="256"/>
      <c r="GL71" s="256"/>
      <c r="GM71" s="256"/>
      <c r="GN71" s="256"/>
      <c r="GO71" s="256"/>
      <c r="GP71" s="256"/>
      <c r="GQ71" s="256"/>
      <c r="GR71" s="256"/>
      <c r="GS71" s="256"/>
      <c r="GT71" s="256"/>
      <c r="GU71" s="256"/>
      <c r="GV71" s="256"/>
      <c r="GW71" s="256"/>
      <c r="GX71" s="256"/>
      <c r="GY71" s="256"/>
      <c r="GZ71" s="256"/>
      <c r="HA71" s="256"/>
      <c r="HB71" s="256"/>
      <c r="HC71" s="256"/>
      <c r="HD71" s="256"/>
      <c r="HE71" s="256"/>
      <c r="HF71" s="256"/>
      <c r="HG71" s="256"/>
      <c r="HH71" s="256"/>
      <c r="HI71" s="256"/>
      <c r="HJ71" s="256"/>
      <c r="HK71" s="256"/>
      <c r="HL71" s="256"/>
      <c r="HM71" s="256"/>
      <c r="HN71" s="256"/>
      <c r="HO71" s="256"/>
      <c r="HP71" s="256"/>
      <c r="HQ71" s="256"/>
      <c r="HR71" s="256"/>
      <c r="HS71" s="256"/>
      <c r="HT71" s="256"/>
      <c r="HU71" s="256"/>
      <c r="HV71" s="256"/>
      <c r="HW71" s="256"/>
      <c r="HX71" s="256"/>
      <c r="HY71" s="256"/>
      <c r="HZ71" s="256"/>
      <c r="IA71" s="256"/>
      <c r="IB71" s="256"/>
      <c r="IC71" s="256"/>
      <c r="ID71" s="256"/>
      <c r="IE71" s="256"/>
      <c r="IF71" s="256"/>
      <c r="IG71" s="256"/>
      <c r="IH71" s="256"/>
      <c r="II71" s="256"/>
      <c r="IJ71" s="256"/>
      <c r="IK71" s="256"/>
      <c r="IL71" s="256"/>
      <c r="IM71" s="256"/>
      <c r="IN71" s="256"/>
      <c r="IO71" s="256"/>
      <c r="IP71" s="256"/>
      <c r="IQ71" s="256"/>
      <c r="IR71" s="256"/>
      <c r="IS71" s="256"/>
      <c r="IT71" s="256"/>
      <c r="IU71" s="256"/>
    </row>
    <row r="72" spans="1:255" s="256" customFormat="1" ht="15" customHeight="1" x14ac:dyDescent="0.25">
      <c r="A72" s="4"/>
      <c r="B72" s="4"/>
      <c r="C72" s="270"/>
      <c r="D72" s="4"/>
      <c r="E72" s="4"/>
      <c r="F72" s="4"/>
      <c r="G72" s="4"/>
      <c r="H72" s="4"/>
      <c r="I72" s="257"/>
      <c r="J72" s="260"/>
      <c r="K72" s="4"/>
      <c r="L72" s="4"/>
      <c r="M72" s="257" t="s">
        <v>2434</v>
      </c>
      <c r="N72" s="4"/>
      <c r="O72" s="4"/>
      <c r="P72" s="4"/>
      <c r="Q72" s="4"/>
      <c r="R72" s="4"/>
      <c r="S72" s="4"/>
      <c r="T72" s="4"/>
      <c r="U72" s="4"/>
      <c r="V72" s="4"/>
      <c r="W72" s="4"/>
      <c r="X72" s="4"/>
      <c r="Y72" s="4"/>
      <c r="Z72" s="4"/>
      <c r="AA72" s="4"/>
      <c r="AB72" s="4"/>
      <c r="AC72" s="4"/>
      <c r="AD72" s="257" t="str">
        <f>$M72</f>
        <v>2020 Tesla Model 3 Long Range AWD P18</v>
      </c>
      <c r="AE72" s="4"/>
      <c r="AF72" s="4"/>
      <c r="AG72" s="4"/>
      <c r="AH72" s="4"/>
      <c r="AI72" s="4"/>
      <c r="AJ72" s="292"/>
      <c r="AK72" s="4"/>
      <c r="AL72" s="4"/>
      <c r="AM72" s="4"/>
      <c r="AN72" s="4"/>
      <c r="AO72" s="4"/>
      <c r="AP72" s="4"/>
      <c r="AQ72" s="4"/>
      <c r="AR72" s="271"/>
      <c r="AS72" s="4"/>
      <c r="AT72" s="272" t="str">
        <f>$M72</f>
        <v>2020 Tesla Model 3 Long Range AWD P18</v>
      </c>
      <c r="AU72" s="260"/>
      <c r="AV72" s="4"/>
      <c r="AW72" s="4"/>
      <c r="AX72" s="4"/>
      <c r="AY72" s="4"/>
      <c r="AZ72" s="4"/>
      <c r="BA72" s="4"/>
      <c r="BB72" s="4"/>
      <c r="BC72" s="4"/>
      <c r="BD72" s="4"/>
      <c r="BE72" s="4"/>
      <c r="BF72" s="4"/>
      <c r="BG72" s="4"/>
      <c r="BH72" s="4"/>
      <c r="BI72" s="257" t="str">
        <f>$M72</f>
        <v>2020 Tesla Model 3 Long Range AWD P18</v>
      </c>
      <c r="BJ72" s="4"/>
      <c r="BK72" s="4"/>
      <c r="BL72" s="4"/>
      <c r="BM72" s="4"/>
      <c r="BN72" s="260"/>
      <c r="BO72" s="4"/>
      <c r="BP72" s="4"/>
      <c r="BQ72" s="4"/>
      <c r="BR72" s="4"/>
      <c r="BS72" s="4"/>
      <c r="BT72" s="188"/>
      <c r="BU72" s="4"/>
      <c r="BV72" s="4"/>
      <c r="BW72" s="283" t="s">
        <v>80</v>
      </c>
      <c r="BX72" s="4"/>
      <c r="BY72" s="257" t="str">
        <f>$M72</f>
        <v>2020 Tesla Model 3 Long Range AWD P18</v>
      </c>
      <c r="BZ72" s="4"/>
      <c r="CA72" s="4"/>
      <c r="CB72" s="4"/>
      <c r="CC72" s="4"/>
      <c r="CD72" s="4"/>
      <c r="CE72" s="273" t="s">
        <v>80</v>
      </c>
      <c r="CF72" s="4"/>
      <c r="CG72" s="4"/>
      <c r="CH72" s="4"/>
      <c r="CI72" s="4"/>
      <c r="CJ72" s="4"/>
      <c r="CK72" s="4"/>
      <c r="CL72" s="4"/>
      <c r="CM72" s="4"/>
      <c r="CN72" s="4"/>
      <c r="CO72" s="257" t="str">
        <f>$M72</f>
        <v>2020 Tesla Model 3 Long Range AWD P18</v>
      </c>
      <c r="CP72" s="4"/>
      <c r="CQ72" s="4"/>
      <c r="CR72" s="4"/>
      <c r="CS72" s="4"/>
      <c r="CT72" s="4"/>
      <c r="CU72" s="4"/>
      <c r="CV72" s="4"/>
      <c r="CW72" s="4"/>
      <c r="CX72" s="4"/>
      <c r="CY72" s="4"/>
      <c r="CZ72" s="4"/>
      <c r="DA72" s="4"/>
      <c r="DB72" s="4"/>
      <c r="DC72" s="4"/>
      <c r="DD72" s="4"/>
      <c r="DE72" s="4"/>
      <c r="DF72" s="257" t="str">
        <f>$M72</f>
        <v>2020 Tesla Model 3 Long Range AWD P18</v>
      </c>
      <c r="DG72" s="4"/>
      <c r="DH72" s="4"/>
      <c r="DI72" s="4"/>
      <c r="DJ72" s="4"/>
      <c r="DK72" s="4"/>
      <c r="DL72" s="4"/>
      <c r="DM72" s="4"/>
      <c r="DN72" s="4"/>
      <c r="DO72" s="4"/>
      <c r="DP72" s="4"/>
      <c r="DQ72" s="4"/>
      <c r="DR72" s="257"/>
      <c r="DS72" s="257"/>
      <c r="DT72" s="257"/>
      <c r="DU72" s="257"/>
      <c r="DV72" s="257"/>
      <c r="DW72" s="257" t="str">
        <f>$M72</f>
        <v>2020 Tesla Model 3 Long Range AWD P18</v>
      </c>
      <c r="DX72" s="257"/>
      <c r="DY72" s="257"/>
      <c r="DZ72" s="262"/>
      <c r="EA72" s="284"/>
      <c r="EB72" s="257"/>
      <c r="EC72" s="257"/>
      <c r="ED72" s="257"/>
      <c r="EE72" s="266"/>
      <c r="EF72" s="257"/>
      <c r="EG72" s="257"/>
      <c r="EH72" s="262"/>
      <c r="EI72" s="257"/>
      <c r="EK72" s="273"/>
      <c r="EL72" s="257" t="str">
        <f>$M72</f>
        <v>2020 Tesla Model 3 Long Range AWD P18</v>
      </c>
      <c r="EM72" s="266"/>
      <c r="EP72" s="267"/>
      <c r="EU72" s="268"/>
      <c r="EV72" s="267"/>
      <c r="EZ72" s="269"/>
      <c r="FA72" s="257" t="str">
        <f>$M72</f>
        <v>2020 Tesla Model 3 Long Range AWD P18</v>
      </c>
      <c r="FC72" s="269"/>
      <c r="FD72" s="257"/>
      <c r="FE72" s="257"/>
      <c r="FF72" s="257"/>
      <c r="FG72" s="266"/>
      <c r="FH72" s="257"/>
      <c r="FI72" s="262"/>
      <c r="FJ72" s="257"/>
      <c r="FK72" s="257"/>
      <c r="FL72" s="257"/>
      <c r="FM72" s="257"/>
      <c r="FN72" s="257"/>
      <c r="FO72" s="257"/>
      <c r="FP72" s="257"/>
      <c r="FQ72" s="257"/>
      <c r="FR72" s="257"/>
      <c r="FS72" s="257"/>
      <c r="FT72" s="257"/>
      <c r="FU72" s="257"/>
      <c r="FV72" s="257"/>
      <c r="FW72" s="257"/>
      <c r="FX72" s="257"/>
      <c r="FY72" s="257"/>
      <c r="FZ72" s="257"/>
      <c r="GA72" s="257"/>
      <c r="GB72" s="257"/>
      <c r="GC72" s="257"/>
      <c r="GD72" s="257"/>
      <c r="GE72" s="257"/>
      <c r="GF72" s="257"/>
      <c r="GG72" s="257"/>
      <c r="GH72" s="257"/>
    </row>
    <row r="73" spans="1:255" s="256" customFormat="1" x14ac:dyDescent="0.25">
      <c r="A73" s="208">
        <v>2020</v>
      </c>
      <c r="B73" s="208" t="s">
        <v>2410</v>
      </c>
      <c r="C73" s="208" t="s">
        <v>2411</v>
      </c>
      <c r="D73" s="208" t="s">
        <v>2435</v>
      </c>
      <c r="E73" s="208" t="s">
        <v>2413</v>
      </c>
      <c r="F73" s="208">
        <v>36</v>
      </c>
      <c r="G73" s="209">
        <v>0</v>
      </c>
      <c r="H73" s="208"/>
      <c r="I73" s="208" t="s">
        <v>140</v>
      </c>
      <c r="J73" s="275">
        <v>124</v>
      </c>
      <c r="K73" s="208">
        <v>116</v>
      </c>
      <c r="L73" s="208">
        <v>121</v>
      </c>
      <c r="M73" s="208">
        <v>182.7</v>
      </c>
      <c r="N73" s="208">
        <v>170.2</v>
      </c>
      <c r="O73" s="208">
        <v>176.85509999999999</v>
      </c>
      <c r="P73" s="208">
        <v>128.47460000000001</v>
      </c>
      <c r="Q73" s="208">
        <v>119.6846</v>
      </c>
      <c r="R73" s="208">
        <v>124.36450000000001</v>
      </c>
      <c r="S73" s="208"/>
      <c r="T73" s="208"/>
      <c r="U73" s="208"/>
      <c r="V73" s="208" t="s">
        <v>86</v>
      </c>
      <c r="W73" s="208" t="s">
        <v>136</v>
      </c>
      <c r="X73" s="208"/>
      <c r="Y73" s="208">
        <v>1</v>
      </c>
      <c r="Z73" s="208" t="s">
        <v>64</v>
      </c>
      <c r="AA73" s="208" t="s">
        <v>64</v>
      </c>
      <c r="AB73" s="208" t="s">
        <v>86</v>
      </c>
      <c r="AC73" s="208" t="s">
        <v>87</v>
      </c>
      <c r="AD73" s="208"/>
      <c r="AE73" s="208"/>
      <c r="AF73" s="208">
        <v>322</v>
      </c>
      <c r="AG73" s="208" t="s">
        <v>108</v>
      </c>
      <c r="AH73" s="208" t="s">
        <v>109</v>
      </c>
      <c r="AI73" s="208" t="s">
        <v>68</v>
      </c>
      <c r="AJ73" s="208" t="s">
        <v>69</v>
      </c>
      <c r="AK73" s="208">
        <v>4</v>
      </c>
      <c r="AL73" s="208" t="s">
        <v>2352</v>
      </c>
      <c r="AM73" s="208"/>
      <c r="AN73" s="208"/>
      <c r="AO73" s="208">
        <v>97</v>
      </c>
      <c r="AP73" s="208">
        <v>15</v>
      </c>
      <c r="AQ73" s="208"/>
      <c r="AR73" s="276"/>
      <c r="AS73" s="208">
        <v>550</v>
      </c>
      <c r="AT73" s="277">
        <v>550</v>
      </c>
      <c r="AU73" s="275"/>
      <c r="AV73" s="208"/>
      <c r="AW73" s="208"/>
      <c r="AX73" s="208"/>
      <c r="AY73" s="208"/>
      <c r="AZ73" s="208"/>
      <c r="BA73" s="208"/>
      <c r="BB73" s="208"/>
      <c r="BC73" s="208"/>
      <c r="BD73" s="208"/>
      <c r="BE73" s="208"/>
      <c r="BF73" s="208"/>
      <c r="BG73" s="208"/>
      <c r="BH73" s="208"/>
      <c r="BI73" s="208"/>
      <c r="BJ73" s="208"/>
      <c r="BK73" s="208"/>
      <c r="BL73" s="208"/>
      <c r="BM73" s="208"/>
      <c r="BN73" s="278"/>
      <c r="BO73" s="208"/>
      <c r="BP73" s="208"/>
      <c r="BQ73" s="208">
        <v>5</v>
      </c>
      <c r="BR73" s="208" t="s">
        <v>126</v>
      </c>
      <c r="BS73" s="208" t="s">
        <v>2123</v>
      </c>
      <c r="BT73" s="208" t="s">
        <v>2338</v>
      </c>
      <c r="BU73" s="211">
        <v>43766</v>
      </c>
      <c r="BV73" s="208">
        <v>26749</v>
      </c>
      <c r="BW73" s="261" t="s">
        <v>80</v>
      </c>
      <c r="BX73" s="208" t="s">
        <v>64</v>
      </c>
      <c r="BY73" s="208" t="s">
        <v>64</v>
      </c>
      <c r="BZ73" s="208"/>
      <c r="CA73" s="208"/>
      <c r="CB73" s="208" t="s">
        <v>64</v>
      </c>
      <c r="CC73" s="208" t="s">
        <v>64</v>
      </c>
      <c r="CD73" s="208"/>
      <c r="CE73" s="208"/>
      <c r="CF73" s="208"/>
      <c r="CG73" s="208"/>
      <c r="CH73" s="208"/>
      <c r="CI73" s="208"/>
      <c r="CJ73" s="208"/>
      <c r="CK73" s="208" t="s">
        <v>112</v>
      </c>
      <c r="CL73" s="208"/>
      <c r="CM73" s="208">
        <v>1</v>
      </c>
      <c r="CN73" s="208" t="s">
        <v>113</v>
      </c>
      <c r="CO73" s="208"/>
      <c r="CP73" s="208">
        <v>350</v>
      </c>
      <c r="CQ73" s="208">
        <v>230</v>
      </c>
      <c r="CR73" s="208">
        <v>150</v>
      </c>
      <c r="CS73" s="208" t="s">
        <v>114</v>
      </c>
      <c r="CT73" s="208"/>
      <c r="CU73" s="208"/>
      <c r="CV73" s="208" t="s">
        <v>115</v>
      </c>
      <c r="CW73" s="208"/>
      <c r="CX73" s="208" t="s">
        <v>116</v>
      </c>
      <c r="CY73" s="208" t="s">
        <v>64</v>
      </c>
      <c r="CZ73" s="208"/>
      <c r="DA73" s="208"/>
      <c r="DB73" s="208"/>
      <c r="DC73" s="208" t="s">
        <v>2420</v>
      </c>
      <c r="DD73" s="208">
        <v>2</v>
      </c>
      <c r="DE73" s="208" t="s">
        <v>2421</v>
      </c>
      <c r="DF73" s="208" t="s">
        <v>2415</v>
      </c>
      <c r="DG73" s="208" t="s">
        <v>2436</v>
      </c>
      <c r="DH73" s="208"/>
      <c r="DI73" s="208"/>
      <c r="DJ73" s="208"/>
      <c r="DK73" s="208"/>
      <c r="DL73" s="208" t="s">
        <v>64</v>
      </c>
      <c r="DM73" s="208" t="s">
        <v>63</v>
      </c>
      <c r="DN73" s="208"/>
      <c r="DO73" s="208"/>
      <c r="DP73" s="208" t="s">
        <v>64</v>
      </c>
      <c r="DQ73" s="208" t="s">
        <v>139</v>
      </c>
      <c r="DR73" s="208" t="s">
        <v>2437</v>
      </c>
      <c r="DS73" s="208"/>
      <c r="DT73" s="208"/>
      <c r="DU73" s="208"/>
      <c r="DV73" s="208"/>
      <c r="DW73" s="208"/>
      <c r="DX73" s="208"/>
      <c r="DY73" s="208"/>
      <c r="DZ73" s="276"/>
      <c r="EA73" s="288"/>
      <c r="EB73" s="208">
        <v>10</v>
      </c>
      <c r="EC73" s="208">
        <v>10</v>
      </c>
      <c r="ED73" s="208"/>
      <c r="EE73" s="275" t="s">
        <v>2424</v>
      </c>
      <c r="EF73" s="208">
        <v>10</v>
      </c>
      <c r="EG73" s="208"/>
      <c r="EH73" s="276"/>
      <c r="EI73" s="208"/>
      <c r="EJ73" s="208"/>
      <c r="EK73" s="208"/>
      <c r="EL73" s="208"/>
      <c r="EM73" s="275"/>
      <c r="EN73" s="208"/>
      <c r="EO73" s="208"/>
      <c r="EP73" s="276"/>
      <c r="EQ73" s="208"/>
      <c r="ER73" s="208"/>
      <c r="ES73" s="208"/>
      <c r="ET73" s="208"/>
      <c r="EU73" s="275">
        <v>4750</v>
      </c>
      <c r="EV73" s="276"/>
      <c r="EW73" s="208">
        <v>0</v>
      </c>
      <c r="EX73" s="208">
        <v>0</v>
      </c>
      <c r="EY73" s="208">
        <v>0</v>
      </c>
      <c r="EZ73" s="277"/>
      <c r="FA73" s="208">
        <v>10</v>
      </c>
      <c r="FB73" s="208"/>
      <c r="FC73" s="277"/>
      <c r="FD73" s="208"/>
      <c r="FE73" s="208"/>
      <c r="FF73" s="208"/>
      <c r="FG73" s="294">
        <f>322/332.222*342.7</f>
        <v>332.15560679304804</v>
      </c>
      <c r="FH73" s="209">
        <f>332/332.2222*319.4</f>
        <v>319.1863758653094</v>
      </c>
      <c r="FI73" s="281">
        <f>AF73</f>
        <v>322</v>
      </c>
      <c r="FJ73" s="293"/>
      <c r="FK73" s="293"/>
      <c r="FL73" s="293"/>
      <c r="FM73" s="293"/>
      <c r="FN73" s="293"/>
      <c r="FO73" s="293"/>
      <c r="FP73" s="293"/>
      <c r="FQ73" s="293"/>
      <c r="FR73" s="293"/>
      <c r="FS73" s="293"/>
      <c r="FT73" s="293"/>
      <c r="FU73" s="293"/>
      <c r="FV73" s="293"/>
    </row>
    <row r="74" spans="1:255" x14ac:dyDescent="0.25">
      <c r="A74" s="208"/>
      <c r="B74" s="208"/>
      <c r="C74" s="208"/>
      <c r="D74" s="208"/>
      <c r="E74" s="208"/>
      <c r="F74" s="208"/>
      <c r="G74" s="209"/>
      <c r="H74" s="208"/>
      <c r="I74" s="208"/>
      <c r="J74" s="275">
        <v>27</v>
      </c>
      <c r="K74" s="208">
        <v>29</v>
      </c>
      <c r="L74" s="208">
        <v>28</v>
      </c>
      <c r="M74" s="208">
        <v>18.450299999999999</v>
      </c>
      <c r="N74" s="208">
        <v>19.797599999999999</v>
      </c>
      <c r="O74" s="208">
        <v>19.0566</v>
      </c>
      <c r="P74" s="208">
        <v>26.2347</v>
      </c>
      <c r="Q74" s="208">
        <v>28.1615</v>
      </c>
      <c r="R74" s="208">
        <v>27.101800000000001</v>
      </c>
      <c r="S74" s="208"/>
      <c r="T74" s="208"/>
      <c r="U74" s="208"/>
      <c r="V74" s="208" t="s">
        <v>86</v>
      </c>
      <c r="W74" s="208" t="s">
        <v>136</v>
      </c>
      <c r="X74" s="208"/>
      <c r="Y74" s="208">
        <v>1</v>
      </c>
      <c r="Z74" s="208" t="s">
        <v>64</v>
      </c>
      <c r="AA74" s="208" t="s">
        <v>64</v>
      </c>
      <c r="AB74" s="208" t="s">
        <v>86</v>
      </c>
      <c r="AC74" s="208" t="s">
        <v>87</v>
      </c>
      <c r="AD74" s="208"/>
      <c r="AE74" s="208"/>
      <c r="AF74" s="208">
        <v>322</v>
      </c>
      <c r="AG74" s="208" t="s">
        <v>108</v>
      </c>
      <c r="AH74" s="208" t="s">
        <v>109</v>
      </c>
      <c r="AI74" s="208" t="s">
        <v>122</v>
      </c>
      <c r="AJ74" s="208" t="s">
        <v>123</v>
      </c>
      <c r="AK74" s="208">
        <v>4</v>
      </c>
      <c r="AL74" s="208" t="s">
        <v>2352</v>
      </c>
      <c r="AM74" s="208"/>
      <c r="AN74" s="208"/>
      <c r="AO74" s="208">
        <v>97</v>
      </c>
      <c r="AP74" s="208">
        <v>15</v>
      </c>
      <c r="AQ74" s="208"/>
      <c r="AR74" s="276"/>
      <c r="AS74" s="208">
        <v>550</v>
      </c>
      <c r="AT74" s="277">
        <v>550</v>
      </c>
      <c r="AU74" s="275"/>
      <c r="AV74" s="208"/>
      <c r="AW74" s="208"/>
      <c r="AX74" s="208"/>
      <c r="AY74" s="208"/>
      <c r="AZ74" s="208"/>
      <c r="BA74" s="208"/>
      <c r="BB74" s="208"/>
      <c r="BC74" s="208"/>
      <c r="BD74" s="208"/>
      <c r="BE74" s="208"/>
      <c r="BF74" s="208"/>
      <c r="BG74" s="208"/>
      <c r="BH74" s="208"/>
      <c r="BI74" s="208"/>
      <c r="BJ74" s="208"/>
      <c r="BK74" s="208"/>
      <c r="BL74" s="208"/>
      <c r="BM74" s="208"/>
      <c r="BN74" s="278"/>
      <c r="BO74" s="208"/>
      <c r="BP74" s="208"/>
      <c r="BQ74" s="208">
        <v>5</v>
      </c>
      <c r="BR74" s="208" t="s">
        <v>126</v>
      </c>
      <c r="BS74" s="208" t="s">
        <v>2123</v>
      </c>
      <c r="BT74" s="208" t="s">
        <v>2338</v>
      </c>
      <c r="BU74" s="211">
        <v>43766</v>
      </c>
      <c r="BV74" s="208">
        <v>26749</v>
      </c>
      <c r="BW74" s="261" t="s">
        <v>80</v>
      </c>
      <c r="BX74" s="208" t="s">
        <v>64</v>
      </c>
      <c r="BY74" s="208" t="s">
        <v>64</v>
      </c>
      <c r="BZ74" s="208"/>
      <c r="CA74" s="208"/>
      <c r="CB74" s="208" t="s">
        <v>64</v>
      </c>
      <c r="CC74" s="208" t="s">
        <v>64</v>
      </c>
      <c r="CD74" s="208"/>
      <c r="CE74" s="208"/>
      <c r="CF74" s="208"/>
      <c r="CG74" s="208"/>
      <c r="CH74" s="208"/>
      <c r="CI74" s="208"/>
      <c r="CJ74" s="208"/>
      <c r="CK74" s="208" t="s">
        <v>112</v>
      </c>
      <c r="CL74" s="208"/>
      <c r="CM74" s="208">
        <v>1</v>
      </c>
      <c r="CN74" s="208" t="s">
        <v>113</v>
      </c>
      <c r="CO74" s="208"/>
      <c r="CP74" s="208">
        <v>350</v>
      </c>
      <c r="CQ74" s="208">
        <v>230</v>
      </c>
      <c r="CR74" s="208">
        <v>150</v>
      </c>
      <c r="CS74" s="208" t="s">
        <v>114</v>
      </c>
      <c r="CT74" s="208"/>
      <c r="CU74" s="208"/>
      <c r="CV74" s="208" t="s">
        <v>115</v>
      </c>
      <c r="CW74" s="208"/>
      <c r="CX74" s="208" t="s">
        <v>116</v>
      </c>
      <c r="CY74" s="208" t="s">
        <v>64</v>
      </c>
      <c r="CZ74" s="208"/>
      <c r="DA74" s="208"/>
      <c r="DB74" s="208"/>
      <c r="DC74" s="208" t="s">
        <v>2420</v>
      </c>
      <c r="DD74" s="208">
        <v>2</v>
      </c>
      <c r="DE74" s="208" t="s">
        <v>2421</v>
      </c>
      <c r="DF74" s="208" t="s">
        <v>2415</v>
      </c>
      <c r="DG74" s="208" t="s">
        <v>2436</v>
      </c>
      <c r="DH74" s="208"/>
      <c r="DI74" s="208"/>
      <c r="DJ74" s="208"/>
      <c r="DK74" s="208"/>
      <c r="DL74" s="208" t="s">
        <v>64</v>
      </c>
      <c r="DM74" s="208" t="s">
        <v>63</v>
      </c>
      <c r="DN74" s="208"/>
      <c r="DO74" s="208"/>
      <c r="DP74" s="208" t="s">
        <v>64</v>
      </c>
      <c r="DQ74" s="208" t="s">
        <v>139</v>
      </c>
      <c r="DR74" s="208" t="s">
        <v>2437</v>
      </c>
      <c r="DS74" s="208"/>
      <c r="DT74" s="208"/>
      <c r="DU74" s="208"/>
      <c r="DV74" s="208"/>
      <c r="DW74" s="208"/>
      <c r="DX74" s="208"/>
      <c r="DY74" s="208"/>
      <c r="DZ74" s="276"/>
      <c r="EA74" s="288"/>
      <c r="EB74" s="208">
        <v>10</v>
      </c>
      <c r="EC74" s="208">
        <v>10</v>
      </c>
      <c r="ED74" s="208"/>
      <c r="EE74" s="275" t="s">
        <v>2424</v>
      </c>
      <c r="EF74" s="208">
        <v>10</v>
      </c>
      <c r="EG74" s="208"/>
      <c r="EH74" s="276"/>
      <c r="EI74" s="208"/>
      <c r="EJ74" s="208"/>
      <c r="EK74" s="208"/>
      <c r="EL74" s="208"/>
      <c r="EM74" s="275"/>
      <c r="EN74" s="208"/>
      <c r="EO74" s="208"/>
      <c r="EP74" s="276"/>
      <c r="EQ74" s="208"/>
      <c r="ER74" s="208"/>
      <c r="ES74" s="208"/>
      <c r="ET74" s="208"/>
      <c r="EU74" s="275">
        <v>4750</v>
      </c>
      <c r="EV74" s="276"/>
      <c r="EW74" s="208">
        <v>0</v>
      </c>
      <c r="EX74" s="208">
        <v>0</v>
      </c>
      <c r="EY74" s="208">
        <v>0</v>
      </c>
      <c r="EZ74" s="277"/>
      <c r="FA74" s="208">
        <v>10</v>
      </c>
      <c r="FB74" s="208"/>
      <c r="FC74" s="277"/>
      <c r="FD74" s="208"/>
      <c r="FE74" s="208"/>
      <c r="FF74" s="208"/>
      <c r="FG74" s="295" t="s">
        <v>2438</v>
      </c>
      <c r="FH74" s="296"/>
      <c r="FI74" s="297"/>
      <c r="FJ74" s="293"/>
      <c r="FK74" s="293"/>
      <c r="FL74" s="293"/>
      <c r="FM74" s="293"/>
      <c r="FN74" s="293"/>
      <c r="FO74" s="293"/>
      <c r="FP74" s="293"/>
      <c r="FQ74" s="293"/>
      <c r="FR74" s="293"/>
      <c r="FS74" s="293"/>
      <c r="FT74" s="293"/>
      <c r="FU74" s="293"/>
      <c r="FV74" s="293"/>
    </row>
    <row r="75" spans="1:255" s="256" customFormat="1" ht="15" customHeight="1" x14ac:dyDescent="0.25">
      <c r="A75" s="4"/>
      <c r="B75" s="4"/>
      <c r="C75" s="270"/>
      <c r="D75" s="4"/>
      <c r="E75" s="4"/>
      <c r="F75" s="4"/>
      <c r="G75" s="4"/>
      <c r="H75" s="4"/>
      <c r="I75" s="257"/>
      <c r="J75" s="260"/>
      <c r="K75" s="4"/>
      <c r="L75" s="4"/>
      <c r="M75" s="257" t="s">
        <v>2439</v>
      </c>
      <c r="N75" s="4"/>
      <c r="O75" s="4"/>
      <c r="P75" s="4"/>
      <c r="Q75" s="4"/>
      <c r="R75" s="4"/>
      <c r="S75" s="4"/>
      <c r="T75" s="4"/>
      <c r="U75" s="4"/>
      <c r="V75" s="4"/>
      <c r="W75" s="4"/>
      <c r="X75" s="4"/>
      <c r="Y75" s="4"/>
      <c r="Z75" s="4"/>
      <c r="AA75" s="4"/>
      <c r="AB75" s="4"/>
      <c r="AC75" s="4"/>
      <c r="AD75" s="257" t="str">
        <f>$M75</f>
        <v>2020 Tesla Model 3 Long Range AWD P19</v>
      </c>
      <c r="AE75" s="4"/>
      <c r="AF75" s="4"/>
      <c r="AG75" s="4"/>
      <c r="AH75" s="4"/>
      <c r="AI75" s="4"/>
      <c r="AJ75" s="292"/>
      <c r="AK75" s="4"/>
      <c r="AL75" s="4"/>
      <c r="AM75" s="4"/>
      <c r="AN75" s="4"/>
      <c r="AO75" s="4"/>
      <c r="AP75" s="4"/>
      <c r="AQ75" s="4"/>
      <c r="AR75" s="271"/>
      <c r="AS75" s="4"/>
      <c r="AT75" s="272" t="str">
        <f>$M75</f>
        <v>2020 Tesla Model 3 Long Range AWD P19</v>
      </c>
      <c r="AU75" s="260"/>
      <c r="AV75" s="4"/>
      <c r="AW75" s="4"/>
      <c r="AX75" s="4"/>
      <c r="AY75" s="4"/>
      <c r="AZ75" s="4"/>
      <c r="BA75" s="4"/>
      <c r="BB75" s="4"/>
      <c r="BC75" s="4"/>
      <c r="BD75" s="4"/>
      <c r="BE75" s="4"/>
      <c r="BF75" s="4"/>
      <c r="BG75" s="4"/>
      <c r="BH75" s="4"/>
      <c r="BI75" s="257" t="str">
        <f>$M75</f>
        <v>2020 Tesla Model 3 Long Range AWD P19</v>
      </c>
      <c r="BJ75" s="4"/>
      <c r="BK75" s="4"/>
      <c r="BL75" s="4"/>
      <c r="BM75" s="4"/>
      <c r="BN75" s="260"/>
      <c r="BO75" s="4"/>
      <c r="BP75" s="4"/>
      <c r="BQ75" s="4"/>
      <c r="BR75" s="4"/>
      <c r="BS75" s="4"/>
      <c r="BT75" s="188"/>
      <c r="BU75" s="4"/>
      <c r="BV75" s="4"/>
      <c r="BW75" s="283" t="s">
        <v>80</v>
      </c>
      <c r="BX75" s="4"/>
      <c r="BY75" s="257" t="str">
        <f>$M75</f>
        <v>2020 Tesla Model 3 Long Range AWD P19</v>
      </c>
      <c r="BZ75" s="4"/>
      <c r="CA75" s="4"/>
      <c r="CB75" s="4"/>
      <c r="CC75" s="4"/>
      <c r="CD75" s="4"/>
      <c r="CE75" s="273" t="s">
        <v>80</v>
      </c>
      <c r="CF75" s="4"/>
      <c r="CG75" s="4"/>
      <c r="CH75" s="4"/>
      <c r="CI75" s="4"/>
      <c r="CJ75" s="4"/>
      <c r="CK75" s="4"/>
      <c r="CL75" s="4"/>
      <c r="CM75" s="4"/>
      <c r="CN75" s="4"/>
      <c r="CO75" s="257" t="str">
        <f>$M75</f>
        <v>2020 Tesla Model 3 Long Range AWD P19</v>
      </c>
      <c r="CP75" s="4"/>
      <c r="CQ75" s="4"/>
      <c r="CR75" s="4"/>
      <c r="CS75" s="4"/>
      <c r="CT75" s="4"/>
      <c r="CU75" s="4"/>
      <c r="CV75" s="4"/>
      <c r="CW75" s="4"/>
      <c r="CX75" s="4"/>
      <c r="CY75" s="4"/>
      <c r="CZ75" s="4"/>
      <c r="DA75" s="4"/>
      <c r="DB75" s="4"/>
      <c r="DC75" s="4"/>
      <c r="DD75" s="4"/>
      <c r="DE75" s="4"/>
      <c r="DF75" s="257" t="str">
        <f>$M75</f>
        <v>2020 Tesla Model 3 Long Range AWD P19</v>
      </c>
      <c r="DG75" s="4"/>
      <c r="DH75" s="4"/>
      <c r="DI75" s="4"/>
      <c r="DJ75" s="4"/>
      <c r="DK75" s="4"/>
      <c r="DL75" s="4"/>
      <c r="DM75" s="4"/>
      <c r="DN75" s="4"/>
      <c r="DO75" s="4"/>
      <c r="DP75" s="4"/>
      <c r="DQ75" s="4"/>
      <c r="DR75" s="257"/>
      <c r="DS75" s="257"/>
      <c r="DT75" s="257"/>
      <c r="DU75" s="257"/>
      <c r="DV75" s="257"/>
      <c r="DW75" s="257" t="str">
        <f>$M75</f>
        <v>2020 Tesla Model 3 Long Range AWD P19</v>
      </c>
      <c r="DX75" s="257"/>
      <c r="DY75" s="257"/>
      <c r="DZ75" s="262"/>
      <c r="EA75" s="284"/>
      <c r="EB75" s="257"/>
      <c r="EC75" s="257"/>
      <c r="ED75" s="257"/>
      <c r="EE75" s="266"/>
      <c r="EF75" s="257"/>
      <c r="EG75" s="257"/>
      <c r="EH75" s="262"/>
      <c r="EI75" s="257"/>
      <c r="EK75" s="273"/>
      <c r="EL75" s="257" t="str">
        <f>$M75</f>
        <v>2020 Tesla Model 3 Long Range AWD P19</v>
      </c>
      <c r="EM75" s="266"/>
      <c r="EP75" s="267"/>
      <c r="EU75" s="268"/>
      <c r="EV75" s="267"/>
      <c r="EZ75" s="269"/>
      <c r="FA75" s="257" t="str">
        <f>$M75</f>
        <v>2020 Tesla Model 3 Long Range AWD P19</v>
      </c>
      <c r="FC75" s="269"/>
      <c r="FD75" s="257"/>
      <c r="FE75" s="257"/>
      <c r="FF75" s="257"/>
      <c r="FG75" s="266"/>
      <c r="FH75" s="257"/>
      <c r="FI75" s="262"/>
      <c r="FJ75" s="257"/>
      <c r="FK75" s="257"/>
      <c r="FL75" s="257"/>
      <c r="FM75" s="257"/>
      <c r="FN75" s="257"/>
      <c r="FO75" s="257"/>
      <c r="FP75" s="257"/>
      <c r="FQ75" s="257"/>
      <c r="FR75" s="257"/>
      <c r="FS75" s="257"/>
      <c r="FT75" s="257"/>
      <c r="FU75" s="257"/>
      <c r="FV75" s="257"/>
      <c r="FW75" s="257"/>
      <c r="FX75" s="257"/>
      <c r="FY75" s="257"/>
      <c r="FZ75" s="257"/>
      <c r="GA75" s="257"/>
      <c r="GB75" s="257"/>
      <c r="GC75" s="257"/>
      <c r="GD75" s="257"/>
      <c r="GE75" s="257"/>
      <c r="GF75" s="257"/>
      <c r="GG75" s="257"/>
      <c r="GH75" s="257"/>
    </row>
    <row r="76" spans="1:255" s="256" customFormat="1" ht="15.75" customHeight="1" x14ac:dyDescent="0.25">
      <c r="A76" s="208">
        <v>2020</v>
      </c>
      <c r="B76" s="208" t="s">
        <v>2410</v>
      </c>
      <c r="C76" s="208" t="s">
        <v>2411</v>
      </c>
      <c r="D76" s="208" t="s">
        <v>2440</v>
      </c>
      <c r="E76" s="208" t="s">
        <v>2413</v>
      </c>
      <c r="F76" s="208">
        <v>37</v>
      </c>
      <c r="G76" s="209">
        <v>0</v>
      </c>
      <c r="H76" s="208"/>
      <c r="I76" s="208" t="s">
        <v>140</v>
      </c>
      <c r="J76" s="275">
        <v>119</v>
      </c>
      <c r="K76" s="208">
        <v>112</v>
      </c>
      <c r="L76" s="208">
        <v>116</v>
      </c>
      <c r="M76" s="208">
        <v>163.1</v>
      </c>
      <c r="N76" s="208">
        <v>153.80000000000001</v>
      </c>
      <c r="O76" s="208">
        <v>158.77950000000001</v>
      </c>
      <c r="P76" s="208">
        <v>118.8673</v>
      </c>
      <c r="Q76" s="208">
        <v>112.0894</v>
      </c>
      <c r="R76" s="208">
        <v>115.71850000000001</v>
      </c>
      <c r="S76" s="208"/>
      <c r="T76" s="208"/>
      <c r="U76" s="208"/>
      <c r="V76" s="208" t="s">
        <v>86</v>
      </c>
      <c r="W76" s="208" t="s">
        <v>136</v>
      </c>
      <c r="X76" s="208"/>
      <c r="Y76" s="208">
        <v>1</v>
      </c>
      <c r="Z76" s="208" t="s">
        <v>64</v>
      </c>
      <c r="AA76" s="208" t="s">
        <v>64</v>
      </c>
      <c r="AB76" s="208" t="s">
        <v>86</v>
      </c>
      <c r="AC76" s="208" t="s">
        <v>87</v>
      </c>
      <c r="AD76" s="208"/>
      <c r="AE76" s="208"/>
      <c r="AF76" s="208">
        <v>304</v>
      </c>
      <c r="AG76" s="208" t="s">
        <v>108</v>
      </c>
      <c r="AH76" s="208" t="s">
        <v>109</v>
      </c>
      <c r="AI76" s="208" t="s">
        <v>68</v>
      </c>
      <c r="AJ76" s="208" t="s">
        <v>69</v>
      </c>
      <c r="AK76" s="208">
        <v>4</v>
      </c>
      <c r="AL76" s="208" t="s">
        <v>2352</v>
      </c>
      <c r="AM76" s="208"/>
      <c r="AN76" s="208"/>
      <c r="AO76" s="208">
        <v>97</v>
      </c>
      <c r="AP76" s="208">
        <v>15</v>
      </c>
      <c r="AQ76" s="208"/>
      <c r="AR76" s="276"/>
      <c r="AS76" s="208">
        <v>550</v>
      </c>
      <c r="AT76" s="277">
        <v>550</v>
      </c>
      <c r="AU76" s="275"/>
      <c r="AV76" s="208"/>
      <c r="AW76" s="208"/>
      <c r="AX76" s="208"/>
      <c r="AY76" s="208"/>
      <c r="AZ76" s="208"/>
      <c r="BA76" s="208"/>
      <c r="BB76" s="208"/>
      <c r="BC76" s="208"/>
      <c r="BD76" s="208"/>
      <c r="BE76" s="208"/>
      <c r="BF76" s="208"/>
      <c r="BG76" s="208"/>
      <c r="BH76" s="208"/>
      <c r="BI76" s="208"/>
      <c r="BJ76" s="208"/>
      <c r="BK76" s="208"/>
      <c r="BL76" s="208"/>
      <c r="BM76" s="208"/>
      <c r="BN76" s="278"/>
      <c r="BO76" s="208"/>
      <c r="BP76" s="208"/>
      <c r="BQ76" s="208">
        <v>5</v>
      </c>
      <c r="BR76" s="208" t="s">
        <v>126</v>
      </c>
      <c r="BS76" s="208" t="s">
        <v>2123</v>
      </c>
      <c r="BT76" s="208" t="s">
        <v>2338</v>
      </c>
      <c r="BU76" s="211">
        <v>43759</v>
      </c>
      <c r="BV76" s="208">
        <v>26701</v>
      </c>
      <c r="BW76" s="261" t="s">
        <v>80</v>
      </c>
      <c r="BX76" s="208" t="s">
        <v>64</v>
      </c>
      <c r="BY76" s="208" t="s">
        <v>64</v>
      </c>
      <c r="BZ76" s="208"/>
      <c r="CA76" s="208"/>
      <c r="CB76" s="208" t="s">
        <v>64</v>
      </c>
      <c r="CC76" s="208" t="s">
        <v>64</v>
      </c>
      <c r="CD76" s="208"/>
      <c r="CE76" s="208"/>
      <c r="CF76" s="208"/>
      <c r="CG76" s="208"/>
      <c r="CH76" s="208"/>
      <c r="CI76" s="208"/>
      <c r="CJ76" s="208"/>
      <c r="CK76" s="208" t="s">
        <v>112</v>
      </c>
      <c r="CL76" s="208"/>
      <c r="CM76" s="208">
        <v>1</v>
      </c>
      <c r="CN76" s="208" t="s">
        <v>113</v>
      </c>
      <c r="CO76" s="208"/>
      <c r="CP76" s="208">
        <v>350</v>
      </c>
      <c r="CQ76" s="208">
        <v>230</v>
      </c>
      <c r="CR76" s="208">
        <v>150</v>
      </c>
      <c r="CS76" s="208" t="s">
        <v>114</v>
      </c>
      <c r="CT76" s="208"/>
      <c r="CU76" s="208"/>
      <c r="CV76" s="208" t="s">
        <v>115</v>
      </c>
      <c r="CW76" s="208"/>
      <c r="CX76" s="208" t="s">
        <v>116</v>
      </c>
      <c r="CY76" s="208" t="s">
        <v>64</v>
      </c>
      <c r="CZ76" s="208"/>
      <c r="DA76" s="208"/>
      <c r="DB76" s="208"/>
      <c r="DC76" s="208" t="s">
        <v>2420</v>
      </c>
      <c r="DD76" s="208">
        <v>2</v>
      </c>
      <c r="DE76" s="208" t="s">
        <v>2421</v>
      </c>
      <c r="DF76" s="208" t="s">
        <v>2415</v>
      </c>
      <c r="DG76" s="208" t="s">
        <v>2436</v>
      </c>
      <c r="DH76" s="208"/>
      <c r="DI76" s="208"/>
      <c r="DJ76" s="208"/>
      <c r="DK76" s="208"/>
      <c r="DL76" s="208" t="s">
        <v>64</v>
      </c>
      <c r="DM76" s="208" t="s">
        <v>63</v>
      </c>
      <c r="DN76" s="208"/>
      <c r="DO76" s="208"/>
      <c r="DP76" s="208" t="s">
        <v>64</v>
      </c>
      <c r="DQ76" s="208" t="s">
        <v>139</v>
      </c>
      <c r="DR76" s="208" t="s">
        <v>2441</v>
      </c>
      <c r="DS76" s="208"/>
      <c r="DT76" s="208"/>
      <c r="DU76" s="208"/>
      <c r="DV76" s="208"/>
      <c r="DW76" s="208"/>
      <c r="DX76" s="208"/>
      <c r="DY76" s="208"/>
      <c r="DZ76" s="276"/>
      <c r="EA76" s="288"/>
      <c r="EB76" s="208">
        <v>10</v>
      </c>
      <c r="EC76" s="208">
        <v>10</v>
      </c>
      <c r="ED76" s="208"/>
      <c r="EE76" s="275" t="s">
        <v>2424</v>
      </c>
      <c r="EF76" s="208">
        <v>10</v>
      </c>
      <c r="EG76" s="208"/>
      <c r="EH76" s="276"/>
      <c r="EI76" s="208"/>
      <c r="EJ76" s="208"/>
      <c r="EK76" s="208"/>
      <c r="EL76" s="208"/>
      <c r="EM76" s="275"/>
      <c r="EN76" s="208"/>
      <c r="EO76" s="208"/>
      <c r="EP76" s="276"/>
      <c r="EQ76" s="208"/>
      <c r="ER76" s="208"/>
      <c r="ES76" s="208"/>
      <c r="ET76" s="208"/>
      <c r="EU76" s="275">
        <v>4750</v>
      </c>
      <c r="EV76" s="276"/>
      <c r="EW76" s="208">
        <v>0</v>
      </c>
      <c r="EX76" s="208">
        <v>0</v>
      </c>
      <c r="EY76" s="208">
        <v>0</v>
      </c>
      <c r="EZ76" s="277"/>
      <c r="FA76" s="208">
        <v>10</v>
      </c>
      <c r="FB76" s="208"/>
      <c r="FC76" s="277"/>
      <c r="FD76" s="208"/>
      <c r="FE76" s="208"/>
      <c r="FF76" s="208"/>
      <c r="FG76" s="275">
        <v>312.10000000000002</v>
      </c>
      <c r="FH76" s="208">
        <v>294.39999999999998</v>
      </c>
      <c r="FI76" s="281">
        <f>AF76</f>
        <v>304</v>
      </c>
      <c r="FJ76" s="293"/>
      <c r="FK76" s="293"/>
      <c r="FL76" s="293"/>
      <c r="FM76" s="293"/>
      <c r="FN76" s="293"/>
      <c r="FO76" s="293"/>
      <c r="FP76" s="293"/>
      <c r="FQ76" s="293"/>
      <c r="FR76" s="293"/>
      <c r="FS76" s="293"/>
      <c r="FT76" s="293"/>
      <c r="FU76" s="293"/>
      <c r="FV76" s="293"/>
      <c r="FW76" s="293"/>
      <c r="FX76" s="293"/>
      <c r="FY76" s="293"/>
      <c r="FZ76" s="293"/>
      <c r="GA76" s="293"/>
      <c r="GB76" s="293"/>
      <c r="GC76" s="293"/>
      <c r="GD76" s="293"/>
      <c r="GE76" s="293"/>
      <c r="GF76" s="293"/>
      <c r="GG76" s="293"/>
      <c r="GH76" s="293"/>
      <c r="GI76" s="293"/>
      <c r="GJ76" s="293"/>
      <c r="GK76" s="293"/>
      <c r="GL76" s="293"/>
      <c r="GM76" s="293"/>
      <c r="GN76" s="293"/>
      <c r="GO76" s="293"/>
      <c r="GP76" s="293"/>
      <c r="GQ76" s="293"/>
      <c r="GR76" s="293"/>
      <c r="GS76" s="293"/>
      <c r="GT76" s="293"/>
      <c r="GU76" s="293"/>
      <c r="GV76" s="293"/>
      <c r="GW76" s="293"/>
      <c r="GX76" s="293"/>
      <c r="GY76" s="293"/>
      <c r="GZ76" s="293"/>
      <c r="HA76" s="293"/>
      <c r="HB76" s="293"/>
      <c r="HC76" s="293"/>
      <c r="HD76" s="293"/>
      <c r="HE76" s="293"/>
      <c r="HF76" s="293"/>
      <c r="HG76" s="293"/>
      <c r="HH76" s="293"/>
      <c r="HI76" s="293"/>
      <c r="HJ76" s="293"/>
      <c r="HK76" s="293"/>
      <c r="HL76" s="293"/>
      <c r="HM76" s="293"/>
      <c r="HN76" s="293"/>
      <c r="HO76" s="293"/>
      <c r="HP76" s="293"/>
      <c r="HQ76" s="293"/>
      <c r="HR76" s="293"/>
      <c r="HS76" s="293"/>
      <c r="HT76" s="293"/>
      <c r="HU76" s="293"/>
      <c r="HV76" s="293"/>
      <c r="HW76" s="293"/>
      <c r="HX76" s="293"/>
      <c r="HY76" s="293"/>
      <c r="HZ76" s="293"/>
      <c r="IA76" s="293"/>
      <c r="IB76" s="293"/>
      <c r="IC76" s="293"/>
      <c r="ID76" s="293"/>
      <c r="IE76" s="293"/>
      <c r="IF76" s="293"/>
      <c r="IG76" s="293"/>
      <c r="IH76" s="293"/>
      <c r="II76" s="293"/>
      <c r="IJ76" s="293"/>
      <c r="IK76" s="293"/>
      <c r="IL76" s="293"/>
      <c r="IM76" s="293"/>
      <c r="IN76" s="293"/>
      <c r="IO76" s="293"/>
      <c r="IP76" s="293"/>
      <c r="IQ76" s="293"/>
      <c r="IR76" s="293"/>
      <c r="IS76" s="293"/>
      <c r="IT76" s="293"/>
      <c r="IU76" s="293"/>
    </row>
    <row r="77" spans="1:255" x14ac:dyDescent="0.25">
      <c r="A77" s="208"/>
      <c r="B77" s="208"/>
      <c r="C77" s="208"/>
      <c r="D77" s="208"/>
      <c r="E77" s="208"/>
      <c r="F77" s="208"/>
      <c r="G77" s="209"/>
      <c r="H77" s="208"/>
      <c r="I77" s="208"/>
      <c r="J77" s="275">
        <v>28</v>
      </c>
      <c r="K77" s="208">
        <v>30</v>
      </c>
      <c r="L77" s="208">
        <v>29</v>
      </c>
      <c r="M77" s="208">
        <v>20.671299999999999</v>
      </c>
      <c r="N77" s="208">
        <v>21.9162</v>
      </c>
      <c r="O77" s="208">
        <v>21.2315</v>
      </c>
      <c r="P77" s="208">
        <v>28.3552</v>
      </c>
      <c r="Q77" s="208">
        <v>30.069700000000001</v>
      </c>
      <c r="R77" s="208">
        <v>29.1267</v>
      </c>
      <c r="S77" s="208"/>
      <c r="T77" s="208"/>
      <c r="U77" s="208"/>
      <c r="V77" s="208" t="s">
        <v>86</v>
      </c>
      <c r="W77" s="208" t="s">
        <v>136</v>
      </c>
      <c r="X77" s="208"/>
      <c r="Y77" s="208">
        <v>1</v>
      </c>
      <c r="Z77" s="208" t="s">
        <v>64</v>
      </c>
      <c r="AA77" s="208" t="s">
        <v>64</v>
      </c>
      <c r="AB77" s="208" t="s">
        <v>86</v>
      </c>
      <c r="AC77" s="208" t="s">
        <v>87</v>
      </c>
      <c r="AD77" s="208"/>
      <c r="AE77" s="208"/>
      <c r="AF77" s="208">
        <v>304</v>
      </c>
      <c r="AG77" s="208" t="s">
        <v>108</v>
      </c>
      <c r="AH77" s="208" t="s">
        <v>109</v>
      </c>
      <c r="AI77" s="208" t="s">
        <v>122</v>
      </c>
      <c r="AJ77" s="208" t="s">
        <v>123</v>
      </c>
      <c r="AK77" s="208">
        <v>4</v>
      </c>
      <c r="AL77" s="208" t="s">
        <v>2352</v>
      </c>
      <c r="AM77" s="208"/>
      <c r="AN77" s="208"/>
      <c r="AO77" s="208">
        <v>97</v>
      </c>
      <c r="AP77" s="208">
        <v>15</v>
      </c>
      <c r="AQ77" s="208"/>
      <c r="AR77" s="276"/>
      <c r="AS77" s="208">
        <v>550</v>
      </c>
      <c r="AT77" s="277">
        <v>550</v>
      </c>
      <c r="AU77" s="275"/>
      <c r="AV77" s="208"/>
      <c r="AW77" s="208"/>
      <c r="AX77" s="208"/>
      <c r="AY77" s="208"/>
      <c r="AZ77" s="208"/>
      <c r="BA77" s="208"/>
      <c r="BB77" s="208"/>
      <c r="BC77" s="208"/>
      <c r="BD77" s="208"/>
      <c r="BE77" s="208"/>
      <c r="BF77" s="208"/>
      <c r="BG77" s="208"/>
      <c r="BH77" s="208"/>
      <c r="BI77" s="208"/>
      <c r="BJ77" s="208"/>
      <c r="BK77" s="208"/>
      <c r="BL77" s="208"/>
      <c r="BM77" s="208"/>
      <c r="BN77" s="278"/>
      <c r="BO77" s="208"/>
      <c r="BP77" s="208"/>
      <c r="BQ77" s="208">
        <v>5</v>
      </c>
      <c r="BR77" s="208" t="s">
        <v>126</v>
      </c>
      <c r="BS77" s="208" t="s">
        <v>2123</v>
      </c>
      <c r="BT77" s="208" t="s">
        <v>2338</v>
      </c>
      <c r="BU77" s="211">
        <v>43759</v>
      </c>
      <c r="BV77" s="208">
        <v>26701</v>
      </c>
      <c r="BW77" s="261" t="s">
        <v>80</v>
      </c>
      <c r="BX77" s="208" t="s">
        <v>64</v>
      </c>
      <c r="BY77" s="208" t="s">
        <v>64</v>
      </c>
      <c r="BZ77" s="208"/>
      <c r="CA77" s="208"/>
      <c r="CB77" s="208" t="s">
        <v>64</v>
      </c>
      <c r="CC77" s="208" t="s">
        <v>64</v>
      </c>
      <c r="CD77" s="208"/>
      <c r="CE77" s="208"/>
      <c r="CF77" s="208"/>
      <c r="CG77" s="208"/>
      <c r="CH77" s="208"/>
      <c r="CI77" s="208"/>
      <c r="CJ77" s="208"/>
      <c r="CK77" s="208" t="s">
        <v>112</v>
      </c>
      <c r="CL77" s="208"/>
      <c r="CM77" s="208">
        <v>1</v>
      </c>
      <c r="CN77" s="208" t="s">
        <v>113</v>
      </c>
      <c r="CO77" s="208"/>
      <c r="CP77" s="208">
        <v>350</v>
      </c>
      <c r="CQ77" s="208">
        <v>230</v>
      </c>
      <c r="CR77" s="208">
        <v>150</v>
      </c>
      <c r="CS77" s="208" t="s">
        <v>114</v>
      </c>
      <c r="CT77" s="208"/>
      <c r="CU77" s="208"/>
      <c r="CV77" s="208" t="s">
        <v>115</v>
      </c>
      <c r="CW77" s="208"/>
      <c r="CX77" s="208" t="s">
        <v>116</v>
      </c>
      <c r="CY77" s="208" t="s">
        <v>64</v>
      </c>
      <c r="CZ77" s="208"/>
      <c r="DA77" s="208"/>
      <c r="DB77" s="208"/>
      <c r="DC77" s="208" t="s">
        <v>2420</v>
      </c>
      <c r="DD77" s="208">
        <v>2</v>
      </c>
      <c r="DE77" s="208" t="s">
        <v>2421</v>
      </c>
      <c r="DF77" s="208" t="s">
        <v>2415</v>
      </c>
      <c r="DG77" s="208" t="s">
        <v>2436</v>
      </c>
      <c r="DH77" s="208"/>
      <c r="DI77" s="208"/>
      <c r="DJ77" s="208"/>
      <c r="DK77" s="208"/>
      <c r="DL77" s="208" t="s">
        <v>64</v>
      </c>
      <c r="DM77" s="208" t="s">
        <v>63</v>
      </c>
      <c r="DN77" s="208"/>
      <c r="DO77" s="208"/>
      <c r="DP77" s="208" t="s">
        <v>64</v>
      </c>
      <c r="DQ77" s="208" t="s">
        <v>139</v>
      </c>
      <c r="DR77" s="208" t="s">
        <v>2441</v>
      </c>
      <c r="DS77" s="208"/>
      <c r="DT77" s="208"/>
      <c r="DU77" s="208"/>
      <c r="DV77" s="208"/>
      <c r="DW77" s="208"/>
      <c r="DX77" s="208"/>
      <c r="DY77" s="208"/>
      <c r="DZ77" s="276"/>
      <c r="EA77" s="288"/>
      <c r="EB77" s="208">
        <v>10</v>
      </c>
      <c r="EC77" s="208">
        <v>10</v>
      </c>
      <c r="ED77" s="208"/>
      <c r="EE77" s="275" t="s">
        <v>2424</v>
      </c>
      <c r="EF77" s="208">
        <v>10</v>
      </c>
      <c r="EG77" s="208"/>
      <c r="EH77" s="276"/>
      <c r="EI77" s="208"/>
      <c r="EJ77" s="208"/>
      <c r="EK77" s="208"/>
      <c r="EL77" s="208"/>
      <c r="EM77" s="275"/>
      <c r="EN77" s="208"/>
      <c r="EO77" s="208"/>
      <c r="EP77" s="276"/>
      <c r="EQ77" s="208"/>
      <c r="ER77" s="208"/>
      <c r="ES77" s="208"/>
      <c r="ET77" s="208"/>
      <c r="EU77" s="275">
        <v>4750</v>
      </c>
      <c r="EV77" s="276"/>
      <c r="EW77" s="208">
        <v>0</v>
      </c>
      <c r="EX77" s="208">
        <v>0</v>
      </c>
      <c r="EY77" s="208">
        <v>0</v>
      </c>
      <c r="EZ77" s="277"/>
      <c r="FA77" s="208">
        <v>10</v>
      </c>
      <c r="FB77" s="208"/>
      <c r="FC77" s="277"/>
      <c r="FD77" s="208"/>
      <c r="FE77" s="208"/>
      <c r="FF77" s="208"/>
      <c r="FG77" s="275">
        <v>312.10000000000002</v>
      </c>
      <c r="FH77" s="208">
        <v>294.39999999999998</v>
      </c>
      <c r="FI77" s="281">
        <f>AF77</f>
        <v>304</v>
      </c>
      <c r="FJ77" s="293"/>
      <c r="FK77" s="293"/>
      <c r="FL77" s="293"/>
      <c r="FM77" s="293"/>
      <c r="FN77" s="293"/>
      <c r="FO77" s="293"/>
      <c r="FP77" s="293"/>
      <c r="FQ77" s="293"/>
      <c r="FR77" s="293"/>
      <c r="FS77" s="293"/>
      <c r="FT77" s="293"/>
      <c r="FU77" s="293"/>
      <c r="FV77" s="293"/>
      <c r="FW77" s="293"/>
      <c r="FX77" s="293"/>
      <c r="FY77" s="293"/>
      <c r="FZ77" s="293"/>
      <c r="GA77" s="293"/>
      <c r="GB77" s="293"/>
      <c r="GC77" s="293"/>
      <c r="GD77" s="293"/>
      <c r="GE77" s="293"/>
      <c r="GF77" s="293"/>
      <c r="GG77" s="293"/>
      <c r="GH77" s="293"/>
      <c r="GI77" s="293"/>
      <c r="GJ77" s="293"/>
      <c r="GK77" s="293"/>
      <c r="GL77" s="293"/>
      <c r="GM77" s="293"/>
      <c r="GN77" s="293"/>
      <c r="GO77" s="293"/>
      <c r="GP77" s="293"/>
      <c r="GQ77" s="293"/>
      <c r="GR77" s="293"/>
      <c r="GS77" s="293"/>
      <c r="GT77" s="293"/>
      <c r="GU77" s="293"/>
      <c r="GV77" s="293"/>
      <c r="GW77" s="293"/>
      <c r="GX77" s="293"/>
      <c r="GY77" s="293"/>
      <c r="GZ77" s="293"/>
      <c r="HA77" s="293"/>
      <c r="HB77" s="293"/>
      <c r="HC77" s="293"/>
      <c r="HD77" s="293"/>
      <c r="HE77" s="293"/>
      <c r="HF77" s="293"/>
      <c r="HG77" s="293"/>
      <c r="HH77" s="293"/>
      <c r="HI77" s="293"/>
      <c r="HJ77" s="293"/>
      <c r="HK77" s="293"/>
      <c r="HL77" s="293"/>
      <c r="HM77" s="293"/>
      <c r="HN77" s="293"/>
      <c r="HO77" s="293"/>
      <c r="HP77" s="293"/>
      <c r="HQ77" s="293"/>
      <c r="HR77" s="293"/>
      <c r="HS77" s="293"/>
      <c r="HT77" s="293"/>
      <c r="HU77" s="293"/>
      <c r="HV77" s="293"/>
      <c r="HW77" s="293"/>
      <c r="HX77" s="293"/>
      <c r="HY77" s="293"/>
      <c r="HZ77" s="293"/>
      <c r="IA77" s="293"/>
      <c r="IB77" s="293"/>
      <c r="IC77" s="293"/>
      <c r="ID77" s="293"/>
      <c r="IE77" s="293"/>
      <c r="IF77" s="293"/>
      <c r="IG77" s="293"/>
      <c r="IH77" s="293"/>
      <c r="II77" s="293"/>
      <c r="IJ77" s="293"/>
      <c r="IK77" s="293"/>
      <c r="IL77" s="293"/>
      <c r="IM77" s="293"/>
      <c r="IN77" s="293"/>
      <c r="IO77" s="293"/>
      <c r="IP77" s="293"/>
      <c r="IQ77" s="293"/>
      <c r="IR77" s="293"/>
      <c r="IS77" s="293"/>
      <c r="IT77" s="293"/>
      <c r="IU77" s="293"/>
    </row>
    <row r="78" spans="1:255" s="256" customFormat="1" ht="15" customHeight="1" x14ac:dyDescent="0.25">
      <c r="A78" s="4"/>
      <c r="B78" s="4"/>
      <c r="C78" s="270"/>
      <c r="D78" s="4"/>
      <c r="E78" s="4"/>
      <c r="F78" s="4"/>
      <c r="G78" s="4"/>
      <c r="H78" s="4"/>
      <c r="I78" s="257"/>
      <c r="J78" s="260"/>
      <c r="K78" s="4"/>
      <c r="L78" s="4"/>
      <c r="M78" s="257" t="s">
        <v>2442</v>
      </c>
      <c r="N78" s="4"/>
      <c r="O78" s="4"/>
      <c r="P78" s="4"/>
      <c r="Q78" s="4"/>
      <c r="R78" s="4"/>
      <c r="S78" s="4"/>
      <c r="T78" s="4"/>
      <c r="U78" s="4"/>
      <c r="V78" s="4"/>
      <c r="W78" s="4"/>
      <c r="X78" s="4"/>
      <c r="Y78" s="4"/>
      <c r="Z78" s="4"/>
      <c r="AA78" s="4"/>
      <c r="AB78" s="4"/>
      <c r="AC78" s="4"/>
      <c r="AD78" s="257" t="str">
        <f>$M78</f>
        <v>2020 Tesla Model 3 Long Range AWD P20</v>
      </c>
      <c r="AE78" s="4"/>
      <c r="AF78" s="4"/>
      <c r="AG78" s="4"/>
      <c r="AH78" s="4"/>
      <c r="AI78" s="4"/>
      <c r="AJ78" s="292"/>
      <c r="AK78" s="4"/>
      <c r="AL78" s="4"/>
      <c r="AM78" s="4"/>
      <c r="AN78" s="4"/>
      <c r="AO78" s="4"/>
      <c r="AP78" s="4"/>
      <c r="AQ78" s="4"/>
      <c r="AR78" s="271"/>
      <c r="AS78" s="4"/>
      <c r="AT78" s="272" t="str">
        <f>$M78</f>
        <v>2020 Tesla Model 3 Long Range AWD P20</v>
      </c>
      <c r="AU78" s="260"/>
      <c r="AV78" s="4"/>
      <c r="AW78" s="4"/>
      <c r="AX78" s="4"/>
      <c r="AY78" s="4"/>
      <c r="AZ78" s="4"/>
      <c r="BA78" s="4"/>
      <c r="BB78" s="4"/>
      <c r="BC78" s="4"/>
      <c r="BD78" s="4"/>
      <c r="BE78" s="4"/>
      <c r="BF78" s="4"/>
      <c r="BG78" s="4"/>
      <c r="BH78" s="4"/>
      <c r="BI78" s="257" t="str">
        <f>$M78</f>
        <v>2020 Tesla Model 3 Long Range AWD P20</v>
      </c>
      <c r="BJ78" s="4"/>
      <c r="BK78" s="4"/>
      <c r="BL78" s="4"/>
      <c r="BM78" s="4"/>
      <c r="BN78" s="260"/>
      <c r="BO78" s="4"/>
      <c r="BP78" s="4"/>
      <c r="BQ78" s="4"/>
      <c r="BR78" s="4"/>
      <c r="BS78" s="4"/>
      <c r="BT78" s="188"/>
      <c r="BU78" s="4"/>
      <c r="BV78" s="4"/>
      <c r="BW78" s="283" t="s">
        <v>80</v>
      </c>
      <c r="BX78" s="4"/>
      <c r="BY78" s="257" t="str">
        <f>$M78</f>
        <v>2020 Tesla Model 3 Long Range AWD P20</v>
      </c>
      <c r="BZ78" s="4"/>
      <c r="CA78" s="4"/>
      <c r="CB78" s="4"/>
      <c r="CC78" s="4"/>
      <c r="CD78" s="4"/>
      <c r="CE78" s="273" t="s">
        <v>80</v>
      </c>
      <c r="CF78" s="4"/>
      <c r="CG78" s="4"/>
      <c r="CH78" s="4"/>
      <c r="CI78" s="4"/>
      <c r="CJ78" s="4"/>
      <c r="CK78" s="4"/>
      <c r="CL78" s="4"/>
      <c r="CM78" s="4"/>
      <c r="CN78" s="4"/>
      <c r="CO78" s="257" t="str">
        <f>$M78</f>
        <v>2020 Tesla Model 3 Long Range AWD P20</v>
      </c>
      <c r="CP78" s="4"/>
      <c r="CQ78" s="4"/>
      <c r="CR78" s="4"/>
      <c r="CS78" s="4"/>
      <c r="CT78" s="4"/>
      <c r="CU78" s="4"/>
      <c r="CV78" s="4"/>
      <c r="CW78" s="4"/>
      <c r="CX78" s="4"/>
      <c r="CY78" s="4"/>
      <c r="CZ78" s="4"/>
      <c r="DA78" s="4"/>
      <c r="DB78" s="4"/>
      <c r="DC78" s="4"/>
      <c r="DD78" s="4"/>
      <c r="DE78" s="4"/>
      <c r="DF78" s="257" t="str">
        <f>$M78</f>
        <v>2020 Tesla Model 3 Long Range AWD P20</v>
      </c>
      <c r="DG78" s="4"/>
      <c r="DH78" s="4"/>
      <c r="DI78" s="4"/>
      <c r="DJ78" s="4"/>
      <c r="DK78" s="4"/>
      <c r="DL78" s="4"/>
      <c r="DM78" s="4"/>
      <c r="DN78" s="4"/>
      <c r="DO78" s="4"/>
      <c r="DP78" s="4"/>
      <c r="DQ78" s="4"/>
      <c r="DR78" s="257"/>
      <c r="DS78" s="257"/>
      <c r="DT78" s="257"/>
      <c r="DU78" s="257"/>
      <c r="DV78" s="257"/>
      <c r="DW78" s="257" t="str">
        <f>$M78</f>
        <v>2020 Tesla Model 3 Long Range AWD P20</v>
      </c>
      <c r="DX78" s="257"/>
      <c r="DY78" s="257"/>
      <c r="DZ78" s="262"/>
      <c r="EA78" s="284"/>
      <c r="EB78" s="257"/>
      <c r="EC78" s="257"/>
      <c r="ED78" s="257"/>
      <c r="EE78" s="266"/>
      <c r="EF78" s="257"/>
      <c r="EG78" s="257"/>
      <c r="EH78" s="262"/>
      <c r="EI78" s="257"/>
      <c r="EK78" s="273"/>
      <c r="EL78" s="257" t="str">
        <f>$M78</f>
        <v>2020 Tesla Model 3 Long Range AWD P20</v>
      </c>
      <c r="EM78" s="266"/>
      <c r="EP78" s="267"/>
      <c r="EU78" s="268"/>
      <c r="EV78" s="267"/>
      <c r="EZ78" s="269"/>
      <c r="FA78" s="257" t="str">
        <f>$M78</f>
        <v>2020 Tesla Model 3 Long Range AWD P20</v>
      </c>
      <c r="FC78" s="269"/>
      <c r="FD78" s="257"/>
      <c r="FE78" s="257"/>
      <c r="FF78" s="257"/>
      <c r="FG78" s="266"/>
      <c r="FH78" s="257"/>
      <c r="FI78" s="262"/>
      <c r="FJ78" s="257"/>
      <c r="FK78" s="257"/>
      <c r="FL78" s="257"/>
      <c r="FM78" s="257"/>
      <c r="FN78" s="257"/>
      <c r="FO78" s="257"/>
      <c r="FP78" s="257"/>
      <c r="FQ78" s="257"/>
      <c r="FR78" s="257"/>
      <c r="FS78" s="257"/>
      <c r="FT78" s="257"/>
      <c r="FU78" s="257"/>
      <c r="FV78" s="257"/>
      <c r="FW78" s="257"/>
      <c r="FX78" s="257"/>
      <c r="FY78" s="257"/>
      <c r="FZ78" s="257"/>
      <c r="GA78" s="257"/>
      <c r="GB78" s="257"/>
      <c r="GC78" s="257"/>
      <c r="GD78" s="257"/>
      <c r="GE78" s="257"/>
      <c r="GF78" s="257"/>
      <c r="GG78" s="257"/>
      <c r="GH78" s="257"/>
    </row>
    <row r="79" spans="1:255" s="256" customFormat="1" ht="13.5" customHeight="1" x14ac:dyDescent="0.25">
      <c r="A79" s="208">
        <v>2020</v>
      </c>
      <c r="B79" s="208" t="s">
        <v>2410</v>
      </c>
      <c r="C79" s="208" t="s">
        <v>2411</v>
      </c>
      <c r="D79" s="208" t="s">
        <v>2443</v>
      </c>
      <c r="E79" s="208" t="s">
        <v>2413</v>
      </c>
      <c r="F79" s="208">
        <v>38</v>
      </c>
      <c r="G79" s="209">
        <v>0</v>
      </c>
      <c r="H79" s="208"/>
      <c r="I79" s="208" t="s">
        <v>140</v>
      </c>
      <c r="J79" s="275">
        <v>118</v>
      </c>
      <c r="K79" s="208">
        <v>107</v>
      </c>
      <c r="L79" s="208">
        <v>113</v>
      </c>
      <c r="M79" s="208">
        <v>162.69999999999999</v>
      </c>
      <c r="N79" s="208">
        <v>147.69999999999999</v>
      </c>
      <c r="O79" s="208">
        <v>155.58940000000001</v>
      </c>
      <c r="P79" s="208">
        <v>117.9575</v>
      </c>
      <c r="Q79" s="208">
        <v>107.0825</v>
      </c>
      <c r="R79" s="208">
        <v>112.8023</v>
      </c>
      <c r="S79" s="208"/>
      <c r="T79" s="208"/>
      <c r="U79" s="208"/>
      <c r="V79" s="208" t="s">
        <v>86</v>
      </c>
      <c r="W79" s="208" t="s">
        <v>136</v>
      </c>
      <c r="X79" s="208"/>
      <c r="Y79" s="208">
        <v>1</v>
      </c>
      <c r="Z79" s="208" t="s">
        <v>64</v>
      </c>
      <c r="AA79" s="208" t="s">
        <v>64</v>
      </c>
      <c r="AB79" s="208" t="s">
        <v>86</v>
      </c>
      <c r="AC79" s="208" t="s">
        <v>87</v>
      </c>
      <c r="AD79" s="208"/>
      <c r="AE79" s="208"/>
      <c r="AF79" s="208">
        <v>299</v>
      </c>
      <c r="AG79" s="208" t="s">
        <v>108</v>
      </c>
      <c r="AH79" s="208" t="s">
        <v>109</v>
      </c>
      <c r="AI79" s="208" t="s">
        <v>68</v>
      </c>
      <c r="AJ79" s="208" t="s">
        <v>69</v>
      </c>
      <c r="AK79" s="208">
        <v>4</v>
      </c>
      <c r="AL79" s="208" t="s">
        <v>2352</v>
      </c>
      <c r="AM79" s="208"/>
      <c r="AN79" s="208"/>
      <c r="AO79" s="208">
        <v>97</v>
      </c>
      <c r="AP79" s="208">
        <v>15</v>
      </c>
      <c r="AQ79" s="208"/>
      <c r="AR79" s="276"/>
      <c r="AS79" s="208">
        <v>600</v>
      </c>
      <c r="AT79" s="277">
        <v>600</v>
      </c>
      <c r="AU79" s="275"/>
      <c r="AV79" s="208"/>
      <c r="AW79" s="208"/>
      <c r="AX79" s="208"/>
      <c r="AY79" s="208"/>
      <c r="AZ79" s="208"/>
      <c r="BA79" s="208"/>
      <c r="BB79" s="208"/>
      <c r="BC79" s="208"/>
      <c r="BD79" s="208"/>
      <c r="BE79" s="208"/>
      <c r="BF79" s="208"/>
      <c r="BG79" s="208"/>
      <c r="BH79" s="208"/>
      <c r="BI79" s="208"/>
      <c r="BJ79" s="208"/>
      <c r="BK79" s="208"/>
      <c r="BL79" s="208"/>
      <c r="BM79" s="208"/>
      <c r="BN79" s="278"/>
      <c r="BO79" s="208"/>
      <c r="BP79" s="208"/>
      <c r="BQ79" s="208">
        <v>5</v>
      </c>
      <c r="BR79" s="208" t="s">
        <v>126</v>
      </c>
      <c r="BS79" s="208" t="s">
        <v>2123</v>
      </c>
      <c r="BT79" s="208" t="s">
        <v>2338</v>
      </c>
      <c r="BU79" s="211">
        <v>43766</v>
      </c>
      <c r="BV79" s="208">
        <v>26751</v>
      </c>
      <c r="BW79" s="261" t="s">
        <v>80</v>
      </c>
      <c r="BX79" s="208" t="s">
        <v>64</v>
      </c>
      <c r="BY79" s="208" t="s">
        <v>64</v>
      </c>
      <c r="BZ79" s="208"/>
      <c r="CA79" s="208"/>
      <c r="CB79" s="208" t="s">
        <v>64</v>
      </c>
      <c r="CC79" s="208" t="s">
        <v>64</v>
      </c>
      <c r="CD79" s="208"/>
      <c r="CE79" s="208"/>
      <c r="CF79" s="208"/>
      <c r="CG79" s="208"/>
      <c r="CH79" s="208"/>
      <c r="CI79" s="208"/>
      <c r="CJ79" s="208"/>
      <c r="CK79" s="208" t="s">
        <v>112</v>
      </c>
      <c r="CL79" s="208"/>
      <c r="CM79" s="208">
        <v>1</v>
      </c>
      <c r="CN79" s="208" t="s">
        <v>113</v>
      </c>
      <c r="CO79" s="208"/>
      <c r="CP79" s="208">
        <v>350</v>
      </c>
      <c r="CQ79" s="208">
        <v>230</v>
      </c>
      <c r="CR79" s="208">
        <v>150</v>
      </c>
      <c r="CS79" s="208" t="s">
        <v>114</v>
      </c>
      <c r="CT79" s="208"/>
      <c r="CU79" s="208"/>
      <c r="CV79" s="208" t="s">
        <v>115</v>
      </c>
      <c r="CW79" s="208"/>
      <c r="CX79" s="208" t="s">
        <v>116</v>
      </c>
      <c r="CY79" s="208" t="s">
        <v>64</v>
      </c>
      <c r="CZ79" s="208"/>
      <c r="DA79" s="208"/>
      <c r="DB79" s="208"/>
      <c r="DC79" s="208" t="s">
        <v>2420</v>
      </c>
      <c r="DD79" s="208">
        <v>2</v>
      </c>
      <c r="DE79" s="208" t="s">
        <v>2421</v>
      </c>
      <c r="DF79" s="208" t="s">
        <v>2415</v>
      </c>
      <c r="DG79" s="208" t="s">
        <v>2436</v>
      </c>
      <c r="DH79" s="208"/>
      <c r="DI79" s="208"/>
      <c r="DJ79" s="208"/>
      <c r="DK79" s="208"/>
      <c r="DL79" s="208" t="s">
        <v>64</v>
      </c>
      <c r="DM79" s="208" t="s">
        <v>63</v>
      </c>
      <c r="DN79" s="208"/>
      <c r="DO79" s="208"/>
      <c r="DP79" s="208" t="s">
        <v>64</v>
      </c>
      <c r="DQ79" s="208" t="s">
        <v>139</v>
      </c>
      <c r="DR79" s="208" t="s">
        <v>2444</v>
      </c>
      <c r="DS79" s="208"/>
      <c r="DT79" s="208"/>
      <c r="DU79" s="208"/>
      <c r="DV79" s="208"/>
      <c r="DW79" s="208"/>
      <c r="DX79" s="208"/>
      <c r="DY79" s="208"/>
      <c r="DZ79" s="276"/>
      <c r="EA79" s="288"/>
      <c r="EB79" s="208">
        <v>10</v>
      </c>
      <c r="EC79" s="208">
        <v>10</v>
      </c>
      <c r="ED79" s="208"/>
      <c r="EE79" s="275" t="s">
        <v>2424</v>
      </c>
      <c r="EF79" s="208">
        <v>10</v>
      </c>
      <c r="EG79" s="208"/>
      <c r="EH79" s="276"/>
      <c r="EI79" s="208"/>
      <c r="EJ79" s="208"/>
      <c r="EK79" s="208"/>
      <c r="EL79" s="208"/>
      <c r="EM79" s="275"/>
      <c r="EN79" s="208"/>
      <c r="EO79" s="208"/>
      <c r="EP79" s="276"/>
      <c r="EQ79" s="208"/>
      <c r="ER79" s="208"/>
      <c r="ES79" s="208"/>
      <c r="ET79" s="208"/>
      <c r="EU79" s="275">
        <v>4500</v>
      </c>
      <c r="EV79" s="276"/>
      <c r="EW79" s="208">
        <v>0</v>
      </c>
      <c r="EX79" s="208">
        <v>0</v>
      </c>
      <c r="EY79" s="208">
        <v>0</v>
      </c>
      <c r="EZ79" s="277"/>
      <c r="FA79" s="208">
        <v>10</v>
      </c>
      <c r="FB79" s="208"/>
      <c r="FC79" s="277"/>
      <c r="FD79" s="208"/>
      <c r="FE79" s="208"/>
      <c r="FF79" s="208"/>
      <c r="FG79" s="194">
        <v>312.11463483526592</v>
      </c>
      <c r="FH79" s="195">
        <v>283.33428577896808</v>
      </c>
      <c r="FI79" s="281">
        <f>AF79</f>
        <v>299</v>
      </c>
    </row>
    <row r="80" spans="1:255" ht="16.899999999999999" customHeight="1" x14ac:dyDescent="0.25">
      <c r="A80" s="208"/>
      <c r="B80" s="208"/>
      <c r="C80" s="208"/>
      <c r="D80" s="208"/>
      <c r="E80" s="208"/>
      <c r="F80" s="208"/>
      <c r="G80" s="209"/>
      <c r="H80" s="208"/>
      <c r="I80" s="208"/>
      <c r="J80" s="275">
        <v>29</v>
      </c>
      <c r="K80" s="208">
        <v>31</v>
      </c>
      <c r="L80" s="208">
        <v>30</v>
      </c>
      <c r="M80" s="208">
        <v>20.715299999999999</v>
      </c>
      <c r="N80" s="208">
        <v>22.819500000000001</v>
      </c>
      <c r="O80" s="208">
        <v>21.662199999999999</v>
      </c>
      <c r="P80" s="208">
        <v>28.573899999999998</v>
      </c>
      <c r="Q80" s="208">
        <v>31.4757</v>
      </c>
      <c r="R80" s="208">
        <v>29.8797</v>
      </c>
      <c r="S80" s="208"/>
      <c r="T80" s="208"/>
      <c r="U80" s="208"/>
      <c r="V80" s="208" t="s">
        <v>86</v>
      </c>
      <c r="W80" s="208" t="s">
        <v>136</v>
      </c>
      <c r="X80" s="208"/>
      <c r="Y80" s="208">
        <v>1</v>
      </c>
      <c r="Z80" s="208" t="s">
        <v>64</v>
      </c>
      <c r="AA80" s="208" t="s">
        <v>64</v>
      </c>
      <c r="AB80" s="208" t="s">
        <v>86</v>
      </c>
      <c r="AC80" s="208" t="s">
        <v>87</v>
      </c>
      <c r="AD80" s="208"/>
      <c r="AE80" s="208"/>
      <c r="AF80" s="208">
        <v>299</v>
      </c>
      <c r="AG80" s="208" t="s">
        <v>108</v>
      </c>
      <c r="AH80" s="208" t="s">
        <v>109</v>
      </c>
      <c r="AI80" s="208" t="s">
        <v>122</v>
      </c>
      <c r="AJ80" s="208" t="s">
        <v>123</v>
      </c>
      <c r="AK80" s="208">
        <v>4</v>
      </c>
      <c r="AL80" s="208" t="s">
        <v>2352</v>
      </c>
      <c r="AM80" s="208"/>
      <c r="AN80" s="208"/>
      <c r="AO80" s="208">
        <v>97</v>
      </c>
      <c r="AP80" s="208">
        <v>15</v>
      </c>
      <c r="AQ80" s="208"/>
      <c r="AR80" s="276"/>
      <c r="AS80" s="208">
        <v>600</v>
      </c>
      <c r="AT80" s="277">
        <v>600</v>
      </c>
      <c r="AU80" s="275"/>
      <c r="AV80" s="208"/>
      <c r="AW80" s="208"/>
      <c r="AX80" s="208"/>
      <c r="AY80" s="208"/>
      <c r="AZ80" s="208"/>
      <c r="BA80" s="208"/>
      <c r="BB80" s="208"/>
      <c r="BC80" s="208"/>
      <c r="BD80" s="208"/>
      <c r="BE80" s="208"/>
      <c r="BF80" s="208"/>
      <c r="BG80" s="208"/>
      <c r="BH80" s="208"/>
      <c r="BI80" s="208"/>
      <c r="BJ80" s="208"/>
      <c r="BK80" s="208"/>
      <c r="BL80" s="208"/>
      <c r="BM80" s="208"/>
      <c r="BN80" s="278"/>
      <c r="BO80" s="208"/>
      <c r="BP80" s="208"/>
      <c r="BQ80" s="208">
        <v>5</v>
      </c>
      <c r="BR80" s="208" t="s">
        <v>126</v>
      </c>
      <c r="BS80" s="208" t="s">
        <v>2123</v>
      </c>
      <c r="BT80" s="208" t="s">
        <v>2338</v>
      </c>
      <c r="BU80" s="211">
        <v>43766</v>
      </c>
      <c r="BV80" s="208">
        <v>26751</v>
      </c>
      <c r="BW80" s="261" t="s">
        <v>80</v>
      </c>
      <c r="BX80" s="208" t="s">
        <v>64</v>
      </c>
      <c r="BY80" s="208" t="s">
        <v>64</v>
      </c>
      <c r="BZ80" s="208"/>
      <c r="CA80" s="208"/>
      <c r="CB80" s="208" t="s">
        <v>64</v>
      </c>
      <c r="CC80" s="208" t="s">
        <v>64</v>
      </c>
      <c r="CD80" s="208"/>
      <c r="CE80" s="208"/>
      <c r="CF80" s="208"/>
      <c r="CG80" s="208"/>
      <c r="CH80" s="208"/>
      <c r="CI80" s="208"/>
      <c r="CJ80" s="208"/>
      <c r="CK80" s="208" t="s">
        <v>112</v>
      </c>
      <c r="CL80" s="208"/>
      <c r="CM80" s="208">
        <v>1</v>
      </c>
      <c r="CN80" s="208" t="s">
        <v>113</v>
      </c>
      <c r="CO80" s="208"/>
      <c r="CP80" s="208">
        <v>350</v>
      </c>
      <c r="CQ80" s="208">
        <v>230</v>
      </c>
      <c r="CR80" s="208">
        <v>150</v>
      </c>
      <c r="CS80" s="208" t="s">
        <v>114</v>
      </c>
      <c r="CT80" s="208"/>
      <c r="CU80" s="208"/>
      <c r="CV80" s="208" t="s">
        <v>115</v>
      </c>
      <c r="CW80" s="208"/>
      <c r="CX80" s="208" t="s">
        <v>116</v>
      </c>
      <c r="CY80" s="208" t="s">
        <v>64</v>
      </c>
      <c r="CZ80" s="208"/>
      <c r="DA80" s="208"/>
      <c r="DB80" s="208"/>
      <c r="DC80" s="208" t="s">
        <v>2420</v>
      </c>
      <c r="DD80" s="208">
        <v>2</v>
      </c>
      <c r="DE80" s="208" t="s">
        <v>2421</v>
      </c>
      <c r="DF80" s="208" t="s">
        <v>2415</v>
      </c>
      <c r="DG80" s="208" t="s">
        <v>2436</v>
      </c>
      <c r="DH80" s="208"/>
      <c r="DI80" s="208"/>
      <c r="DJ80" s="208"/>
      <c r="DK80" s="208"/>
      <c r="DL80" s="208" t="s">
        <v>64</v>
      </c>
      <c r="DM80" s="208" t="s">
        <v>63</v>
      </c>
      <c r="DN80" s="208"/>
      <c r="DO80" s="208"/>
      <c r="DP80" s="208" t="s">
        <v>64</v>
      </c>
      <c r="DQ80" s="208" t="s">
        <v>139</v>
      </c>
      <c r="DR80" s="208" t="s">
        <v>2444</v>
      </c>
      <c r="DS80" s="208"/>
      <c r="DT80" s="208"/>
      <c r="DU80" s="208"/>
      <c r="DV80" s="208"/>
      <c r="DW80" s="208"/>
      <c r="DX80" s="208"/>
      <c r="DY80" s="208"/>
      <c r="DZ80" s="276"/>
      <c r="EA80" s="288"/>
      <c r="EB80" s="208">
        <v>10</v>
      </c>
      <c r="EC80" s="208">
        <v>10</v>
      </c>
      <c r="ED80" s="208"/>
      <c r="EE80" s="275" t="s">
        <v>2424</v>
      </c>
      <c r="EF80" s="208">
        <v>10</v>
      </c>
      <c r="EG80" s="208"/>
      <c r="EH80" s="276"/>
      <c r="EI80" s="208"/>
      <c r="EJ80" s="208"/>
      <c r="EK80" s="208"/>
      <c r="EL80" s="208"/>
      <c r="EM80" s="275"/>
      <c r="EN80" s="208"/>
      <c r="EO80" s="208"/>
      <c r="EP80" s="276"/>
      <c r="EQ80" s="208"/>
      <c r="ER80" s="208"/>
      <c r="ES80" s="208"/>
      <c r="ET80" s="208"/>
      <c r="EU80" s="275">
        <v>4500</v>
      </c>
      <c r="EV80" s="276"/>
      <c r="EW80" s="208">
        <v>0</v>
      </c>
      <c r="EX80" s="208">
        <v>0</v>
      </c>
      <c r="EY80" s="208">
        <v>0</v>
      </c>
      <c r="EZ80" s="277"/>
      <c r="FA80" s="208">
        <v>10</v>
      </c>
      <c r="FB80" s="208"/>
      <c r="FC80" s="277"/>
      <c r="FD80" s="208"/>
      <c r="FE80" s="208"/>
      <c r="FF80" s="208"/>
      <c r="FG80" s="194">
        <v>312.11463483526592</v>
      </c>
      <c r="FH80" s="195">
        <v>283.33428577896808</v>
      </c>
      <c r="FI80" s="281">
        <f>AF80</f>
        <v>299</v>
      </c>
    </row>
    <row r="81" spans="1:255" s="256" customFormat="1" ht="15" customHeight="1" x14ac:dyDescent="0.25">
      <c r="A81" s="4"/>
      <c r="B81" s="4"/>
      <c r="C81" s="270"/>
      <c r="D81" s="4"/>
      <c r="E81" s="4"/>
      <c r="F81" s="4"/>
      <c r="G81" s="4"/>
      <c r="H81" s="4"/>
      <c r="I81" s="257"/>
      <c r="J81" s="260"/>
      <c r="K81" s="4"/>
      <c r="L81" s="4"/>
      <c r="M81" s="257" t="s">
        <v>2445</v>
      </c>
      <c r="N81" s="4"/>
      <c r="O81" s="4"/>
      <c r="P81" s="4"/>
      <c r="Q81" s="4"/>
      <c r="R81" s="4"/>
      <c r="S81" s="4"/>
      <c r="T81" s="4"/>
      <c r="U81" s="4"/>
      <c r="V81" s="4"/>
      <c r="W81" s="4"/>
      <c r="X81" s="4"/>
      <c r="Y81" s="4"/>
      <c r="Z81" s="4"/>
      <c r="AA81" s="4"/>
      <c r="AB81" s="4"/>
      <c r="AC81" s="4"/>
      <c r="AD81" s="257" t="str">
        <f>$M81</f>
        <v>2020 Tesla Model S Long Range</v>
      </c>
      <c r="AE81" s="4"/>
      <c r="AF81" s="4"/>
      <c r="AG81" s="4"/>
      <c r="AH81" s="4"/>
      <c r="AI81" s="4"/>
      <c r="AJ81" s="292"/>
      <c r="AK81" s="4"/>
      <c r="AL81" s="4"/>
      <c r="AM81" s="4"/>
      <c r="AN81" s="4"/>
      <c r="AO81" s="4"/>
      <c r="AP81" s="4"/>
      <c r="AQ81" s="4"/>
      <c r="AR81" s="271"/>
      <c r="AS81" s="4"/>
      <c r="AT81" s="272" t="str">
        <f>$M81</f>
        <v>2020 Tesla Model S Long Range</v>
      </c>
      <c r="AU81" s="260"/>
      <c r="AV81" s="4"/>
      <c r="AW81" s="4"/>
      <c r="AX81" s="4"/>
      <c r="AY81" s="4"/>
      <c r="AZ81" s="4"/>
      <c r="BA81" s="4"/>
      <c r="BB81" s="4"/>
      <c r="BC81" s="4"/>
      <c r="BD81" s="4"/>
      <c r="BE81" s="4"/>
      <c r="BF81" s="4"/>
      <c r="BG81" s="4"/>
      <c r="BH81" s="4"/>
      <c r="BI81" s="257" t="str">
        <f>$M81</f>
        <v>2020 Tesla Model S Long Range</v>
      </c>
      <c r="BJ81" s="4"/>
      <c r="BK81" s="4"/>
      <c r="BL81" s="4"/>
      <c r="BM81" s="4"/>
      <c r="BN81" s="260"/>
      <c r="BO81" s="4"/>
      <c r="BP81" s="4"/>
      <c r="BQ81" s="4"/>
      <c r="BR81" s="4"/>
      <c r="BS81" s="4"/>
      <c r="BT81" s="188"/>
      <c r="BU81" s="4"/>
      <c r="BV81" s="4"/>
      <c r="BW81" s="283" t="s">
        <v>80</v>
      </c>
      <c r="BX81" s="4"/>
      <c r="BY81" s="257" t="str">
        <f>$M81</f>
        <v>2020 Tesla Model S Long Range</v>
      </c>
      <c r="BZ81" s="4"/>
      <c r="CA81" s="4"/>
      <c r="CB81" s="4"/>
      <c r="CC81" s="4"/>
      <c r="CD81" s="4"/>
      <c r="CE81" s="273" t="s">
        <v>80</v>
      </c>
      <c r="CF81" s="4"/>
      <c r="CG81" s="4"/>
      <c r="CH81" s="4"/>
      <c r="CI81" s="4"/>
      <c r="CJ81" s="4"/>
      <c r="CK81" s="4"/>
      <c r="CL81" s="4"/>
      <c r="CM81" s="4"/>
      <c r="CN81" s="4"/>
      <c r="CO81" s="257" t="str">
        <f>$M81</f>
        <v>2020 Tesla Model S Long Range</v>
      </c>
      <c r="CP81" s="4"/>
      <c r="CQ81" s="4"/>
      <c r="CR81" s="4"/>
      <c r="CS81" s="4"/>
      <c r="CT81" s="4"/>
      <c r="CU81" s="4"/>
      <c r="CV81" s="4"/>
      <c r="CW81" s="4"/>
      <c r="CX81" s="4"/>
      <c r="CY81" s="4"/>
      <c r="CZ81" s="4"/>
      <c r="DA81" s="4"/>
      <c r="DB81" s="4"/>
      <c r="DC81" s="4"/>
      <c r="DD81" s="4"/>
      <c r="DE81" s="4"/>
      <c r="DF81" s="257" t="str">
        <f>$M81</f>
        <v>2020 Tesla Model S Long Range</v>
      </c>
      <c r="DG81" s="4"/>
      <c r="DH81" s="4"/>
      <c r="DI81" s="4"/>
      <c r="DJ81" s="4"/>
      <c r="DK81" s="4"/>
      <c r="DL81" s="4"/>
      <c r="DM81" s="4"/>
      <c r="DN81" s="4"/>
      <c r="DO81" s="4"/>
      <c r="DP81" s="4"/>
      <c r="DQ81" s="4"/>
      <c r="DR81" s="257"/>
      <c r="DS81" s="257"/>
      <c r="DT81" s="257"/>
      <c r="DU81" s="257"/>
      <c r="DV81" s="257"/>
      <c r="DW81" s="257" t="str">
        <f>$M81</f>
        <v>2020 Tesla Model S Long Range</v>
      </c>
      <c r="DX81" s="257"/>
      <c r="DY81" s="257"/>
      <c r="DZ81" s="262"/>
      <c r="EA81" s="284"/>
      <c r="EB81" s="257"/>
      <c r="EC81" s="257"/>
      <c r="ED81" s="257"/>
      <c r="EE81" s="266"/>
      <c r="EF81" s="257"/>
      <c r="EG81" s="257"/>
      <c r="EH81" s="262"/>
      <c r="EI81" s="257"/>
      <c r="EK81" s="273"/>
      <c r="EL81" s="257" t="str">
        <f>$M81</f>
        <v>2020 Tesla Model S Long Range</v>
      </c>
      <c r="EM81" s="266"/>
      <c r="EP81" s="267"/>
      <c r="EU81" s="268"/>
      <c r="EV81" s="267"/>
      <c r="EZ81" s="269"/>
      <c r="FA81" s="257" t="str">
        <f>$M81</f>
        <v>2020 Tesla Model S Long Range</v>
      </c>
      <c r="FC81" s="269"/>
      <c r="FD81" s="257"/>
      <c r="FE81" s="257"/>
      <c r="FF81" s="257"/>
      <c r="FG81" s="266"/>
      <c r="FH81" s="257"/>
      <c r="FI81" s="262"/>
      <c r="FJ81" s="257"/>
      <c r="FK81" s="257"/>
      <c r="FL81" s="257"/>
      <c r="FM81" s="257"/>
      <c r="FN81" s="257"/>
      <c r="FO81" s="257"/>
      <c r="FP81" s="257"/>
      <c r="FQ81" s="257"/>
      <c r="FR81" s="257"/>
      <c r="FS81" s="257"/>
      <c r="FT81" s="257"/>
      <c r="FU81" s="257"/>
      <c r="FV81" s="257"/>
      <c r="FW81" s="257"/>
      <c r="FX81" s="257"/>
      <c r="FY81" s="257"/>
      <c r="FZ81" s="257"/>
      <c r="GA81" s="257"/>
      <c r="GB81" s="257"/>
      <c r="GC81" s="257"/>
      <c r="GD81" s="257"/>
      <c r="GE81" s="257"/>
      <c r="GF81" s="257"/>
      <c r="GG81" s="257"/>
      <c r="GH81" s="257"/>
    </row>
    <row r="82" spans="1:255" s="293" customFormat="1" x14ac:dyDescent="0.25">
      <c r="A82" s="208">
        <v>2020</v>
      </c>
      <c r="B82" s="208" t="s">
        <v>2410</v>
      </c>
      <c r="C82" s="208" t="s">
        <v>2411</v>
      </c>
      <c r="D82" s="208" t="s">
        <v>2446</v>
      </c>
      <c r="E82" s="208" t="s">
        <v>2413</v>
      </c>
      <c r="F82" s="208">
        <v>14</v>
      </c>
      <c r="G82" s="209">
        <v>0</v>
      </c>
      <c r="H82" s="208"/>
      <c r="I82" s="208" t="s">
        <v>140</v>
      </c>
      <c r="J82" s="275">
        <v>115</v>
      </c>
      <c r="K82" s="208">
        <v>107</v>
      </c>
      <c r="L82" s="208">
        <v>111</v>
      </c>
      <c r="M82" s="208">
        <v>153.69999999999999</v>
      </c>
      <c r="N82" s="208">
        <v>143.4</v>
      </c>
      <c r="O82" s="208">
        <v>148.88759999999999</v>
      </c>
      <c r="P82" s="208">
        <v>114.93689999999999</v>
      </c>
      <c r="Q82" s="208">
        <v>107.2345</v>
      </c>
      <c r="R82" s="208">
        <v>111.3381</v>
      </c>
      <c r="S82" s="208"/>
      <c r="T82" s="208"/>
      <c r="U82" s="208"/>
      <c r="V82" s="208" t="s">
        <v>86</v>
      </c>
      <c r="W82" s="208" t="s">
        <v>136</v>
      </c>
      <c r="X82" s="208"/>
      <c r="Y82" s="208">
        <v>1</v>
      </c>
      <c r="Z82" s="208" t="s">
        <v>64</v>
      </c>
      <c r="AA82" s="208" t="s">
        <v>64</v>
      </c>
      <c r="AB82" s="208" t="s">
        <v>86</v>
      </c>
      <c r="AC82" s="208" t="s">
        <v>87</v>
      </c>
      <c r="AD82" s="208"/>
      <c r="AE82" s="208"/>
      <c r="AF82" s="208">
        <v>373</v>
      </c>
      <c r="AG82" s="208" t="s">
        <v>108</v>
      </c>
      <c r="AH82" s="208" t="s">
        <v>109</v>
      </c>
      <c r="AI82" s="208" t="s">
        <v>68</v>
      </c>
      <c r="AJ82" s="208" t="s">
        <v>69</v>
      </c>
      <c r="AK82" s="208">
        <v>4</v>
      </c>
      <c r="AL82" s="208" t="s">
        <v>2352</v>
      </c>
      <c r="AM82" s="208"/>
      <c r="AN82" s="208"/>
      <c r="AO82" s="208"/>
      <c r="AP82" s="208"/>
      <c r="AQ82" s="208">
        <v>94</v>
      </c>
      <c r="AR82" s="276">
        <v>26</v>
      </c>
      <c r="AS82" s="208">
        <v>600</v>
      </c>
      <c r="AT82" s="277">
        <v>600</v>
      </c>
      <c r="AU82" s="275"/>
      <c r="AV82" s="208"/>
      <c r="AW82" s="208"/>
      <c r="AX82" s="208"/>
      <c r="AY82" s="208"/>
      <c r="AZ82" s="208"/>
      <c r="BA82" s="208"/>
      <c r="BB82" s="208"/>
      <c r="BC82" s="208"/>
      <c r="BD82" s="208"/>
      <c r="BE82" s="208"/>
      <c r="BF82" s="208"/>
      <c r="BG82" s="208"/>
      <c r="BH82" s="208"/>
      <c r="BI82" s="208"/>
      <c r="BJ82" s="208"/>
      <c r="BK82" s="208"/>
      <c r="BL82" s="208"/>
      <c r="BM82" s="208"/>
      <c r="BN82" s="278"/>
      <c r="BO82" s="208"/>
      <c r="BP82" s="208"/>
      <c r="BQ82" s="208">
        <v>6</v>
      </c>
      <c r="BR82" s="208" t="s">
        <v>92</v>
      </c>
      <c r="BS82" s="208" t="s">
        <v>2123</v>
      </c>
      <c r="BT82" s="208" t="s">
        <v>2338</v>
      </c>
      <c r="BU82" s="211">
        <v>43745</v>
      </c>
      <c r="BV82" s="208">
        <v>26650</v>
      </c>
      <c r="BW82" s="261" t="s">
        <v>80</v>
      </c>
      <c r="BX82" s="208" t="s">
        <v>64</v>
      </c>
      <c r="BY82" s="208" t="s">
        <v>64</v>
      </c>
      <c r="BZ82" s="208"/>
      <c r="CA82" s="208"/>
      <c r="CB82" s="208" t="s">
        <v>64</v>
      </c>
      <c r="CC82" s="208" t="s">
        <v>64</v>
      </c>
      <c r="CD82" s="208"/>
      <c r="CE82" s="208"/>
      <c r="CF82" s="208"/>
      <c r="CG82" s="208"/>
      <c r="CH82" s="208"/>
      <c r="CI82" s="208"/>
      <c r="CJ82" s="208"/>
      <c r="CK82" s="208" t="s">
        <v>112</v>
      </c>
      <c r="CL82" s="208"/>
      <c r="CM82" s="208">
        <v>1</v>
      </c>
      <c r="CN82" s="208" t="s">
        <v>113</v>
      </c>
      <c r="CO82" s="208"/>
      <c r="CP82" s="208">
        <v>400</v>
      </c>
      <c r="CQ82" s="208">
        <v>245</v>
      </c>
      <c r="CR82" s="208">
        <v>170</v>
      </c>
      <c r="CS82" s="208" t="s">
        <v>114</v>
      </c>
      <c r="CT82" s="208"/>
      <c r="CU82" s="208"/>
      <c r="CV82" s="208" t="s">
        <v>115</v>
      </c>
      <c r="CW82" s="208"/>
      <c r="CX82" s="208" t="s">
        <v>116</v>
      </c>
      <c r="CY82" s="208" t="s">
        <v>64</v>
      </c>
      <c r="CZ82" s="208"/>
      <c r="DA82" s="208"/>
      <c r="DB82" s="208"/>
      <c r="DC82" s="208" t="s">
        <v>2447</v>
      </c>
      <c r="DD82" s="208">
        <v>2</v>
      </c>
      <c r="DE82" s="208" t="s">
        <v>2421</v>
      </c>
      <c r="DF82" s="208" t="s">
        <v>2415</v>
      </c>
      <c r="DG82" s="208" t="s">
        <v>2448</v>
      </c>
      <c r="DH82" s="208"/>
      <c r="DI82" s="208"/>
      <c r="DJ82" s="208"/>
      <c r="DK82" s="208"/>
      <c r="DL82" s="208" t="s">
        <v>64</v>
      </c>
      <c r="DM82" s="208" t="s">
        <v>63</v>
      </c>
      <c r="DN82" s="208"/>
      <c r="DO82" s="208"/>
      <c r="DP82" s="208" t="s">
        <v>64</v>
      </c>
      <c r="DQ82" s="208" t="s">
        <v>139</v>
      </c>
      <c r="DR82" s="208" t="s">
        <v>2416</v>
      </c>
      <c r="DS82" s="208"/>
      <c r="DT82" s="208"/>
      <c r="DU82" s="208"/>
      <c r="DV82" s="208"/>
      <c r="DW82" s="208"/>
      <c r="DX82" s="208"/>
      <c r="DY82" s="208"/>
      <c r="DZ82" s="276"/>
      <c r="EA82" s="288"/>
      <c r="EB82" s="208">
        <v>10</v>
      </c>
      <c r="EC82" s="208">
        <v>10</v>
      </c>
      <c r="ED82" s="208"/>
      <c r="EE82" s="275" t="s">
        <v>2449</v>
      </c>
      <c r="EF82" s="208">
        <v>10</v>
      </c>
      <c r="EG82" s="208"/>
      <c r="EH82" s="276"/>
      <c r="EI82" s="208"/>
      <c r="EJ82" s="208"/>
      <c r="EK82" s="208"/>
      <c r="EL82" s="208"/>
      <c r="EM82" s="275"/>
      <c r="EN82" s="208"/>
      <c r="EO82" s="208"/>
      <c r="EP82" s="276"/>
      <c r="EQ82" s="208"/>
      <c r="ER82" s="208"/>
      <c r="ES82" s="208"/>
      <c r="ET82" s="208"/>
      <c r="EU82" s="275">
        <v>4500</v>
      </c>
      <c r="EV82" s="276"/>
      <c r="EW82" s="208">
        <v>0</v>
      </c>
      <c r="EX82" s="208">
        <v>0</v>
      </c>
      <c r="EY82" s="208">
        <v>0</v>
      </c>
      <c r="EZ82" s="277"/>
      <c r="FA82" s="208">
        <v>12</v>
      </c>
      <c r="FB82" s="208"/>
      <c r="FC82" s="277"/>
      <c r="FD82" s="208"/>
      <c r="FE82" s="208"/>
      <c r="FF82" s="208"/>
      <c r="FG82" s="294">
        <v>384.33179999999999</v>
      </c>
      <c r="FH82" s="209">
        <v>358.55509999999998</v>
      </c>
      <c r="FI82" s="281">
        <f>AF82</f>
        <v>373</v>
      </c>
      <c r="FJ82" s="256"/>
      <c r="FK82" s="256"/>
      <c r="FL82" s="256"/>
      <c r="FM82" s="256"/>
      <c r="FN82" s="256"/>
      <c r="FO82" s="256"/>
      <c r="FP82" s="256"/>
      <c r="FQ82" s="256"/>
      <c r="FR82" s="256"/>
      <c r="FS82" s="256"/>
      <c r="FT82" s="256"/>
      <c r="FU82" s="256"/>
      <c r="FV82" s="256"/>
      <c r="FW82" s="256"/>
      <c r="FX82" s="256"/>
      <c r="FY82" s="256"/>
      <c r="FZ82" s="256"/>
      <c r="GA82" s="256"/>
      <c r="GB82" s="256"/>
      <c r="GC82" s="256"/>
      <c r="GD82" s="256"/>
      <c r="GE82" s="256"/>
      <c r="GF82" s="256"/>
      <c r="GG82" s="256"/>
      <c r="GH82" s="256"/>
      <c r="GI82" s="256"/>
      <c r="GJ82" s="256"/>
      <c r="GK82" s="256"/>
      <c r="GL82" s="256"/>
      <c r="GM82" s="256"/>
      <c r="GN82" s="256"/>
      <c r="GO82" s="256"/>
      <c r="GP82" s="256"/>
      <c r="GQ82" s="256"/>
      <c r="GR82" s="256"/>
      <c r="GS82" s="256"/>
      <c r="GT82" s="256"/>
      <c r="GU82" s="256"/>
      <c r="GV82" s="256"/>
      <c r="GW82" s="256"/>
      <c r="GX82" s="256"/>
      <c r="GY82" s="256"/>
      <c r="GZ82" s="256"/>
      <c r="HA82" s="256"/>
      <c r="HB82" s="256"/>
      <c r="HC82" s="256"/>
      <c r="HD82" s="256"/>
      <c r="HE82" s="256"/>
      <c r="HF82" s="256"/>
      <c r="HG82" s="256"/>
      <c r="HH82" s="256"/>
      <c r="HI82" s="256"/>
      <c r="HJ82" s="256"/>
      <c r="HK82" s="256"/>
      <c r="HL82" s="256"/>
      <c r="HM82" s="256"/>
      <c r="HN82" s="256"/>
      <c r="HO82" s="256"/>
      <c r="HP82" s="256"/>
      <c r="HQ82" s="256"/>
      <c r="HR82" s="256"/>
      <c r="HS82" s="256"/>
      <c r="HT82" s="256"/>
      <c r="HU82" s="256"/>
      <c r="HV82" s="256"/>
      <c r="HW82" s="256"/>
      <c r="HX82" s="256"/>
      <c r="HY82" s="256"/>
      <c r="HZ82" s="256"/>
      <c r="IA82" s="256"/>
      <c r="IB82" s="256"/>
      <c r="IC82" s="256"/>
      <c r="ID82" s="256"/>
      <c r="IE82" s="256"/>
      <c r="IF82" s="256"/>
      <c r="IG82" s="256"/>
      <c r="IH82" s="256"/>
      <c r="II82" s="256"/>
      <c r="IJ82" s="256"/>
      <c r="IK82" s="256"/>
      <c r="IL82" s="256"/>
      <c r="IM82" s="256"/>
      <c r="IN82" s="256"/>
      <c r="IO82" s="256"/>
      <c r="IP82" s="256"/>
      <c r="IQ82" s="256"/>
      <c r="IR82" s="256"/>
      <c r="IS82" s="256"/>
      <c r="IT82" s="256"/>
      <c r="IU82" s="256"/>
    </row>
    <row r="83" spans="1:255" s="293" customFormat="1" x14ac:dyDescent="0.25">
      <c r="A83" s="208"/>
      <c r="B83" s="208"/>
      <c r="C83" s="208"/>
      <c r="D83" s="208"/>
      <c r="E83" s="208"/>
      <c r="F83" s="208"/>
      <c r="G83" s="209"/>
      <c r="H83" s="208"/>
      <c r="I83" s="208"/>
      <c r="J83" s="275">
        <v>29</v>
      </c>
      <c r="K83" s="208">
        <v>31</v>
      </c>
      <c r="L83" s="208">
        <v>30</v>
      </c>
      <c r="M83" s="208">
        <v>21.9284</v>
      </c>
      <c r="N83" s="208">
        <v>23.5047</v>
      </c>
      <c r="O83" s="208">
        <v>22.637699999999999</v>
      </c>
      <c r="P83" s="208">
        <v>29.3248</v>
      </c>
      <c r="Q83" s="208">
        <v>31.431100000000001</v>
      </c>
      <c r="R83" s="208">
        <v>30.272600000000001</v>
      </c>
      <c r="S83" s="208"/>
      <c r="T83" s="208"/>
      <c r="U83" s="208"/>
      <c r="V83" s="208" t="s">
        <v>86</v>
      </c>
      <c r="W83" s="208" t="s">
        <v>136</v>
      </c>
      <c r="X83" s="208"/>
      <c r="Y83" s="208">
        <v>1</v>
      </c>
      <c r="Z83" s="208" t="s">
        <v>64</v>
      </c>
      <c r="AA83" s="208" t="s">
        <v>64</v>
      </c>
      <c r="AB83" s="208" t="s">
        <v>86</v>
      </c>
      <c r="AC83" s="208" t="s">
        <v>87</v>
      </c>
      <c r="AD83" s="208"/>
      <c r="AE83" s="208"/>
      <c r="AF83" s="208">
        <v>373</v>
      </c>
      <c r="AG83" s="208" t="s">
        <v>108</v>
      </c>
      <c r="AH83" s="208" t="s">
        <v>109</v>
      </c>
      <c r="AI83" s="208" t="s">
        <v>122</v>
      </c>
      <c r="AJ83" s="208" t="s">
        <v>123</v>
      </c>
      <c r="AK83" s="208">
        <v>4</v>
      </c>
      <c r="AL83" s="208" t="s">
        <v>2352</v>
      </c>
      <c r="AM83" s="208"/>
      <c r="AN83" s="208"/>
      <c r="AO83" s="208"/>
      <c r="AP83" s="208"/>
      <c r="AQ83" s="208">
        <v>94</v>
      </c>
      <c r="AR83" s="276">
        <v>26</v>
      </c>
      <c r="AS83" s="208">
        <v>600</v>
      </c>
      <c r="AT83" s="277">
        <v>600</v>
      </c>
      <c r="AU83" s="275"/>
      <c r="AV83" s="208"/>
      <c r="AW83" s="208"/>
      <c r="AX83" s="208"/>
      <c r="AY83" s="208"/>
      <c r="AZ83" s="208"/>
      <c r="BA83" s="208"/>
      <c r="BB83" s="208"/>
      <c r="BC83" s="208"/>
      <c r="BD83" s="208"/>
      <c r="BE83" s="208"/>
      <c r="BF83" s="208"/>
      <c r="BG83" s="208"/>
      <c r="BH83" s="208"/>
      <c r="BI83" s="208"/>
      <c r="BJ83" s="208"/>
      <c r="BK83" s="208"/>
      <c r="BL83" s="208"/>
      <c r="BM83" s="208"/>
      <c r="BN83" s="278"/>
      <c r="BO83" s="208"/>
      <c r="BP83" s="208"/>
      <c r="BQ83" s="208">
        <v>6</v>
      </c>
      <c r="BR83" s="208" t="s">
        <v>92</v>
      </c>
      <c r="BS83" s="208" t="s">
        <v>2123</v>
      </c>
      <c r="BT83" s="208" t="s">
        <v>2338</v>
      </c>
      <c r="BU83" s="211">
        <v>43745</v>
      </c>
      <c r="BV83" s="208">
        <v>26650</v>
      </c>
      <c r="BW83" s="261" t="s">
        <v>80</v>
      </c>
      <c r="BX83" s="208" t="s">
        <v>64</v>
      </c>
      <c r="BY83" s="208" t="s">
        <v>64</v>
      </c>
      <c r="BZ83" s="208"/>
      <c r="CA83" s="208"/>
      <c r="CB83" s="208" t="s">
        <v>64</v>
      </c>
      <c r="CC83" s="208" t="s">
        <v>64</v>
      </c>
      <c r="CD83" s="208"/>
      <c r="CE83" s="208"/>
      <c r="CF83" s="208"/>
      <c r="CG83" s="208"/>
      <c r="CH83" s="208"/>
      <c r="CI83" s="208"/>
      <c r="CJ83" s="208"/>
      <c r="CK83" s="208" t="s">
        <v>112</v>
      </c>
      <c r="CL83" s="208"/>
      <c r="CM83" s="208">
        <v>1</v>
      </c>
      <c r="CN83" s="208" t="s">
        <v>113</v>
      </c>
      <c r="CO83" s="208"/>
      <c r="CP83" s="208">
        <v>400</v>
      </c>
      <c r="CQ83" s="208">
        <v>245</v>
      </c>
      <c r="CR83" s="208">
        <v>170</v>
      </c>
      <c r="CS83" s="208" t="s">
        <v>114</v>
      </c>
      <c r="CT83" s="208"/>
      <c r="CU83" s="208"/>
      <c r="CV83" s="208" t="s">
        <v>115</v>
      </c>
      <c r="CW83" s="208"/>
      <c r="CX83" s="208" t="s">
        <v>116</v>
      </c>
      <c r="CY83" s="208" t="s">
        <v>64</v>
      </c>
      <c r="CZ83" s="208"/>
      <c r="DA83" s="208"/>
      <c r="DB83" s="208"/>
      <c r="DC83" s="208" t="s">
        <v>2447</v>
      </c>
      <c r="DD83" s="208">
        <v>2</v>
      </c>
      <c r="DE83" s="208" t="s">
        <v>2421</v>
      </c>
      <c r="DF83" s="208" t="s">
        <v>2415</v>
      </c>
      <c r="DG83" s="208" t="s">
        <v>2448</v>
      </c>
      <c r="DH83" s="208"/>
      <c r="DI83" s="208"/>
      <c r="DJ83" s="208"/>
      <c r="DK83" s="208"/>
      <c r="DL83" s="208" t="s">
        <v>64</v>
      </c>
      <c r="DM83" s="208" t="s">
        <v>63</v>
      </c>
      <c r="DN83" s="208"/>
      <c r="DO83" s="208"/>
      <c r="DP83" s="208" t="s">
        <v>64</v>
      </c>
      <c r="DQ83" s="208" t="s">
        <v>139</v>
      </c>
      <c r="DR83" s="208" t="s">
        <v>2416</v>
      </c>
      <c r="DS83" s="208"/>
      <c r="DT83" s="208"/>
      <c r="DU83" s="208"/>
      <c r="DV83" s="208"/>
      <c r="DW83" s="208"/>
      <c r="DX83" s="208"/>
      <c r="DY83" s="208"/>
      <c r="DZ83" s="276"/>
      <c r="EA83" s="288"/>
      <c r="EB83" s="208">
        <v>10</v>
      </c>
      <c r="EC83" s="208">
        <v>10</v>
      </c>
      <c r="ED83" s="208"/>
      <c r="EE83" s="275" t="s">
        <v>2449</v>
      </c>
      <c r="EF83" s="208">
        <v>10</v>
      </c>
      <c r="EG83" s="208"/>
      <c r="EH83" s="276"/>
      <c r="EI83" s="208"/>
      <c r="EJ83" s="208"/>
      <c r="EK83" s="208"/>
      <c r="EL83" s="208"/>
      <c r="EM83" s="275"/>
      <c r="EN83" s="208"/>
      <c r="EO83" s="208"/>
      <c r="EP83" s="276"/>
      <c r="EQ83" s="208"/>
      <c r="ER83" s="208"/>
      <c r="ES83" s="208"/>
      <c r="ET83" s="208"/>
      <c r="EU83" s="275">
        <v>4500</v>
      </c>
      <c r="EV83" s="276"/>
      <c r="EW83" s="208">
        <v>0</v>
      </c>
      <c r="EX83" s="208">
        <v>0</v>
      </c>
      <c r="EY83" s="208">
        <v>0</v>
      </c>
      <c r="EZ83" s="277"/>
      <c r="FA83" s="208">
        <v>12</v>
      </c>
      <c r="FB83" s="208"/>
      <c r="FC83" s="277"/>
      <c r="FD83" s="208"/>
      <c r="FE83" s="208"/>
      <c r="FF83" s="208"/>
      <c r="FG83" s="294">
        <v>384.33179999999999</v>
      </c>
      <c r="FH83" s="209">
        <v>358.55509999999998</v>
      </c>
      <c r="FI83" s="281">
        <f>AF83</f>
        <v>373</v>
      </c>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row>
    <row r="84" spans="1:255" s="256" customFormat="1" ht="15" customHeight="1" x14ac:dyDescent="0.25">
      <c r="A84" s="4"/>
      <c r="B84" s="4"/>
      <c r="C84" s="270"/>
      <c r="D84" s="4"/>
      <c r="E84" s="4"/>
      <c r="F84" s="4"/>
      <c r="G84" s="4"/>
      <c r="H84" s="4"/>
      <c r="I84" s="257"/>
      <c r="J84" s="260"/>
      <c r="K84" s="4"/>
      <c r="L84" s="4"/>
      <c r="M84" s="257" t="s">
        <v>2450</v>
      </c>
      <c r="N84" s="4"/>
      <c r="O84" s="4"/>
      <c r="P84" s="4"/>
      <c r="Q84" s="4"/>
      <c r="R84" s="4"/>
      <c r="S84" s="4"/>
      <c r="T84" s="4"/>
      <c r="U84" s="4"/>
      <c r="V84" s="4"/>
      <c r="W84" s="4"/>
      <c r="X84" s="4"/>
      <c r="Y84" s="4"/>
      <c r="Z84" s="4"/>
      <c r="AA84" s="4"/>
      <c r="AB84" s="4"/>
      <c r="AC84" s="4"/>
      <c r="AD84" s="257" t="str">
        <f>$M84</f>
        <v>2020 Tesla Model S Long Range Plus</v>
      </c>
      <c r="AE84" s="4"/>
      <c r="AF84" s="4"/>
      <c r="AG84" s="4"/>
      <c r="AH84" s="4"/>
      <c r="AI84" s="4"/>
      <c r="AJ84" s="292"/>
      <c r="AK84" s="4"/>
      <c r="AL84" s="4"/>
      <c r="AM84" s="4"/>
      <c r="AN84" s="4"/>
      <c r="AO84" s="4"/>
      <c r="AP84" s="4"/>
      <c r="AQ84" s="4"/>
      <c r="AR84" s="271"/>
      <c r="AS84" s="4"/>
      <c r="AT84" s="272" t="str">
        <f>$M84</f>
        <v>2020 Tesla Model S Long Range Plus</v>
      </c>
      <c r="AU84" s="260"/>
      <c r="AV84" s="4"/>
      <c r="AW84" s="4"/>
      <c r="AX84" s="4"/>
      <c r="AY84" s="4"/>
      <c r="AZ84" s="4"/>
      <c r="BA84" s="4"/>
      <c r="BB84" s="4"/>
      <c r="BC84" s="4"/>
      <c r="BD84" s="4"/>
      <c r="BE84" s="4"/>
      <c r="BF84" s="4"/>
      <c r="BG84" s="4"/>
      <c r="BH84" s="4"/>
      <c r="BI84" s="257" t="str">
        <f>$M84</f>
        <v>2020 Tesla Model S Long Range Plus</v>
      </c>
      <c r="BJ84" s="4"/>
      <c r="BK84" s="4"/>
      <c r="BL84" s="4"/>
      <c r="BM84" s="4"/>
      <c r="BN84" s="260"/>
      <c r="BO84" s="4"/>
      <c r="BP84" s="4"/>
      <c r="BQ84" s="4"/>
      <c r="BR84" s="4"/>
      <c r="BS84" s="4"/>
      <c r="BT84" s="188"/>
      <c r="BU84" s="4"/>
      <c r="BV84" s="4"/>
      <c r="BW84" s="283" t="s">
        <v>80</v>
      </c>
      <c r="BX84" s="4"/>
      <c r="BY84" s="257" t="str">
        <f>$M84</f>
        <v>2020 Tesla Model S Long Range Plus</v>
      </c>
      <c r="BZ84" s="4"/>
      <c r="CA84" s="4"/>
      <c r="CB84" s="4"/>
      <c r="CC84" s="4"/>
      <c r="CD84" s="4"/>
      <c r="CE84" s="273" t="s">
        <v>80</v>
      </c>
      <c r="CF84" s="4"/>
      <c r="CG84" s="4"/>
      <c r="CH84" s="4"/>
      <c r="CI84" s="4"/>
      <c r="CJ84" s="4"/>
      <c r="CK84" s="4"/>
      <c r="CL84" s="4"/>
      <c r="CM84" s="4"/>
      <c r="CN84" s="4"/>
      <c r="CO84" s="257" t="str">
        <f>$M84</f>
        <v>2020 Tesla Model S Long Range Plus</v>
      </c>
      <c r="CP84" s="4"/>
      <c r="CQ84" s="4"/>
      <c r="CR84" s="4"/>
      <c r="CS84" s="4"/>
      <c r="CT84" s="4"/>
      <c r="CU84" s="4"/>
      <c r="CV84" s="4"/>
      <c r="CW84" s="4"/>
      <c r="CX84" s="4"/>
      <c r="CY84" s="4"/>
      <c r="CZ84" s="4"/>
      <c r="DA84" s="4"/>
      <c r="DB84" s="4"/>
      <c r="DC84" s="4"/>
      <c r="DD84" s="4"/>
      <c r="DE84" s="4"/>
      <c r="DF84" s="257" t="str">
        <f>$M84</f>
        <v>2020 Tesla Model S Long Range Plus</v>
      </c>
      <c r="DG84" s="4"/>
      <c r="DH84" s="4"/>
      <c r="DI84" s="4"/>
      <c r="DJ84" s="4"/>
      <c r="DK84" s="4"/>
      <c r="DL84" s="4"/>
      <c r="DM84" s="4"/>
      <c r="DN84" s="4"/>
      <c r="DO84" s="4"/>
      <c r="DP84" s="4"/>
      <c r="DQ84" s="4"/>
      <c r="DR84" s="257"/>
      <c r="DS84" s="257"/>
      <c r="DT84" s="257"/>
      <c r="DU84" s="257"/>
      <c r="DV84" s="257"/>
      <c r="DW84" s="257" t="str">
        <f>$M84</f>
        <v>2020 Tesla Model S Long Range Plus</v>
      </c>
      <c r="DX84" s="257"/>
      <c r="DY84" s="257"/>
      <c r="DZ84" s="262"/>
      <c r="EA84" s="284"/>
      <c r="EB84" s="257"/>
      <c r="EC84" s="257"/>
      <c r="ED84" s="257"/>
      <c r="EE84" s="266"/>
      <c r="EF84" s="257"/>
      <c r="EG84" s="257"/>
      <c r="EH84" s="262"/>
      <c r="EI84" s="257"/>
      <c r="EK84" s="273"/>
      <c r="EL84" s="257" t="str">
        <f>$M84</f>
        <v>2020 Tesla Model S Long Range Plus</v>
      </c>
      <c r="EM84" s="266"/>
      <c r="EP84" s="267"/>
      <c r="EU84" s="268"/>
      <c r="EV84" s="267"/>
      <c r="EZ84" s="269"/>
      <c r="FA84" s="257" t="str">
        <f>$M84</f>
        <v>2020 Tesla Model S Long Range Plus</v>
      </c>
      <c r="FC84" s="269"/>
      <c r="FD84" s="257"/>
      <c r="FE84" s="257"/>
      <c r="FF84" s="257"/>
      <c r="FG84" s="266"/>
      <c r="FH84" s="257"/>
      <c r="FI84" s="262"/>
      <c r="FJ84" s="257"/>
      <c r="FK84" s="257"/>
      <c r="FL84" s="257"/>
      <c r="FM84" s="257"/>
      <c r="FN84" s="257"/>
      <c r="FO84" s="257"/>
      <c r="FP84" s="257"/>
      <c r="FQ84" s="257"/>
      <c r="FR84" s="257"/>
      <c r="FS84" s="257"/>
      <c r="FT84" s="257"/>
      <c r="FU84" s="257"/>
      <c r="FV84" s="257"/>
      <c r="FW84" s="257"/>
      <c r="FX84" s="257"/>
      <c r="FY84" s="257"/>
      <c r="FZ84" s="257"/>
      <c r="GA84" s="257"/>
      <c r="GB84" s="257"/>
      <c r="GC84" s="257"/>
      <c r="GD84" s="257"/>
      <c r="GE84" s="257"/>
      <c r="GF84" s="257"/>
      <c r="GG84" s="257"/>
      <c r="GH84" s="257"/>
    </row>
    <row r="85" spans="1:255" s="256" customFormat="1" x14ac:dyDescent="0.25">
      <c r="A85" s="208">
        <v>2020</v>
      </c>
      <c r="B85" s="208" t="s">
        <v>2410</v>
      </c>
      <c r="C85" s="208" t="s">
        <v>2411</v>
      </c>
      <c r="D85" s="208" t="s">
        <v>2451</v>
      </c>
      <c r="E85" s="208" t="s">
        <v>2413</v>
      </c>
      <c r="F85" s="208">
        <v>61</v>
      </c>
      <c r="G85" s="209">
        <v>0</v>
      </c>
      <c r="H85" s="208"/>
      <c r="I85" s="208" t="s">
        <v>140</v>
      </c>
      <c r="J85" s="275">
        <v>121</v>
      </c>
      <c r="K85" s="208">
        <v>112</v>
      </c>
      <c r="L85" s="208">
        <v>117</v>
      </c>
      <c r="M85" s="208">
        <v>163</v>
      </c>
      <c r="N85" s="208">
        <v>150.30000000000001</v>
      </c>
      <c r="O85" s="208">
        <v>157</v>
      </c>
      <c r="P85" s="208">
        <v>121.1</v>
      </c>
      <c r="Q85" s="208">
        <v>111.7</v>
      </c>
      <c r="R85" s="208">
        <v>116.7</v>
      </c>
      <c r="S85" s="208"/>
      <c r="T85" s="208"/>
      <c r="U85" s="208"/>
      <c r="V85" s="208" t="s">
        <v>86</v>
      </c>
      <c r="W85" s="208" t="s">
        <v>136</v>
      </c>
      <c r="X85" s="208"/>
      <c r="Y85" s="208">
        <v>1</v>
      </c>
      <c r="Z85" s="208" t="s">
        <v>64</v>
      </c>
      <c r="AA85" s="208" t="s">
        <v>64</v>
      </c>
      <c r="AB85" s="208" t="s">
        <v>86</v>
      </c>
      <c r="AC85" s="208" t="s">
        <v>87</v>
      </c>
      <c r="AD85" s="208"/>
      <c r="AE85" s="208"/>
      <c r="AF85" s="208">
        <v>402</v>
      </c>
      <c r="AG85" s="208" t="s">
        <v>108</v>
      </c>
      <c r="AH85" s="208" t="s">
        <v>109</v>
      </c>
      <c r="AI85" s="208" t="s">
        <v>68</v>
      </c>
      <c r="AJ85" s="208" t="s">
        <v>69</v>
      </c>
      <c r="AK85" s="208">
        <v>4</v>
      </c>
      <c r="AL85" s="208" t="s">
        <v>2352</v>
      </c>
      <c r="AM85" s="208"/>
      <c r="AN85" s="208"/>
      <c r="AO85" s="208"/>
      <c r="AP85" s="208"/>
      <c r="AQ85" s="208">
        <v>94</v>
      </c>
      <c r="AR85" s="276">
        <v>26</v>
      </c>
      <c r="AS85" s="208">
        <v>550</v>
      </c>
      <c r="AT85" s="277">
        <v>550</v>
      </c>
      <c r="AU85" s="275"/>
      <c r="AV85" s="208"/>
      <c r="AW85" s="208"/>
      <c r="AX85" s="208"/>
      <c r="AY85" s="208"/>
      <c r="AZ85" s="208"/>
      <c r="BA85" s="208"/>
      <c r="BB85" s="208"/>
      <c r="BC85" s="208"/>
      <c r="BD85" s="208"/>
      <c r="BE85" s="208"/>
      <c r="BF85" s="208"/>
      <c r="BG85" s="208"/>
      <c r="BH85" s="208"/>
      <c r="BI85" s="208"/>
      <c r="BJ85" s="208"/>
      <c r="BK85" s="208"/>
      <c r="BL85" s="208"/>
      <c r="BM85" s="208"/>
      <c r="BN85" s="278"/>
      <c r="BO85" s="208"/>
      <c r="BP85" s="208"/>
      <c r="BQ85" s="208">
        <v>6</v>
      </c>
      <c r="BR85" s="208" t="s">
        <v>92</v>
      </c>
      <c r="BS85" s="208" t="s">
        <v>2123</v>
      </c>
      <c r="BT85" s="208" t="s">
        <v>2338</v>
      </c>
      <c r="BU85" s="211">
        <v>43997</v>
      </c>
      <c r="BV85" s="208">
        <v>27611</v>
      </c>
      <c r="BW85" s="261"/>
      <c r="BX85" s="208" t="s">
        <v>64</v>
      </c>
      <c r="BY85" s="208" t="s">
        <v>64</v>
      </c>
      <c r="BZ85" s="208"/>
      <c r="CA85" s="208"/>
      <c r="CB85" s="208" t="s">
        <v>64</v>
      </c>
      <c r="CC85" s="208" t="s">
        <v>64</v>
      </c>
      <c r="CD85" s="208"/>
      <c r="CE85" s="208"/>
      <c r="CF85" s="208"/>
      <c r="CG85" s="208"/>
      <c r="CH85" s="208"/>
      <c r="CI85" s="208"/>
      <c r="CJ85" s="208"/>
      <c r="CK85" s="208" t="s">
        <v>112</v>
      </c>
      <c r="CL85" s="208"/>
      <c r="CM85" s="208">
        <v>1</v>
      </c>
      <c r="CN85" s="208" t="s">
        <v>113</v>
      </c>
      <c r="CO85" s="208"/>
      <c r="CP85" s="208">
        <v>400</v>
      </c>
      <c r="CQ85" s="208">
        <v>245</v>
      </c>
      <c r="CR85" s="208">
        <v>170</v>
      </c>
      <c r="CS85" s="208" t="s">
        <v>114</v>
      </c>
      <c r="CT85" s="208"/>
      <c r="CU85" s="208"/>
      <c r="CV85" s="208" t="s">
        <v>115</v>
      </c>
      <c r="CW85" s="208"/>
      <c r="CX85" s="208" t="s">
        <v>116</v>
      </c>
      <c r="CY85" s="208" t="s">
        <v>64</v>
      </c>
      <c r="CZ85" s="208"/>
      <c r="DA85" s="208"/>
      <c r="DB85" s="208"/>
      <c r="DC85" s="208" t="s">
        <v>2452</v>
      </c>
      <c r="DD85" s="208">
        <v>3</v>
      </c>
      <c r="DE85" s="208" t="s">
        <v>2421</v>
      </c>
      <c r="DF85" s="208" t="s">
        <v>2415</v>
      </c>
      <c r="DG85" s="208" t="s">
        <v>2453</v>
      </c>
      <c r="DH85" s="208"/>
      <c r="DI85" s="208"/>
      <c r="DJ85" s="208"/>
      <c r="DK85" s="208"/>
      <c r="DL85" s="208" t="s">
        <v>64</v>
      </c>
      <c r="DM85" s="208" t="s">
        <v>63</v>
      </c>
      <c r="DN85" s="208"/>
      <c r="DO85" s="208"/>
      <c r="DP85" s="208" t="s">
        <v>64</v>
      </c>
      <c r="DQ85" s="208" t="s">
        <v>139</v>
      </c>
      <c r="DR85" s="208" t="s">
        <v>2454</v>
      </c>
      <c r="DS85" s="208"/>
      <c r="DT85" s="208"/>
      <c r="DU85" s="208"/>
      <c r="DV85" s="208"/>
      <c r="DW85" s="208"/>
      <c r="DX85" s="208"/>
      <c r="DY85" s="208"/>
      <c r="DZ85" s="276"/>
      <c r="EA85" s="288"/>
      <c r="EB85" s="208">
        <v>10</v>
      </c>
      <c r="EC85" s="208">
        <v>10</v>
      </c>
      <c r="ED85" s="208"/>
      <c r="EE85" s="275" t="s">
        <v>2449</v>
      </c>
      <c r="EF85" s="208">
        <v>10</v>
      </c>
      <c r="EG85" s="208"/>
      <c r="EH85" s="276"/>
      <c r="EI85" s="208"/>
      <c r="EJ85" s="208"/>
      <c r="EK85" s="208"/>
      <c r="EL85" s="208"/>
      <c r="EM85" s="275"/>
      <c r="EN85" s="208"/>
      <c r="EO85" s="208"/>
      <c r="EP85" s="276"/>
      <c r="EQ85" s="208"/>
      <c r="ER85" s="208"/>
      <c r="ES85" s="208"/>
      <c r="ET85" s="208"/>
      <c r="EU85" s="275">
        <v>4750</v>
      </c>
      <c r="EV85" s="276"/>
      <c r="EW85" s="208">
        <v>0</v>
      </c>
      <c r="EX85" s="208">
        <v>0</v>
      </c>
      <c r="EY85" s="208">
        <v>0</v>
      </c>
      <c r="EZ85" s="277"/>
      <c r="FA85" s="208">
        <v>15.3</v>
      </c>
      <c r="FB85" s="208"/>
      <c r="FC85" s="277"/>
      <c r="FD85" s="208"/>
      <c r="FE85" s="208"/>
      <c r="FF85" s="208"/>
      <c r="FG85" s="294">
        <v>416.2</v>
      </c>
      <c r="FH85" s="210">
        <v>383.8</v>
      </c>
      <c r="FI85" s="281">
        <f>AF85</f>
        <v>402</v>
      </c>
      <c r="FJ85" s="293"/>
      <c r="FK85" s="293"/>
      <c r="FL85" s="293"/>
      <c r="FM85" s="293"/>
      <c r="FN85" s="293"/>
      <c r="FO85" s="293"/>
      <c r="FP85" s="293"/>
      <c r="FQ85" s="293"/>
      <c r="FR85" s="293"/>
      <c r="FS85" s="293"/>
      <c r="FT85" s="293"/>
      <c r="FU85" s="293"/>
      <c r="FV85" s="293"/>
      <c r="FW85" s="293"/>
      <c r="FX85" s="293"/>
      <c r="FY85" s="293"/>
      <c r="FZ85" s="293"/>
      <c r="GA85" s="293"/>
      <c r="GB85" s="293"/>
      <c r="GC85" s="293"/>
      <c r="GD85" s="293"/>
      <c r="GE85" s="293"/>
      <c r="GF85" s="293"/>
      <c r="GG85" s="293"/>
      <c r="GH85" s="293"/>
      <c r="GI85" s="293"/>
      <c r="GJ85" s="293"/>
      <c r="GK85" s="293"/>
      <c r="GL85" s="293"/>
      <c r="GM85" s="293"/>
      <c r="GN85" s="293"/>
      <c r="GO85" s="293"/>
      <c r="GP85" s="293"/>
      <c r="GQ85" s="293"/>
      <c r="GR85" s="293"/>
      <c r="GS85" s="293"/>
      <c r="GT85" s="293"/>
      <c r="GU85" s="293"/>
      <c r="GV85" s="293"/>
      <c r="GW85" s="293"/>
      <c r="GX85" s="293"/>
      <c r="GY85" s="293"/>
      <c r="GZ85" s="293"/>
      <c r="HA85" s="293"/>
      <c r="HB85" s="293"/>
      <c r="HC85" s="293"/>
      <c r="HD85" s="293"/>
      <c r="HE85" s="293"/>
      <c r="HF85" s="293"/>
      <c r="HG85" s="293"/>
      <c r="HH85" s="293"/>
      <c r="HI85" s="293"/>
      <c r="HJ85" s="293"/>
      <c r="HK85" s="293"/>
      <c r="HL85" s="293"/>
      <c r="HM85" s="293"/>
      <c r="HN85" s="293"/>
      <c r="HO85" s="293"/>
      <c r="HP85" s="293"/>
      <c r="HQ85" s="293"/>
      <c r="HR85" s="293"/>
      <c r="HS85" s="293"/>
      <c r="HT85" s="293"/>
      <c r="HU85" s="293"/>
      <c r="HV85" s="293"/>
      <c r="HW85" s="293"/>
      <c r="HX85" s="293"/>
      <c r="HY85" s="293"/>
      <c r="HZ85" s="293"/>
      <c r="IA85" s="293"/>
      <c r="IB85" s="293"/>
      <c r="IC85" s="293"/>
      <c r="ID85" s="293"/>
      <c r="IE85" s="293"/>
      <c r="IF85" s="293"/>
      <c r="IG85" s="293"/>
      <c r="IH85" s="293"/>
      <c r="II85" s="293"/>
      <c r="IJ85" s="293"/>
      <c r="IK85" s="293"/>
      <c r="IL85" s="293"/>
      <c r="IM85" s="293"/>
      <c r="IN85" s="293"/>
      <c r="IO85" s="293"/>
      <c r="IP85" s="293"/>
      <c r="IQ85" s="293"/>
      <c r="IR85" s="293"/>
      <c r="IS85" s="293"/>
      <c r="IT85" s="293"/>
      <c r="IU85" s="293"/>
    </row>
    <row r="86" spans="1:255" x14ac:dyDescent="0.25">
      <c r="A86" s="208"/>
      <c r="B86" s="208"/>
      <c r="C86" s="208"/>
      <c r="D86" s="208"/>
      <c r="E86" s="208"/>
      <c r="F86" s="208"/>
      <c r="G86" s="209"/>
      <c r="H86" s="208"/>
      <c r="I86" s="208"/>
      <c r="J86" s="275">
        <v>28</v>
      </c>
      <c r="K86" s="208">
        <v>30</v>
      </c>
      <c r="L86" s="208">
        <v>29</v>
      </c>
      <c r="M86" s="208">
        <v>20.68</v>
      </c>
      <c r="N86" s="208">
        <v>22.43</v>
      </c>
      <c r="O86" s="208">
        <v>21.5</v>
      </c>
      <c r="P86" s="208">
        <v>27.83</v>
      </c>
      <c r="Q86" s="208">
        <v>30.2</v>
      </c>
      <c r="R86" s="208">
        <v>28.9</v>
      </c>
      <c r="S86" s="208"/>
      <c r="T86" s="208"/>
      <c r="U86" s="208"/>
      <c r="V86" s="208" t="s">
        <v>86</v>
      </c>
      <c r="W86" s="208" t="s">
        <v>136</v>
      </c>
      <c r="X86" s="208"/>
      <c r="Y86" s="208">
        <v>1</v>
      </c>
      <c r="Z86" s="208" t="s">
        <v>64</v>
      </c>
      <c r="AA86" s="208" t="s">
        <v>64</v>
      </c>
      <c r="AB86" s="208" t="s">
        <v>86</v>
      </c>
      <c r="AC86" s="208" t="s">
        <v>87</v>
      </c>
      <c r="AD86" s="208"/>
      <c r="AE86" s="208"/>
      <c r="AF86" s="208">
        <v>402</v>
      </c>
      <c r="AG86" s="208" t="s">
        <v>108</v>
      </c>
      <c r="AH86" s="208" t="s">
        <v>109</v>
      </c>
      <c r="AI86" s="208" t="s">
        <v>122</v>
      </c>
      <c r="AJ86" s="208" t="s">
        <v>123</v>
      </c>
      <c r="AK86" s="208">
        <v>4</v>
      </c>
      <c r="AL86" s="208" t="s">
        <v>2352</v>
      </c>
      <c r="AM86" s="208"/>
      <c r="AN86" s="208"/>
      <c r="AO86" s="208"/>
      <c r="AP86" s="208"/>
      <c r="AQ86" s="208">
        <v>94</v>
      </c>
      <c r="AR86" s="276">
        <v>26</v>
      </c>
      <c r="AS86" s="208">
        <v>550</v>
      </c>
      <c r="AT86" s="277">
        <v>550</v>
      </c>
      <c r="AU86" s="275"/>
      <c r="AV86" s="208"/>
      <c r="AW86" s="208"/>
      <c r="AX86" s="208"/>
      <c r="AY86" s="208"/>
      <c r="AZ86" s="208"/>
      <c r="BA86" s="208"/>
      <c r="BB86" s="208"/>
      <c r="BC86" s="208"/>
      <c r="BD86" s="208"/>
      <c r="BE86" s="208"/>
      <c r="BF86" s="208"/>
      <c r="BG86" s="208"/>
      <c r="BH86" s="208"/>
      <c r="BI86" s="208"/>
      <c r="BJ86" s="208"/>
      <c r="BK86" s="208"/>
      <c r="BL86" s="208"/>
      <c r="BM86" s="208"/>
      <c r="BN86" s="278"/>
      <c r="BO86" s="208"/>
      <c r="BP86" s="208"/>
      <c r="BQ86" s="208">
        <v>6</v>
      </c>
      <c r="BR86" s="208" t="s">
        <v>92</v>
      </c>
      <c r="BS86" s="208" t="s">
        <v>2123</v>
      </c>
      <c r="BT86" s="208" t="s">
        <v>2338</v>
      </c>
      <c r="BU86" s="211">
        <v>43997</v>
      </c>
      <c r="BV86" s="208">
        <v>27611</v>
      </c>
      <c r="BW86" s="261"/>
      <c r="BX86" s="208" t="s">
        <v>64</v>
      </c>
      <c r="BY86" s="208" t="s">
        <v>64</v>
      </c>
      <c r="BZ86" s="208"/>
      <c r="CA86" s="208"/>
      <c r="CB86" s="208" t="s">
        <v>64</v>
      </c>
      <c r="CC86" s="208" t="s">
        <v>64</v>
      </c>
      <c r="CD86" s="208"/>
      <c r="CE86" s="208"/>
      <c r="CF86" s="208"/>
      <c r="CG86" s="208"/>
      <c r="CH86" s="208"/>
      <c r="CI86" s="208"/>
      <c r="CJ86" s="208"/>
      <c r="CK86" s="208" t="s">
        <v>112</v>
      </c>
      <c r="CL86" s="208"/>
      <c r="CM86" s="208">
        <v>1</v>
      </c>
      <c r="CN86" s="208" t="s">
        <v>113</v>
      </c>
      <c r="CO86" s="208"/>
      <c r="CP86" s="208">
        <v>400</v>
      </c>
      <c r="CQ86" s="208">
        <v>245</v>
      </c>
      <c r="CR86" s="208">
        <v>170</v>
      </c>
      <c r="CS86" s="208" t="s">
        <v>114</v>
      </c>
      <c r="CT86" s="208"/>
      <c r="CU86" s="208"/>
      <c r="CV86" s="208" t="s">
        <v>115</v>
      </c>
      <c r="CW86" s="208"/>
      <c r="CX86" s="208" t="s">
        <v>116</v>
      </c>
      <c r="CY86" s="208" t="s">
        <v>64</v>
      </c>
      <c r="CZ86" s="208"/>
      <c r="DA86" s="208"/>
      <c r="DB86" s="208"/>
      <c r="DC86" s="208" t="s">
        <v>2452</v>
      </c>
      <c r="DD86" s="208">
        <v>3</v>
      </c>
      <c r="DE86" s="208" t="s">
        <v>2421</v>
      </c>
      <c r="DF86" s="208" t="s">
        <v>2415</v>
      </c>
      <c r="DG86" s="208" t="s">
        <v>2453</v>
      </c>
      <c r="DH86" s="208"/>
      <c r="DI86" s="208"/>
      <c r="DJ86" s="208"/>
      <c r="DK86" s="208"/>
      <c r="DL86" s="208" t="s">
        <v>64</v>
      </c>
      <c r="DM86" s="208" t="s">
        <v>63</v>
      </c>
      <c r="DN86" s="208"/>
      <c r="DO86" s="208"/>
      <c r="DP86" s="208" t="s">
        <v>64</v>
      </c>
      <c r="DQ86" s="208" t="s">
        <v>139</v>
      </c>
      <c r="DR86" s="208" t="s">
        <v>2454</v>
      </c>
      <c r="DS86" s="208"/>
      <c r="DT86" s="208"/>
      <c r="DU86" s="208"/>
      <c r="DV86" s="208"/>
      <c r="DW86" s="208"/>
      <c r="DX86" s="208"/>
      <c r="DY86" s="208"/>
      <c r="DZ86" s="276"/>
      <c r="EA86" s="288"/>
      <c r="EB86" s="208">
        <v>10</v>
      </c>
      <c r="EC86" s="208">
        <v>10</v>
      </c>
      <c r="ED86" s="208"/>
      <c r="EE86" s="275" t="s">
        <v>2449</v>
      </c>
      <c r="EF86" s="208">
        <v>10</v>
      </c>
      <c r="EG86" s="208"/>
      <c r="EH86" s="276"/>
      <c r="EI86" s="208"/>
      <c r="EJ86" s="208"/>
      <c r="EK86" s="208"/>
      <c r="EL86" s="208"/>
      <c r="EM86" s="275"/>
      <c r="EN86" s="208"/>
      <c r="EO86" s="208"/>
      <c r="EP86" s="276"/>
      <c r="EQ86" s="208"/>
      <c r="ER86" s="208"/>
      <c r="ES86" s="208"/>
      <c r="ET86" s="208"/>
      <c r="EU86" s="275">
        <v>4750</v>
      </c>
      <c r="EV86" s="276"/>
      <c r="EW86" s="208">
        <v>0</v>
      </c>
      <c r="EX86" s="208">
        <v>0</v>
      </c>
      <c r="EY86" s="208">
        <v>0</v>
      </c>
      <c r="EZ86" s="277"/>
      <c r="FA86" s="208">
        <v>15.3</v>
      </c>
      <c r="FB86" s="208"/>
      <c r="FC86" s="277"/>
      <c r="FD86" s="208"/>
      <c r="FE86" s="208"/>
      <c r="FF86" s="208"/>
      <c r="FG86" s="294">
        <v>416.2</v>
      </c>
      <c r="FH86" s="210">
        <v>383.8</v>
      </c>
      <c r="FI86" s="281">
        <f>AF86</f>
        <v>402</v>
      </c>
      <c r="FJ86" s="293"/>
      <c r="FK86" s="293"/>
      <c r="FL86" s="293"/>
      <c r="FM86" s="293"/>
      <c r="FN86" s="293"/>
      <c r="FO86" s="293"/>
      <c r="FP86" s="293"/>
      <c r="FQ86" s="293"/>
      <c r="FR86" s="293"/>
      <c r="FS86" s="293"/>
      <c r="FT86" s="293"/>
      <c r="FU86" s="293"/>
      <c r="FV86" s="293"/>
      <c r="FW86" s="293"/>
      <c r="FX86" s="293"/>
      <c r="FY86" s="293"/>
      <c r="FZ86" s="293"/>
      <c r="GA86" s="293"/>
      <c r="GB86" s="293"/>
      <c r="GC86" s="293"/>
      <c r="GD86" s="293"/>
      <c r="GE86" s="293"/>
      <c r="GF86" s="293"/>
      <c r="GG86" s="293"/>
      <c r="GH86" s="293"/>
      <c r="GI86" s="293"/>
      <c r="GJ86" s="293"/>
      <c r="GK86" s="293"/>
      <c r="GL86" s="293"/>
      <c r="GM86" s="293"/>
      <c r="GN86" s="293"/>
      <c r="GO86" s="293"/>
      <c r="GP86" s="293"/>
      <c r="GQ86" s="293"/>
      <c r="GR86" s="293"/>
      <c r="GS86" s="293"/>
      <c r="GT86" s="293"/>
      <c r="GU86" s="293"/>
      <c r="GV86" s="293"/>
      <c r="GW86" s="293"/>
      <c r="GX86" s="293"/>
      <c r="GY86" s="293"/>
      <c r="GZ86" s="293"/>
      <c r="HA86" s="293"/>
      <c r="HB86" s="293"/>
      <c r="HC86" s="293"/>
      <c r="HD86" s="293"/>
      <c r="HE86" s="293"/>
      <c r="HF86" s="293"/>
      <c r="HG86" s="293"/>
      <c r="HH86" s="293"/>
      <c r="HI86" s="293"/>
      <c r="HJ86" s="293"/>
      <c r="HK86" s="293"/>
      <c r="HL86" s="293"/>
      <c r="HM86" s="293"/>
      <c r="HN86" s="293"/>
      <c r="HO86" s="293"/>
      <c r="HP86" s="293"/>
      <c r="HQ86" s="293"/>
      <c r="HR86" s="293"/>
      <c r="HS86" s="293"/>
      <c r="HT86" s="293"/>
      <c r="HU86" s="293"/>
      <c r="HV86" s="293"/>
      <c r="HW86" s="293"/>
      <c r="HX86" s="293"/>
      <c r="HY86" s="293"/>
      <c r="HZ86" s="293"/>
      <c r="IA86" s="293"/>
      <c r="IB86" s="293"/>
      <c r="IC86" s="293"/>
      <c r="ID86" s="293"/>
      <c r="IE86" s="293"/>
      <c r="IF86" s="293"/>
      <c r="IG86" s="293"/>
      <c r="IH86" s="293"/>
      <c r="II86" s="293"/>
      <c r="IJ86" s="293"/>
      <c r="IK86" s="293"/>
      <c r="IL86" s="293"/>
      <c r="IM86" s="293"/>
      <c r="IN86" s="293"/>
      <c r="IO86" s="293"/>
      <c r="IP86" s="293"/>
      <c r="IQ86" s="293"/>
      <c r="IR86" s="293"/>
      <c r="IS86" s="293"/>
      <c r="IT86" s="293"/>
      <c r="IU86" s="293"/>
    </row>
    <row r="87" spans="1:255" s="256" customFormat="1" ht="15" customHeight="1" x14ac:dyDescent="0.25">
      <c r="A87" s="4"/>
      <c r="B87" s="4"/>
      <c r="C87" s="270"/>
      <c r="D87" s="4"/>
      <c r="E87" s="4"/>
      <c r="F87" s="4"/>
      <c r="G87" s="4"/>
      <c r="H87" s="4"/>
      <c r="I87" s="257"/>
      <c r="J87" s="260"/>
      <c r="K87" s="4"/>
      <c r="L87" s="4"/>
      <c r="M87" s="257" t="s">
        <v>2455</v>
      </c>
      <c r="N87" s="4"/>
      <c r="O87" s="4"/>
      <c r="P87" s="4"/>
      <c r="Q87" s="4"/>
      <c r="R87" s="4"/>
      <c r="S87" s="4"/>
      <c r="T87" s="4"/>
      <c r="U87" s="4"/>
      <c r="V87" s="4"/>
      <c r="W87" s="4"/>
      <c r="X87" s="4"/>
      <c r="Y87" s="4"/>
      <c r="Z87" s="4"/>
      <c r="AA87" s="4"/>
      <c r="AB87" s="4"/>
      <c r="AC87" s="4"/>
      <c r="AD87" s="257" t="str">
        <f>$M87</f>
        <v>2020 Tesla Model S P19</v>
      </c>
      <c r="AE87" s="4"/>
      <c r="AF87" s="4"/>
      <c r="AG87" s="4"/>
      <c r="AH87" s="4"/>
      <c r="AI87" s="4"/>
      <c r="AJ87" s="292"/>
      <c r="AK87" s="4"/>
      <c r="AL87" s="4"/>
      <c r="AM87" s="4"/>
      <c r="AN87" s="4"/>
      <c r="AO87" s="4"/>
      <c r="AP87" s="4"/>
      <c r="AQ87" s="4"/>
      <c r="AR87" s="271"/>
      <c r="AS87" s="4"/>
      <c r="AT87" s="272" t="str">
        <f>$M87</f>
        <v>2020 Tesla Model S P19</v>
      </c>
      <c r="AU87" s="260"/>
      <c r="AV87" s="4"/>
      <c r="AW87" s="4"/>
      <c r="AX87" s="4"/>
      <c r="AY87" s="4"/>
      <c r="AZ87" s="4"/>
      <c r="BA87" s="4"/>
      <c r="BB87" s="4"/>
      <c r="BC87" s="4"/>
      <c r="BD87" s="4"/>
      <c r="BE87" s="4"/>
      <c r="BF87" s="4"/>
      <c r="BG87" s="4"/>
      <c r="BH87" s="4"/>
      <c r="BI87" s="257" t="str">
        <f>$M87</f>
        <v>2020 Tesla Model S P19</v>
      </c>
      <c r="BJ87" s="4"/>
      <c r="BK87" s="4"/>
      <c r="BL87" s="4"/>
      <c r="BM87" s="4"/>
      <c r="BN87" s="260"/>
      <c r="BO87" s="4"/>
      <c r="BP87" s="4"/>
      <c r="BQ87" s="4"/>
      <c r="BR87" s="4"/>
      <c r="BS87" s="4"/>
      <c r="BT87" s="188"/>
      <c r="BU87" s="4"/>
      <c r="BV87" s="4"/>
      <c r="BW87" s="283" t="s">
        <v>80</v>
      </c>
      <c r="BX87" s="4"/>
      <c r="BY87" s="257" t="str">
        <f>$M87</f>
        <v>2020 Tesla Model S P19</v>
      </c>
      <c r="BZ87" s="4"/>
      <c r="CA87" s="4"/>
      <c r="CB87" s="4"/>
      <c r="CC87" s="4"/>
      <c r="CD87" s="4"/>
      <c r="CE87" s="273" t="s">
        <v>80</v>
      </c>
      <c r="CF87" s="4"/>
      <c r="CG87" s="4"/>
      <c r="CH87" s="4"/>
      <c r="CI87" s="4"/>
      <c r="CJ87" s="4"/>
      <c r="CK87" s="4"/>
      <c r="CL87" s="4"/>
      <c r="CM87" s="4"/>
      <c r="CN87" s="4"/>
      <c r="CO87" s="257" t="str">
        <f>$M87</f>
        <v>2020 Tesla Model S P19</v>
      </c>
      <c r="CP87" s="4"/>
      <c r="CQ87" s="4"/>
      <c r="CR87" s="4"/>
      <c r="CS87" s="4"/>
      <c r="CT87" s="4"/>
      <c r="CU87" s="4"/>
      <c r="CV87" s="4"/>
      <c r="CW87" s="4"/>
      <c r="CX87" s="4"/>
      <c r="CY87" s="4"/>
      <c r="CZ87" s="4"/>
      <c r="DA87" s="4"/>
      <c r="DB87" s="4"/>
      <c r="DC87" s="4"/>
      <c r="DD87" s="4"/>
      <c r="DE87" s="4"/>
      <c r="DF87" s="257" t="str">
        <f>$M87</f>
        <v>2020 Tesla Model S P19</v>
      </c>
      <c r="DG87" s="4"/>
      <c r="DH87" s="4"/>
      <c r="DI87" s="4"/>
      <c r="DJ87" s="4"/>
      <c r="DK87" s="4"/>
      <c r="DL87" s="4"/>
      <c r="DM87" s="4"/>
      <c r="DN87" s="4"/>
      <c r="DO87" s="4"/>
      <c r="DP87" s="4"/>
      <c r="DQ87" s="4"/>
      <c r="DR87" s="257"/>
      <c r="DS87" s="257"/>
      <c r="DT87" s="257"/>
      <c r="DU87" s="257"/>
      <c r="DV87" s="257"/>
      <c r="DW87" s="257" t="str">
        <f>$M87</f>
        <v>2020 Tesla Model S P19</v>
      </c>
      <c r="DX87" s="257"/>
      <c r="DY87" s="257"/>
      <c r="DZ87" s="262"/>
      <c r="EA87" s="284"/>
      <c r="EB87" s="257"/>
      <c r="EC87" s="257"/>
      <c r="ED87" s="257"/>
      <c r="EE87" s="266"/>
      <c r="EF87" s="257"/>
      <c r="EG87" s="257"/>
      <c r="EH87" s="262"/>
      <c r="EI87" s="257"/>
      <c r="EK87" s="273"/>
      <c r="EL87" s="257" t="str">
        <f>$M87</f>
        <v>2020 Tesla Model S P19</v>
      </c>
      <c r="EM87" s="266"/>
      <c r="EP87" s="267"/>
      <c r="EU87" s="268"/>
      <c r="EV87" s="267"/>
      <c r="EZ87" s="269"/>
      <c r="FA87" s="257" t="str">
        <f>$M87</f>
        <v>2020 Tesla Model S P19</v>
      </c>
      <c r="FC87" s="269"/>
      <c r="FD87" s="257"/>
      <c r="FE87" s="257"/>
      <c r="FF87" s="257"/>
      <c r="FG87" s="266"/>
      <c r="FH87" s="257"/>
      <c r="FI87" s="262"/>
      <c r="FJ87" s="257"/>
      <c r="FK87" s="257"/>
      <c r="FL87" s="257"/>
      <c r="FM87" s="257"/>
      <c r="FN87" s="257"/>
      <c r="FO87" s="257"/>
      <c r="FP87" s="257"/>
      <c r="FQ87" s="257"/>
      <c r="FR87" s="257"/>
      <c r="FS87" s="257"/>
      <c r="FT87" s="257"/>
      <c r="FU87" s="257"/>
      <c r="FV87" s="257"/>
      <c r="FW87" s="257"/>
      <c r="FX87" s="257"/>
      <c r="FY87" s="257"/>
      <c r="FZ87" s="257"/>
      <c r="GA87" s="257"/>
      <c r="GB87" s="257"/>
      <c r="GC87" s="257"/>
      <c r="GD87" s="257"/>
      <c r="GE87" s="257"/>
      <c r="GF87" s="257"/>
      <c r="GG87" s="257"/>
      <c r="GH87" s="257"/>
    </row>
    <row r="88" spans="1:255" s="256" customFormat="1" x14ac:dyDescent="0.25">
      <c r="A88" s="208">
        <v>2020</v>
      </c>
      <c r="B88" s="208" t="s">
        <v>2410</v>
      </c>
      <c r="C88" s="208" t="s">
        <v>2411</v>
      </c>
      <c r="D88" s="208" t="s">
        <v>2456</v>
      </c>
      <c r="E88" s="208" t="s">
        <v>2413</v>
      </c>
      <c r="F88" s="208">
        <v>22</v>
      </c>
      <c r="G88" s="209">
        <v>0</v>
      </c>
      <c r="H88" s="208"/>
      <c r="I88" s="208" t="s">
        <v>140</v>
      </c>
      <c r="J88" s="275">
        <v>104</v>
      </c>
      <c r="K88" s="208">
        <v>104</v>
      </c>
      <c r="L88" s="208">
        <v>104</v>
      </c>
      <c r="M88" s="208">
        <v>138</v>
      </c>
      <c r="N88" s="208">
        <v>137.1</v>
      </c>
      <c r="O88" s="208">
        <v>137.59350000000001</v>
      </c>
      <c r="P88" s="208">
        <v>104.23139999999999</v>
      </c>
      <c r="Q88" s="208">
        <v>103.55159999999999</v>
      </c>
      <c r="R88" s="208">
        <v>103.92440000000001</v>
      </c>
      <c r="S88" s="208"/>
      <c r="T88" s="208"/>
      <c r="U88" s="208"/>
      <c r="V88" s="208" t="s">
        <v>86</v>
      </c>
      <c r="W88" s="208" t="s">
        <v>136</v>
      </c>
      <c r="X88" s="208"/>
      <c r="Y88" s="208">
        <v>1</v>
      </c>
      <c r="Z88" s="208" t="s">
        <v>64</v>
      </c>
      <c r="AA88" s="208" t="s">
        <v>64</v>
      </c>
      <c r="AB88" s="208" t="s">
        <v>86</v>
      </c>
      <c r="AC88" s="208" t="s">
        <v>87</v>
      </c>
      <c r="AD88" s="208"/>
      <c r="AE88" s="208"/>
      <c r="AF88" s="208">
        <v>348</v>
      </c>
      <c r="AG88" s="208" t="s">
        <v>108</v>
      </c>
      <c r="AH88" s="208" t="s">
        <v>109</v>
      </c>
      <c r="AI88" s="208" t="s">
        <v>68</v>
      </c>
      <c r="AJ88" s="208" t="s">
        <v>69</v>
      </c>
      <c r="AK88" s="208">
        <v>4</v>
      </c>
      <c r="AL88" s="208" t="s">
        <v>2352</v>
      </c>
      <c r="AM88" s="208"/>
      <c r="AN88" s="208"/>
      <c r="AO88" s="208"/>
      <c r="AP88" s="208"/>
      <c r="AQ88" s="208">
        <v>94</v>
      </c>
      <c r="AR88" s="276">
        <v>26</v>
      </c>
      <c r="AS88" s="208">
        <v>650</v>
      </c>
      <c r="AT88" s="277">
        <v>650</v>
      </c>
      <c r="AU88" s="275"/>
      <c r="AV88" s="208"/>
      <c r="AW88" s="208"/>
      <c r="AX88" s="208"/>
      <c r="AY88" s="208"/>
      <c r="AZ88" s="208"/>
      <c r="BA88" s="208"/>
      <c r="BB88" s="208"/>
      <c r="BC88" s="208"/>
      <c r="BD88" s="208"/>
      <c r="BE88" s="208"/>
      <c r="BF88" s="208"/>
      <c r="BG88" s="208"/>
      <c r="BH88" s="208"/>
      <c r="BI88" s="208"/>
      <c r="BJ88" s="208"/>
      <c r="BK88" s="208"/>
      <c r="BL88" s="208"/>
      <c r="BM88" s="208"/>
      <c r="BN88" s="278"/>
      <c r="BO88" s="208"/>
      <c r="BP88" s="208"/>
      <c r="BQ88" s="208">
        <v>6</v>
      </c>
      <c r="BR88" s="208" t="s">
        <v>92</v>
      </c>
      <c r="BS88" s="208" t="s">
        <v>2123</v>
      </c>
      <c r="BT88" s="208" t="s">
        <v>2338</v>
      </c>
      <c r="BU88" s="211">
        <v>43745</v>
      </c>
      <c r="BV88" s="208">
        <v>26651</v>
      </c>
      <c r="BW88" s="261" t="s">
        <v>80</v>
      </c>
      <c r="BX88" s="208" t="s">
        <v>64</v>
      </c>
      <c r="BY88" s="208" t="s">
        <v>64</v>
      </c>
      <c r="BZ88" s="208"/>
      <c r="CA88" s="208"/>
      <c r="CB88" s="208" t="s">
        <v>64</v>
      </c>
      <c r="CC88" s="208" t="s">
        <v>64</v>
      </c>
      <c r="CD88" s="208"/>
      <c r="CE88" s="208"/>
      <c r="CF88" s="208"/>
      <c r="CG88" s="208"/>
      <c r="CH88" s="208"/>
      <c r="CI88" s="208"/>
      <c r="CJ88" s="208"/>
      <c r="CK88" s="208" t="s">
        <v>112</v>
      </c>
      <c r="CL88" s="208"/>
      <c r="CM88" s="208">
        <v>1</v>
      </c>
      <c r="CN88" s="208" t="s">
        <v>113</v>
      </c>
      <c r="CO88" s="208"/>
      <c r="CP88" s="208">
        <v>400</v>
      </c>
      <c r="CQ88" s="208">
        <v>245</v>
      </c>
      <c r="CR88" s="208">
        <v>170</v>
      </c>
      <c r="CS88" s="208" t="s">
        <v>114</v>
      </c>
      <c r="CT88" s="208"/>
      <c r="CU88" s="208"/>
      <c r="CV88" s="208" t="s">
        <v>115</v>
      </c>
      <c r="CW88" s="208"/>
      <c r="CX88" s="208" t="s">
        <v>116</v>
      </c>
      <c r="CY88" s="208" t="s">
        <v>64</v>
      </c>
      <c r="CZ88" s="208"/>
      <c r="DA88" s="208"/>
      <c r="DB88" s="208"/>
      <c r="DC88" s="208" t="s">
        <v>2447</v>
      </c>
      <c r="DD88" s="208">
        <v>2</v>
      </c>
      <c r="DE88" s="208" t="s">
        <v>2421</v>
      </c>
      <c r="DF88" s="208" t="s">
        <v>2415</v>
      </c>
      <c r="DG88" s="208" t="s">
        <v>2448</v>
      </c>
      <c r="DH88" s="208"/>
      <c r="DI88" s="208"/>
      <c r="DJ88" s="208"/>
      <c r="DK88" s="208"/>
      <c r="DL88" s="208" t="s">
        <v>64</v>
      </c>
      <c r="DM88" s="208" t="s">
        <v>63</v>
      </c>
      <c r="DN88" s="208"/>
      <c r="DO88" s="208"/>
      <c r="DP88" s="208" t="s">
        <v>64</v>
      </c>
      <c r="DQ88" s="208" t="s">
        <v>139</v>
      </c>
      <c r="DR88" s="208" t="s">
        <v>2457</v>
      </c>
      <c r="DS88" s="208"/>
      <c r="DT88" s="208"/>
      <c r="DU88" s="208"/>
      <c r="DV88" s="208"/>
      <c r="DW88" s="208"/>
      <c r="DX88" s="208"/>
      <c r="DY88" s="208"/>
      <c r="DZ88" s="276"/>
      <c r="EA88" s="288"/>
      <c r="EB88" s="208">
        <v>10</v>
      </c>
      <c r="EC88" s="208">
        <v>10</v>
      </c>
      <c r="ED88" s="208"/>
      <c r="EE88" s="275" t="s">
        <v>2449</v>
      </c>
      <c r="EF88" s="208">
        <v>10</v>
      </c>
      <c r="EG88" s="208"/>
      <c r="EH88" s="276"/>
      <c r="EI88" s="208"/>
      <c r="EJ88" s="208"/>
      <c r="EK88" s="208"/>
      <c r="EL88" s="208"/>
      <c r="EM88" s="275"/>
      <c r="EN88" s="208"/>
      <c r="EO88" s="208"/>
      <c r="EP88" s="276"/>
      <c r="EQ88" s="208"/>
      <c r="ER88" s="208"/>
      <c r="ES88" s="208"/>
      <c r="ET88" s="208"/>
      <c r="EU88" s="275">
        <v>4250</v>
      </c>
      <c r="EV88" s="276"/>
      <c r="EW88" s="208">
        <v>0</v>
      </c>
      <c r="EX88" s="208">
        <v>0</v>
      </c>
      <c r="EY88" s="208">
        <v>0</v>
      </c>
      <c r="EZ88" s="277"/>
      <c r="FA88" s="208">
        <v>12</v>
      </c>
      <c r="FB88" s="208"/>
      <c r="FC88" s="277"/>
      <c r="FD88" s="208"/>
      <c r="FE88" s="208"/>
      <c r="FF88" s="208"/>
      <c r="FG88" s="294">
        <v>349.2432</v>
      </c>
      <c r="FH88" s="210">
        <v>346.97730000000001</v>
      </c>
      <c r="FI88" s="281">
        <f>AF88</f>
        <v>348</v>
      </c>
      <c r="FJ88" s="293"/>
      <c r="FK88" s="293"/>
      <c r="FL88" s="293"/>
      <c r="FM88" s="293"/>
      <c r="FN88" s="293"/>
      <c r="FO88" s="293"/>
      <c r="FP88" s="293"/>
      <c r="FQ88" s="293"/>
      <c r="FR88" s="293"/>
      <c r="FS88" s="293"/>
      <c r="FT88" s="293"/>
      <c r="FU88" s="293"/>
      <c r="FV88" s="293"/>
      <c r="FW88" s="293"/>
      <c r="FX88" s="293"/>
      <c r="FY88" s="293"/>
      <c r="FZ88" s="293"/>
      <c r="GA88" s="293"/>
      <c r="GB88" s="293"/>
      <c r="GC88" s="293"/>
      <c r="GD88" s="293"/>
      <c r="GE88" s="293"/>
      <c r="GF88" s="293"/>
      <c r="GG88" s="293"/>
      <c r="GH88" s="293"/>
      <c r="GI88" s="293"/>
      <c r="GJ88" s="293"/>
      <c r="GK88" s="293"/>
      <c r="GL88" s="293"/>
      <c r="GM88" s="293"/>
      <c r="GN88" s="293"/>
      <c r="GO88" s="293"/>
      <c r="GP88" s="293"/>
      <c r="GQ88" s="293"/>
      <c r="GR88" s="293"/>
      <c r="GS88" s="293"/>
      <c r="GT88" s="293"/>
      <c r="GU88" s="293"/>
      <c r="GV88" s="293"/>
      <c r="GW88" s="293"/>
      <c r="GX88" s="293"/>
      <c r="GY88" s="293"/>
      <c r="GZ88" s="293"/>
      <c r="HA88" s="293"/>
      <c r="HB88" s="293"/>
      <c r="HC88" s="293"/>
      <c r="HD88" s="293"/>
      <c r="HE88" s="293"/>
      <c r="HF88" s="293"/>
      <c r="HG88" s="293"/>
      <c r="HH88" s="293"/>
      <c r="HI88" s="293"/>
      <c r="HJ88" s="293"/>
      <c r="HK88" s="293"/>
      <c r="HL88" s="293"/>
      <c r="HM88" s="293"/>
      <c r="HN88" s="293"/>
      <c r="HO88" s="293"/>
      <c r="HP88" s="293"/>
      <c r="HQ88" s="293"/>
      <c r="HR88" s="293"/>
      <c r="HS88" s="293"/>
      <c r="HT88" s="293"/>
      <c r="HU88" s="293"/>
      <c r="HV88" s="293"/>
      <c r="HW88" s="293"/>
      <c r="HX88" s="293"/>
      <c r="HY88" s="293"/>
      <c r="HZ88" s="293"/>
      <c r="IA88" s="293"/>
      <c r="IB88" s="293"/>
      <c r="IC88" s="293"/>
      <c r="ID88" s="293"/>
      <c r="IE88" s="293"/>
      <c r="IF88" s="293"/>
      <c r="IG88" s="293"/>
      <c r="IH88" s="293"/>
      <c r="II88" s="293"/>
      <c r="IJ88" s="293"/>
      <c r="IK88" s="293"/>
      <c r="IL88" s="293"/>
      <c r="IM88" s="293"/>
      <c r="IN88" s="293"/>
      <c r="IO88" s="293"/>
      <c r="IP88" s="293"/>
      <c r="IQ88" s="293"/>
      <c r="IR88" s="293"/>
      <c r="IS88" s="293"/>
      <c r="IT88" s="293"/>
      <c r="IU88" s="293"/>
    </row>
    <row r="89" spans="1:255" x14ac:dyDescent="0.25">
      <c r="A89" s="208"/>
      <c r="B89" s="208"/>
      <c r="C89" s="208"/>
      <c r="D89" s="208"/>
      <c r="E89" s="208"/>
      <c r="F89" s="208"/>
      <c r="G89" s="209"/>
      <c r="H89" s="208"/>
      <c r="I89" s="208"/>
      <c r="J89" s="275">
        <v>32</v>
      </c>
      <c r="K89" s="208">
        <v>33</v>
      </c>
      <c r="L89" s="208">
        <v>32</v>
      </c>
      <c r="M89" s="208">
        <v>24.421199999999999</v>
      </c>
      <c r="N89" s="208">
        <v>24.580400000000001</v>
      </c>
      <c r="O89" s="208">
        <v>24.492799999999999</v>
      </c>
      <c r="P89" s="208">
        <v>32.3367</v>
      </c>
      <c r="Q89" s="208">
        <v>32.548999999999999</v>
      </c>
      <c r="R89" s="208">
        <v>32.432200000000002</v>
      </c>
      <c r="S89" s="208"/>
      <c r="T89" s="208"/>
      <c r="U89" s="208"/>
      <c r="V89" s="208" t="s">
        <v>86</v>
      </c>
      <c r="W89" s="208" t="s">
        <v>136</v>
      </c>
      <c r="X89" s="208"/>
      <c r="Y89" s="208">
        <v>1</v>
      </c>
      <c r="Z89" s="208" t="s">
        <v>64</v>
      </c>
      <c r="AA89" s="208" t="s">
        <v>64</v>
      </c>
      <c r="AB89" s="208" t="s">
        <v>86</v>
      </c>
      <c r="AC89" s="208" t="s">
        <v>87</v>
      </c>
      <c r="AD89" s="208"/>
      <c r="AE89" s="208"/>
      <c r="AF89" s="208">
        <v>348</v>
      </c>
      <c r="AG89" s="208" t="s">
        <v>108</v>
      </c>
      <c r="AH89" s="208" t="s">
        <v>109</v>
      </c>
      <c r="AI89" s="208" t="s">
        <v>122</v>
      </c>
      <c r="AJ89" s="208" t="s">
        <v>123</v>
      </c>
      <c r="AK89" s="208">
        <v>4</v>
      </c>
      <c r="AL89" s="208" t="s">
        <v>2352</v>
      </c>
      <c r="AM89" s="208"/>
      <c r="AN89" s="208"/>
      <c r="AO89" s="208"/>
      <c r="AP89" s="208"/>
      <c r="AQ89" s="208">
        <v>94</v>
      </c>
      <c r="AR89" s="276">
        <v>26</v>
      </c>
      <c r="AS89" s="208">
        <v>650</v>
      </c>
      <c r="AT89" s="277">
        <v>650</v>
      </c>
      <c r="AU89" s="275"/>
      <c r="AV89" s="208"/>
      <c r="AW89" s="208"/>
      <c r="AX89" s="208"/>
      <c r="AY89" s="208"/>
      <c r="AZ89" s="208"/>
      <c r="BA89" s="208"/>
      <c r="BB89" s="208"/>
      <c r="BC89" s="208"/>
      <c r="BD89" s="208"/>
      <c r="BE89" s="208"/>
      <c r="BF89" s="208"/>
      <c r="BG89" s="208"/>
      <c r="BH89" s="208"/>
      <c r="BI89" s="208"/>
      <c r="BJ89" s="208"/>
      <c r="BK89" s="208"/>
      <c r="BL89" s="208"/>
      <c r="BM89" s="208"/>
      <c r="BN89" s="278"/>
      <c r="BO89" s="208"/>
      <c r="BP89" s="208"/>
      <c r="BQ89" s="208">
        <v>6</v>
      </c>
      <c r="BR89" s="208" t="s">
        <v>92</v>
      </c>
      <c r="BS89" s="208" t="s">
        <v>2123</v>
      </c>
      <c r="BT89" s="208" t="s">
        <v>2338</v>
      </c>
      <c r="BU89" s="211">
        <v>43745</v>
      </c>
      <c r="BV89" s="208">
        <v>26651</v>
      </c>
      <c r="BW89" s="261" t="s">
        <v>80</v>
      </c>
      <c r="BX89" s="208" t="s">
        <v>64</v>
      </c>
      <c r="BY89" s="208" t="s">
        <v>64</v>
      </c>
      <c r="BZ89" s="208"/>
      <c r="CA89" s="208"/>
      <c r="CB89" s="208" t="s">
        <v>64</v>
      </c>
      <c r="CC89" s="208" t="s">
        <v>64</v>
      </c>
      <c r="CD89" s="208"/>
      <c r="CE89" s="208"/>
      <c r="CF89" s="208"/>
      <c r="CG89" s="208"/>
      <c r="CH89" s="208"/>
      <c r="CI89" s="208"/>
      <c r="CJ89" s="208"/>
      <c r="CK89" s="208" t="s">
        <v>112</v>
      </c>
      <c r="CL89" s="208"/>
      <c r="CM89" s="208">
        <v>1</v>
      </c>
      <c r="CN89" s="208" t="s">
        <v>113</v>
      </c>
      <c r="CO89" s="208"/>
      <c r="CP89" s="208">
        <v>400</v>
      </c>
      <c r="CQ89" s="208">
        <v>245</v>
      </c>
      <c r="CR89" s="208">
        <v>170</v>
      </c>
      <c r="CS89" s="208" t="s">
        <v>114</v>
      </c>
      <c r="CT89" s="208"/>
      <c r="CU89" s="208"/>
      <c r="CV89" s="208" t="s">
        <v>115</v>
      </c>
      <c r="CW89" s="208"/>
      <c r="CX89" s="208" t="s">
        <v>116</v>
      </c>
      <c r="CY89" s="208" t="s">
        <v>64</v>
      </c>
      <c r="CZ89" s="208"/>
      <c r="DA89" s="208"/>
      <c r="DB89" s="208"/>
      <c r="DC89" s="208" t="s">
        <v>2447</v>
      </c>
      <c r="DD89" s="208">
        <v>2</v>
      </c>
      <c r="DE89" s="208" t="s">
        <v>2421</v>
      </c>
      <c r="DF89" s="208" t="s">
        <v>2415</v>
      </c>
      <c r="DG89" s="208" t="s">
        <v>2448</v>
      </c>
      <c r="DH89" s="208"/>
      <c r="DI89" s="208"/>
      <c r="DJ89" s="208"/>
      <c r="DK89" s="208"/>
      <c r="DL89" s="208" t="s">
        <v>64</v>
      </c>
      <c r="DM89" s="208" t="s">
        <v>63</v>
      </c>
      <c r="DN89" s="208"/>
      <c r="DO89" s="208"/>
      <c r="DP89" s="208" t="s">
        <v>64</v>
      </c>
      <c r="DQ89" s="208" t="s">
        <v>139</v>
      </c>
      <c r="DR89" s="208" t="s">
        <v>2457</v>
      </c>
      <c r="DS89" s="208"/>
      <c r="DT89" s="208"/>
      <c r="DU89" s="208"/>
      <c r="DV89" s="208"/>
      <c r="DW89" s="208"/>
      <c r="DX89" s="208"/>
      <c r="DY89" s="208"/>
      <c r="DZ89" s="276"/>
      <c r="EA89" s="288"/>
      <c r="EB89" s="208">
        <v>10</v>
      </c>
      <c r="EC89" s="208">
        <v>10</v>
      </c>
      <c r="ED89" s="208"/>
      <c r="EE89" s="275" t="s">
        <v>2449</v>
      </c>
      <c r="EF89" s="208">
        <v>10</v>
      </c>
      <c r="EG89" s="208"/>
      <c r="EH89" s="276"/>
      <c r="EI89" s="208"/>
      <c r="EJ89" s="208"/>
      <c r="EK89" s="208"/>
      <c r="EL89" s="208"/>
      <c r="EM89" s="275"/>
      <c r="EN89" s="208"/>
      <c r="EO89" s="208"/>
      <c r="EP89" s="276"/>
      <c r="EQ89" s="208"/>
      <c r="ER89" s="208"/>
      <c r="ES89" s="208"/>
      <c r="ET89" s="208"/>
      <c r="EU89" s="275">
        <v>4250</v>
      </c>
      <c r="EV89" s="276"/>
      <c r="EW89" s="208">
        <v>0</v>
      </c>
      <c r="EX89" s="208">
        <v>0</v>
      </c>
      <c r="EY89" s="208">
        <v>0</v>
      </c>
      <c r="EZ89" s="277"/>
      <c r="FA89" s="208">
        <v>12</v>
      </c>
      <c r="FB89" s="208"/>
      <c r="FC89" s="277"/>
      <c r="FD89" s="208"/>
      <c r="FE89" s="208"/>
      <c r="FF89" s="208"/>
      <c r="FG89" s="294">
        <v>349.2432</v>
      </c>
      <c r="FH89" s="210">
        <v>346.97730000000001</v>
      </c>
      <c r="FI89" s="281">
        <f>AF89</f>
        <v>348</v>
      </c>
      <c r="FJ89" s="293"/>
      <c r="FK89" s="293"/>
      <c r="FL89" s="293"/>
      <c r="FM89" s="293"/>
      <c r="FN89" s="293"/>
      <c r="FO89" s="293"/>
      <c r="FP89" s="293"/>
      <c r="FQ89" s="293"/>
      <c r="FR89" s="293"/>
      <c r="FS89" s="293"/>
      <c r="FT89" s="293"/>
      <c r="FU89" s="293"/>
      <c r="FV89" s="293"/>
      <c r="FW89" s="293"/>
      <c r="FX89" s="293"/>
      <c r="FY89" s="293"/>
      <c r="FZ89" s="293"/>
      <c r="GA89" s="293"/>
      <c r="GB89" s="293"/>
      <c r="GC89" s="293"/>
      <c r="GD89" s="293"/>
      <c r="GE89" s="293"/>
      <c r="GF89" s="293"/>
      <c r="GG89" s="293"/>
      <c r="GH89" s="293"/>
      <c r="GI89" s="293"/>
      <c r="GJ89" s="293"/>
      <c r="GK89" s="293"/>
      <c r="GL89" s="293"/>
      <c r="GM89" s="293"/>
      <c r="GN89" s="293"/>
      <c r="GO89" s="293"/>
      <c r="GP89" s="293"/>
      <c r="GQ89" s="293"/>
      <c r="GR89" s="293"/>
      <c r="GS89" s="293"/>
      <c r="GT89" s="293"/>
      <c r="GU89" s="293"/>
      <c r="GV89" s="293"/>
      <c r="GW89" s="293"/>
      <c r="GX89" s="293"/>
      <c r="GY89" s="293"/>
      <c r="GZ89" s="293"/>
      <c r="HA89" s="293"/>
      <c r="HB89" s="293"/>
      <c r="HC89" s="293"/>
      <c r="HD89" s="293"/>
      <c r="HE89" s="293"/>
      <c r="HF89" s="293"/>
      <c r="HG89" s="293"/>
      <c r="HH89" s="293"/>
      <c r="HI89" s="293"/>
      <c r="HJ89" s="293"/>
      <c r="HK89" s="293"/>
      <c r="HL89" s="293"/>
      <c r="HM89" s="293"/>
      <c r="HN89" s="293"/>
      <c r="HO89" s="293"/>
      <c r="HP89" s="293"/>
      <c r="HQ89" s="293"/>
      <c r="HR89" s="293"/>
      <c r="HS89" s="293"/>
      <c r="HT89" s="293"/>
      <c r="HU89" s="293"/>
      <c r="HV89" s="293"/>
      <c r="HW89" s="293"/>
      <c r="HX89" s="293"/>
      <c r="HY89" s="293"/>
      <c r="HZ89" s="293"/>
      <c r="IA89" s="293"/>
      <c r="IB89" s="293"/>
      <c r="IC89" s="293"/>
      <c r="ID89" s="293"/>
      <c r="IE89" s="293"/>
      <c r="IF89" s="293"/>
      <c r="IG89" s="293"/>
      <c r="IH89" s="293"/>
      <c r="II89" s="293"/>
      <c r="IJ89" s="293"/>
      <c r="IK89" s="293"/>
      <c r="IL89" s="293"/>
      <c r="IM89" s="293"/>
      <c r="IN89" s="293"/>
      <c r="IO89" s="293"/>
      <c r="IP89" s="293"/>
      <c r="IQ89" s="293"/>
      <c r="IR89" s="293"/>
      <c r="IS89" s="293"/>
      <c r="IT89" s="293"/>
      <c r="IU89" s="293"/>
    </row>
    <row r="90" spans="1:255" s="256" customFormat="1" ht="15" customHeight="1" x14ac:dyDescent="0.25">
      <c r="A90" s="4"/>
      <c r="B90" s="4"/>
      <c r="C90" s="270"/>
      <c r="D90" s="4"/>
      <c r="E90" s="4"/>
      <c r="F90" s="4"/>
      <c r="G90" s="4"/>
      <c r="H90" s="4"/>
      <c r="I90" s="257"/>
      <c r="J90" s="260"/>
      <c r="K90" s="4"/>
      <c r="L90" s="4"/>
      <c r="M90" s="257" t="s">
        <v>2458</v>
      </c>
      <c r="N90" s="4"/>
      <c r="O90" s="4"/>
      <c r="P90" s="4"/>
      <c r="Q90" s="4"/>
      <c r="R90" s="4"/>
      <c r="S90" s="4"/>
      <c r="T90" s="4"/>
      <c r="U90" s="4"/>
      <c r="V90" s="4"/>
      <c r="W90" s="4"/>
      <c r="X90" s="4"/>
      <c r="Y90" s="4"/>
      <c r="Z90" s="4"/>
      <c r="AA90" s="4"/>
      <c r="AB90" s="4"/>
      <c r="AC90" s="4"/>
      <c r="AD90" s="257" t="str">
        <f>$M90</f>
        <v>2020 Tesla Model S P21</v>
      </c>
      <c r="AE90" s="4"/>
      <c r="AF90" s="4"/>
      <c r="AG90" s="4"/>
      <c r="AH90" s="4"/>
      <c r="AI90" s="4"/>
      <c r="AJ90" s="292"/>
      <c r="AK90" s="4"/>
      <c r="AL90" s="4"/>
      <c r="AM90" s="4"/>
      <c r="AN90" s="4"/>
      <c r="AO90" s="4"/>
      <c r="AP90" s="4"/>
      <c r="AQ90" s="4"/>
      <c r="AR90" s="271"/>
      <c r="AS90" s="4"/>
      <c r="AT90" s="272" t="str">
        <f>$M90</f>
        <v>2020 Tesla Model S P21</v>
      </c>
      <c r="AU90" s="260"/>
      <c r="AV90" s="4"/>
      <c r="AW90" s="4"/>
      <c r="AX90" s="4"/>
      <c r="AY90" s="4"/>
      <c r="AZ90" s="4"/>
      <c r="BA90" s="4"/>
      <c r="BB90" s="4"/>
      <c r="BC90" s="4"/>
      <c r="BD90" s="4"/>
      <c r="BE90" s="4"/>
      <c r="BF90" s="4"/>
      <c r="BG90" s="4"/>
      <c r="BH90" s="4"/>
      <c r="BI90" s="257" t="str">
        <f>$M90</f>
        <v>2020 Tesla Model S P21</v>
      </c>
      <c r="BJ90" s="4"/>
      <c r="BK90" s="4"/>
      <c r="BL90" s="4"/>
      <c r="BM90" s="4"/>
      <c r="BN90" s="260"/>
      <c r="BO90" s="4"/>
      <c r="BP90" s="4"/>
      <c r="BQ90" s="4"/>
      <c r="BR90" s="4"/>
      <c r="BS90" s="4"/>
      <c r="BT90" s="188"/>
      <c r="BU90" s="4"/>
      <c r="BV90" s="4"/>
      <c r="BW90" s="283" t="s">
        <v>80</v>
      </c>
      <c r="BX90" s="4"/>
      <c r="BY90" s="257" t="str">
        <f>$M90</f>
        <v>2020 Tesla Model S P21</v>
      </c>
      <c r="BZ90" s="4"/>
      <c r="CA90" s="4"/>
      <c r="CB90" s="4"/>
      <c r="CC90" s="4"/>
      <c r="CD90" s="4"/>
      <c r="CE90" s="273" t="s">
        <v>80</v>
      </c>
      <c r="CF90" s="4"/>
      <c r="CG90" s="4"/>
      <c r="CH90" s="4"/>
      <c r="CI90" s="4"/>
      <c r="CJ90" s="4"/>
      <c r="CK90" s="4"/>
      <c r="CL90" s="4"/>
      <c r="CM90" s="4"/>
      <c r="CN90" s="4"/>
      <c r="CO90" s="257" t="str">
        <f>$M90</f>
        <v>2020 Tesla Model S P21</v>
      </c>
      <c r="CP90" s="4"/>
      <c r="CQ90" s="4"/>
      <c r="CR90" s="4"/>
      <c r="CS90" s="4"/>
      <c r="CT90" s="4"/>
      <c r="CU90" s="4"/>
      <c r="CV90" s="4"/>
      <c r="CW90" s="4"/>
      <c r="CX90" s="4"/>
      <c r="CY90" s="4"/>
      <c r="CZ90" s="4"/>
      <c r="DA90" s="4"/>
      <c r="DB90" s="4"/>
      <c r="DC90" s="4"/>
      <c r="DD90" s="4"/>
      <c r="DE90" s="4"/>
      <c r="DF90" s="257" t="str">
        <f>$M90</f>
        <v>2020 Tesla Model S P21</v>
      </c>
      <c r="DG90" s="4"/>
      <c r="DH90" s="4"/>
      <c r="DI90" s="4"/>
      <c r="DJ90" s="4"/>
      <c r="DK90" s="4"/>
      <c r="DL90" s="4"/>
      <c r="DM90" s="4"/>
      <c r="DN90" s="4"/>
      <c r="DO90" s="4"/>
      <c r="DP90" s="4"/>
      <c r="DQ90" s="4"/>
      <c r="DR90" s="257"/>
      <c r="DS90" s="257"/>
      <c r="DT90" s="257"/>
      <c r="DU90" s="257"/>
      <c r="DV90" s="257"/>
      <c r="DW90" s="257" t="str">
        <f>$M90</f>
        <v>2020 Tesla Model S P21</v>
      </c>
      <c r="DX90" s="257"/>
      <c r="DY90" s="257"/>
      <c r="DZ90" s="262"/>
      <c r="EA90" s="284"/>
      <c r="EB90" s="257"/>
      <c r="EC90" s="257"/>
      <c r="ED90" s="257"/>
      <c r="EE90" s="266"/>
      <c r="EF90" s="257"/>
      <c r="EG90" s="257"/>
      <c r="EH90" s="262"/>
      <c r="EI90" s="257"/>
      <c r="EK90" s="273"/>
      <c r="EL90" s="257" t="str">
        <f>$M90</f>
        <v>2020 Tesla Model S P21</v>
      </c>
      <c r="EM90" s="266"/>
      <c r="EP90" s="267"/>
      <c r="EU90" s="268"/>
      <c r="EV90" s="267"/>
      <c r="EZ90" s="269"/>
      <c r="FA90" s="257" t="str">
        <f>$M90</f>
        <v>2020 Tesla Model S P21</v>
      </c>
      <c r="FC90" s="269"/>
      <c r="FD90" s="257"/>
      <c r="FE90" s="257"/>
      <c r="FF90" s="257"/>
      <c r="FG90" s="266"/>
      <c r="FH90" s="257"/>
      <c r="FI90" s="262"/>
      <c r="FJ90" s="257"/>
      <c r="FK90" s="257"/>
      <c r="FL90" s="257"/>
      <c r="FM90" s="257"/>
      <c r="FN90" s="257"/>
      <c r="FO90" s="257"/>
      <c r="FP90" s="257"/>
      <c r="FQ90" s="257"/>
      <c r="FR90" s="257"/>
      <c r="FS90" s="257"/>
      <c r="FT90" s="257"/>
      <c r="FU90" s="257"/>
      <c r="FV90" s="257"/>
      <c r="FW90" s="257"/>
      <c r="FX90" s="257"/>
      <c r="FY90" s="257"/>
      <c r="FZ90" s="257"/>
      <c r="GA90" s="257"/>
      <c r="GB90" s="257"/>
      <c r="GC90" s="257"/>
      <c r="GD90" s="257"/>
      <c r="GE90" s="257"/>
      <c r="GF90" s="257"/>
      <c r="GG90" s="257"/>
      <c r="GH90" s="257"/>
    </row>
    <row r="91" spans="1:255" s="256" customFormat="1" x14ac:dyDescent="0.25">
      <c r="A91" s="208">
        <v>2020</v>
      </c>
      <c r="B91" s="208" t="s">
        <v>2410</v>
      </c>
      <c r="C91" s="208" t="s">
        <v>2411</v>
      </c>
      <c r="D91" s="208" t="s">
        <v>2459</v>
      </c>
      <c r="E91" s="208" t="s">
        <v>2413</v>
      </c>
      <c r="F91" s="208">
        <v>12</v>
      </c>
      <c r="G91" s="209">
        <v>0</v>
      </c>
      <c r="H91" s="208"/>
      <c r="I91" s="208" t="s">
        <v>140</v>
      </c>
      <c r="J91" s="275">
        <v>98</v>
      </c>
      <c r="K91" s="208">
        <v>96</v>
      </c>
      <c r="L91" s="208">
        <v>97</v>
      </c>
      <c r="M91" s="208">
        <v>129.9</v>
      </c>
      <c r="N91" s="208">
        <v>126.8</v>
      </c>
      <c r="O91" s="208">
        <v>128.4864</v>
      </c>
      <c r="P91" s="208">
        <v>98.113500000000002</v>
      </c>
      <c r="Q91" s="208">
        <v>95.772000000000006</v>
      </c>
      <c r="R91" s="208">
        <v>97.0458</v>
      </c>
      <c r="S91" s="208"/>
      <c r="T91" s="208"/>
      <c r="U91" s="208"/>
      <c r="V91" s="208" t="s">
        <v>86</v>
      </c>
      <c r="W91" s="208" t="s">
        <v>136</v>
      </c>
      <c r="X91" s="208"/>
      <c r="Y91" s="208">
        <v>1</v>
      </c>
      <c r="Z91" s="208" t="s">
        <v>64</v>
      </c>
      <c r="AA91" s="208" t="s">
        <v>64</v>
      </c>
      <c r="AB91" s="208" t="s">
        <v>86</v>
      </c>
      <c r="AC91" s="208" t="s">
        <v>87</v>
      </c>
      <c r="AD91" s="208"/>
      <c r="AE91" s="208"/>
      <c r="AF91" s="208">
        <v>326</v>
      </c>
      <c r="AG91" s="208" t="s">
        <v>108</v>
      </c>
      <c r="AH91" s="208" t="s">
        <v>109</v>
      </c>
      <c r="AI91" s="208" t="s">
        <v>68</v>
      </c>
      <c r="AJ91" s="208" t="s">
        <v>69</v>
      </c>
      <c r="AK91" s="208">
        <v>4</v>
      </c>
      <c r="AL91" s="208" t="s">
        <v>2352</v>
      </c>
      <c r="AM91" s="208"/>
      <c r="AN91" s="208"/>
      <c r="AO91" s="208"/>
      <c r="AP91" s="208"/>
      <c r="AQ91" s="208">
        <v>94</v>
      </c>
      <c r="AR91" s="276">
        <v>26</v>
      </c>
      <c r="AS91" s="208">
        <v>700</v>
      </c>
      <c r="AT91" s="277">
        <v>700</v>
      </c>
      <c r="AU91" s="275"/>
      <c r="AV91" s="208"/>
      <c r="AW91" s="208"/>
      <c r="AX91" s="208"/>
      <c r="AY91" s="208"/>
      <c r="AZ91" s="208"/>
      <c r="BA91" s="208"/>
      <c r="BB91" s="208"/>
      <c r="BC91" s="208"/>
      <c r="BD91" s="208"/>
      <c r="BE91" s="208"/>
      <c r="BF91" s="208"/>
      <c r="BG91" s="208"/>
      <c r="BH91" s="208"/>
      <c r="BI91" s="208"/>
      <c r="BJ91" s="208"/>
      <c r="BK91" s="208"/>
      <c r="BL91" s="208"/>
      <c r="BM91" s="208"/>
      <c r="BN91" s="278"/>
      <c r="BO91" s="208"/>
      <c r="BP91" s="208"/>
      <c r="BQ91" s="208">
        <v>6</v>
      </c>
      <c r="BR91" s="208" t="s">
        <v>92</v>
      </c>
      <c r="BS91" s="208" t="s">
        <v>2123</v>
      </c>
      <c r="BT91" s="208" t="s">
        <v>2338</v>
      </c>
      <c r="BU91" s="211">
        <v>43745</v>
      </c>
      <c r="BV91" s="208">
        <v>26652</v>
      </c>
      <c r="BW91" s="261" t="s">
        <v>80</v>
      </c>
      <c r="BX91" s="208" t="s">
        <v>64</v>
      </c>
      <c r="BY91" s="208" t="s">
        <v>64</v>
      </c>
      <c r="BZ91" s="208"/>
      <c r="CA91" s="208"/>
      <c r="CB91" s="208" t="s">
        <v>64</v>
      </c>
      <c r="CC91" s="208" t="s">
        <v>64</v>
      </c>
      <c r="CD91" s="208"/>
      <c r="CE91" s="208"/>
      <c r="CF91" s="208"/>
      <c r="CG91" s="208"/>
      <c r="CH91" s="208"/>
      <c r="CI91" s="208"/>
      <c r="CJ91" s="208"/>
      <c r="CK91" s="208" t="s">
        <v>112</v>
      </c>
      <c r="CL91" s="208"/>
      <c r="CM91" s="208">
        <v>1</v>
      </c>
      <c r="CN91" s="208" t="s">
        <v>113</v>
      </c>
      <c r="CO91" s="208"/>
      <c r="CP91" s="208">
        <v>400</v>
      </c>
      <c r="CQ91" s="208">
        <v>245</v>
      </c>
      <c r="CR91" s="208">
        <v>170</v>
      </c>
      <c r="CS91" s="208" t="s">
        <v>114</v>
      </c>
      <c r="CT91" s="208"/>
      <c r="CU91" s="208"/>
      <c r="CV91" s="208" t="s">
        <v>115</v>
      </c>
      <c r="CW91" s="208"/>
      <c r="CX91" s="208" t="s">
        <v>116</v>
      </c>
      <c r="CY91" s="208" t="s">
        <v>64</v>
      </c>
      <c r="CZ91" s="208"/>
      <c r="DA91" s="208"/>
      <c r="DB91" s="208"/>
      <c r="DC91" s="208" t="s">
        <v>2447</v>
      </c>
      <c r="DD91" s="208">
        <v>2</v>
      </c>
      <c r="DE91" s="208" t="s">
        <v>2421</v>
      </c>
      <c r="DF91" s="208" t="s">
        <v>2415</v>
      </c>
      <c r="DG91" s="208" t="s">
        <v>2448</v>
      </c>
      <c r="DH91" s="208"/>
      <c r="DI91" s="208"/>
      <c r="DJ91" s="208"/>
      <c r="DK91" s="208"/>
      <c r="DL91" s="208" t="s">
        <v>64</v>
      </c>
      <c r="DM91" s="208" t="s">
        <v>63</v>
      </c>
      <c r="DN91" s="208"/>
      <c r="DO91" s="208"/>
      <c r="DP91" s="208" t="s">
        <v>64</v>
      </c>
      <c r="DQ91" s="208" t="s">
        <v>139</v>
      </c>
      <c r="DR91" s="208" t="s">
        <v>2460</v>
      </c>
      <c r="DS91" s="208"/>
      <c r="DT91" s="208"/>
      <c r="DU91" s="208"/>
      <c r="DV91" s="208"/>
      <c r="DW91" s="208"/>
      <c r="DX91" s="208"/>
      <c r="DY91" s="208"/>
      <c r="DZ91" s="276"/>
      <c r="EA91" s="288"/>
      <c r="EB91" s="208">
        <v>10</v>
      </c>
      <c r="EC91" s="208">
        <v>10</v>
      </c>
      <c r="ED91" s="208"/>
      <c r="EE91" s="275" t="s">
        <v>2449</v>
      </c>
      <c r="EF91" s="208">
        <v>10</v>
      </c>
      <c r="EG91" s="208"/>
      <c r="EH91" s="276"/>
      <c r="EI91" s="208"/>
      <c r="EJ91" s="208"/>
      <c r="EK91" s="208"/>
      <c r="EL91" s="208"/>
      <c r="EM91" s="275"/>
      <c r="EN91" s="208"/>
      <c r="EO91" s="208"/>
      <c r="EP91" s="276"/>
      <c r="EQ91" s="208"/>
      <c r="ER91" s="208"/>
      <c r="ES91" s="208"/>
      <c r="ET91" s="208"/>
      <c r="EU91" s="275">
        <v>4000</v>
      </c>
      <c r="EV91" s="276"/>
      <c r="EW91" s="208">
        <v>0</v>
      </c>
      <c r="EX91" s="208">
        <v>0</v>
      </c>
      <c r="EY91" s="208">
        <v>0</v>
      </c>
      <c r="EZ91" s="277"/>
      <c r="FA91" s="208">
        <v>12</v>
      </c>
      <c r="FB91" s="208"/>
      <c r="FC91" s="277"/>
      <c r="FD91" s="208"/>
      <c r="FE91" s="208"/>
      <c r="FF91" s="208"/>
      <c r="FG91" s="294">
        <v>329.84710000000001</v>
      </c>
      <c r="FH91" s="209">
        <v>321.92399999999998</v>
      </c>
      <c r="FI91" s="281">
        <f>AF91</f>
        <v>326</v>
      </c>
      <c r="FJ91" s="293"/>
      <c r="FK91" s="293"/>
      <c r="FL91" s="293"/>
      <c r="FM91" s="293"/>
    </row>
    <row r="92" spans="1:255" x14ac:dyDescent="0.25">
      <c r="A92" s="208"/>
      <c r="B92" s="208"/>
      <c r="C92" s="208"/>
      <c r="D92" s="208"/>
      <c r="E92" s="208"/>
      <c r="F92" s="208"/>
      <c r="G92" s="209"/>
      <c r="H92" s="208"/>
      <c r="I92" s="208"/>
      <c r="J92" s="275">
        <v>34</v>
      </c>
      <c r="K92" s="208">
        <v>35</v>
      </c>
      <c r="L92" s="208">
        <v>35</v>
      </c>
      <c r="M92" s="208">
        <v>25.941800000000001</v>
      </c>
      <c r="N92" s="208">
        <v>26.579899999999999</v>
      </c>
      <c r="O92" s="208">
        <v>26.228899999999999</v>
      </c>
      <c r="P92" s="208">
        <v>34.353099999999998</v>
      </c>
      <c r="Q92" s="208">
        <v>35.192900000000002</v>
      </c>
      <c r="R92" s="208">
        <v>34.731000000000002</v>
      </c>
      <c r="S92" s="208"/>
      <c r="T92" s="208"/>
      <c r="U92" s="208"/>
      <c r="V92" s="208" t="s">
        <v>86</v>
      </c>
      <c r="W92" s="208" t="s">
        <v>136</v>
      </c>
      <c r="X92" s="208"/>
      <c r="Y92" s="208">
        <v>1</v>
      </c>
      <c r="Z92" s="208" t="s">
        <v>64</v>
      </c>
      <c r="AA92" s="208" t="s">
        <v>64</v>
      </c>
      <c r="AB92" s="208" t="s">
        <v>86</v>
      </c>
      <c r="AC92" s="208" t="s">
        <v>87</v>
      </c>
      <c r="AD92" s="208"/>
      <c r="AE92" s="208"/>
      <c r="AF92" s="208">
        <v>326</v>
      </c>
      <c r="AG92" s="208" t="s">
        <v>108</v>
      </c>
      <c r="AH92" s="208" t="s">
        <v>109</v>
      </c>
      <c r="AI92" s="208" t="s">
        <v>122</v>
      </c>
      <c r="AJ92" s="208" t="s">
        <v>123</v>
      </c>
      <c r="AK92" s="208">
        <v>4</v>
      </c>
      <c r="AL92" s="208" t="s">
        <v>2352</v>
      </c>
      <c r="AM92" s="208"/>
      <c r="AN92" s="208"/>
      <c r="AO92" s="208"/>
      <c r="AP92" s="208"/>
      <c r="AQ92" s="208">
        <v>94</v>
      </c>
      <c r="AR92" s="276">
        <v>26</v>
      </c>
      <c r="AS92" s="208">
        <v>700</v>
      </c>
      <c r="AT92" s="277">
        <v>700</v>
      </c>
      <c r="AU92" s="275"/>
      <c r="AV92" s="208"/>
      <c r="AW92" s="208"/>
      <c r="AX92" s="208"/>
      <c r="AY92" s="208"/>
      <c r="AZ92" s="208"/>
      <c r="BA92" s="208"/>
      <c r="BB92" s="208"/>
      <c r="BC92" s="208"/>
      <c r="BD92" s="208"/>
      <c r="BE92" s="208"/>
      <c r="BF92" s="208"/>
      <c r="BG92" s="208"/>
      <c r="BH92" s="208"/>
      <c r="BI92" s="208"/>
      <c r="BJ92" s="208"/>
      <c r="BK92" s="208"/>
      <c r="BL92" s="208"/>
      <c r="BM92" s="208"/>
      <c r="BN92" s="278"/>
      <c r="BO92" s="208"/>
      <c r="BP92" s="208"/>
      <c r="BQ92" s="208">
        <v>6</v>
      </c>
      <c r="BR92" s="208" t="s">
        <v>92</v>
      </c>
      <c r="BS92" s="208" t="s">
        <v>2123</v>
      </c>
      <c r="BT92" s="208" t="s">
        <v>2338</v>
      </c>
      <c r="BU92" s="211">
        <v>43745</v>
      </c>
      <c r="BV92" s="208">
        <v>26652</v>
      </c>
      <c r="BW92" s="261" t="s">
        <v>80</v>
      </c>
      <c r="BX92" s="208" t="s">
        <v>64</v>
      </c>
      <c r="BY92" s="208" t="s">
        <v>64</v>
      </c>
      <c r="BZ92" s="208"/>
      <c r="CA92" s="208"/>
      <c r="CB92" s="208" t="s">
        <v>64</v>
      </c>
      <c r="CC92" s="208" t="s">
        <v>64</v>
      </c>
      <c r="CD92" s="208"/>
      <c r="CE92" s="208"/>
      <c r="CF92" s="208"/>
      <c r="CG92" s="208"/>
      <c r="CH92" s="208"/>
      <c r="CI92" s="208"/>
      <c r="CJ92" s="208"/>
      <c r="CK92" s="208" t="s">
        <v>112</v>
      </c>
      <c r="CL92" s="208"/>
      <c r="CM92" s="208">
        <v>1</v>
      </c>
      <c r="CN92" s="208" t="s">
        <v>113</v>
      </c>
      <c r="CO92" s="208"/>
      <c r="CP92" s="208">
        <v>400</v>
      </c>
      <c r="CQ92" s="208">
        <v>245</v>
      </c>
      <c r="CR92" s="208">
        <v>170</v>
      </c>
      <c r="CS92" s="208" t="s">
        <v>114</v>
      </c>
      <c r="CT92" s="208"/>
      <c r="CU92" s="208"/>
      <c r="CV92" s="208" t="s">
        <v>115</v>
      </c>
      <c r="CW92" s="208"/>
      <c r="CX92" s="208" t="s">
        <v>116</v>
      </c>
      <c r="CY92" s="208" t="s">
        <v>64</v>
      </c>
      <c r="CZ92" s="208"/>
      <c r="DA92" s="208"/>
      <c r="DB92" s="208"/>
      <c r="DC92" s="208" t="s">
        <v>2447</v>
      </c>
      <c r="DD92" s="208">
        <v>2</v>
      </c>
      <c r="DE92" s="208" t="s">
        <v>2421</v>
      </c>
      <c r="DF92" s="208" t="s">
        <v>2415</v>
      </c>
      <c r="DG92" s="208" t="s">
        <v>2448</v>
      </c>
      <c r="DH92" s="208"/>
      <c r="DI92" s="208"/>
      <c r="DJ92" s="208"/>
      <c r="DK92" s="208"/>
      <c r="DL92" s="208" t="s">
        <v>64</v>
      </c>
      <c r="DM92" s="208" t="s">
        <v>63</v>
      </c>
      <c r="DN92" s="208"/>
      <c r="DO92" s="208"/>
      <c r="DP92" s="208" t="s">
        <v>64</v>
      </c>
      <c r="DQ92" s="208" t="s">
        <v>139</v>
      </c>
      <c r="DR92" s="208" t="s">
        <v>2460</v>
      </c>
      <c r="DS92" s="208"/>
      <c r="DT92" s="208"/>
      <c r="DU92" s="208"/>
      <c r="DV92" s="208"/>
      <c r="DW92" s="208"/>
      <c r="DX92" s="208"/>
      <c r="DY92" s="208"/>
      <c r="DZ92" s="276"/>
      <c r="EA92" s="288"/>
      <c r="EB92" s="208">
        <v>10</v>
      </c>
      <c r="EC92" s="208">
        <v>10</v>
      </c>
      <c r="ED92" s="208"/>
      <c r="EE92" s="275" t="s">
        <v>2449</v>
      </c>
      <c r="EF92" s="208">
        <v>10</v>
      </c>
      <c r="EG92" s="208"/>
      <c r="EH92" s="276"/>
      <c r="EI92" s="208"/>
      <c r="EJ92" s="208"/>
      <c r="EK92" s="208"/>
      <c r="EL92" s="208"/>
      <c r="EM92" s="275"/>
      <c r="EN92" s="208"/>
      <c r="EO92" s="208"/>
      <c r="EP92" s="276"/>
      <c r="EQ92" s="208"/>
      <c r="ER92" s="208"/>
      <c r="ES92" s="208"/>
      <c r="ET92" s="208"/>
      <c r="EU92" s="275">
        <v>4000</v>
      </c>
      <c r="EV92" s="276"/>
      <c r="EW92" s="208">
        <v>0</v>
      </c>
      <c r="EX92" s="208">
        <v>0</v>
      </c>
      <c r="EY92" s="208">
        <v>0</v>
      </c>
      <c r="EZ92" s="277"/>
      <c r="FA92" s="208">
        <v>12</v>
      </c>
      <c r="FB92" s="208"/>
      <c r="FC92" s="277"/>
      <c r="FD92" s="208"/>
      <c r="FE92" s="208"/>
      <c r="FF92" s="208"/>
      <c r="FG92" s="294">
        <v>329.84710000000001</v>
      </c>
      <c r="FH92" s="209">
        <v>321.92399999999998</v>
      </c>
      <c r="FI92" s="281">
        <f>AF92</f>
        <v>326</v>
      </c>
      <c r="FJ92" s="293"/>
      <c r="FK92" s="293"/>
      <c r="FL92" s="293"/>
      <c r="FM92" s="293"/>
    </row>
    <row r="93" spans="1:255" s="256" customFormat="1" ht="15" customHeight="1" x14ac:dyDescent="0.25">
      <c r="A93" s="4"/>
      <c r="B93" s="4"/>
      <c r="C93" s="270"/>
      <c r="D93" s="4"/>
      <c r="E93" s="4"/>
      <c r="F93" s="4"/>
      <c r="G93" s="4"/>
      <c r="H93" s="4"/>
      <c r="I93" s="257"/>
      <c r="J93" s="260"/>
      <c r="K93" s="4"/>
      <c r="L93" s="4"/>
      <c r="M93" s="257" t="s">
        <v>2461</v>
      </c>
      <c r="N93" s="4"/>
      <c r="O93" s="4"/>
      <c r="P93" s="4"/>
      <c r="Q93" s="4"/>
      <c r="R93" s="4"/>
      <c r="S93" s="4"/>
      <c r="T93" s="4"/>
      <c r="U93" s="4"/>
      <c r="V93" s="4"/>
      <c r="W93" s="4"/>
      <c r="X93" s="4"/>
      <c r="Y93" s="4"/>
      <c r="Z93" s="4"/>
      <c r="AA93" s="4"/>
      <c r="AB93" s="4"/>
      <c r="AC93" s="4"/>
      <c r="AD93" s="257" t="str">
        <f>$M93</f>
        <v>2020 Tesla Model S Standard Range</v>
      </c>
      <c r="AE93" s="4"/>
      <c r="AF93" s="4"/>
      <c r="AG93" s="4"/>
      <c r="AH93" s="4"/>
      <c r="AI93" s="4"/>
      <c r="AJ93" s="292"/>
      <c r="AK93" s="4"/>
      <c r="AL93" s="4"/>
      <c r="AM93" s="4"/>
      <c r="AN93" s="4"/>
      <c r="AO93" s="4"/>
      <c r="AP93" s="4"/>
      <c r="AQ93" s="4"/>
      <c r="AR93" s="271"/>
      <c r="AS93" s="4"/>
      <c r="AT93" s="272" t="str">
        <f>$M93</f>
        <v>2020 Tesla Model S Standard Range</v>
      </c>
      <c r="AU93" s="260"/>
      <c r="AV93" s="4"/>
      <c r="AW93" s="4"/>
      <c r="AX93" s="4"/>
      <c r="AY93" s="4"/>
      <c r="AZ93" s="4"/>
      <c r="BA93" s="4"/>
      <c r="BB93" s="4"/>
      <c r="BC93" s="4"/>
      <c r="BD93" s="4"/>
      <c r="BE93" s="4"/>
      <c r="BF93" s="4"/>
      <c r="BG93" s="4"/>
      <c r="BH93" s="4"/>
      <c r="BI93" s="257" t="str">
        <f>$M93</f>
        <v>2020 Tesla Model S Standard Range</v>
      </c>
      <c r="BJ93" s="4"/>
      <c r="BK93" s="4"/>
      <c r="BL93" s="4"/>
      <c r="BM93" s="4"/>
      <c r="BN93" s="260"/>
      <c r="BO93" s="4"/>
      <c r="BP93" s="4"/>
      <c r="BQ93" s="4"/>
      <c r="BR93" s="4"/>
      <c r="BS93" s="4"/>
      <c r="BT93" s="188"/>
      <c r="BU93" s="4"/>
      <c r="BV93" s="4"/>
      <c r="BW93" s="283" t="s">
        <v>80</v>
      </c>
      <c r="BX93" s="4"/>
      <c r="BY93" s="257" t="str">
        <f>$M93</f>
        <v>2020 Tesla Model S Standard Range</v>
      </c>
      <c r="BZ93" s="4"/>
      <c r="CA93" s="4"/>
      <c r="CB93" s="4"/>
      <c r="CC93" s="4"/>
      <c r="CD93" s="4"/>
      <c r="CE93" s="273" t="s">
        <v>80</v>
      </c>
      <c r="CF93" s="4"/>
      <c r="CG93" s="4"/>
      <c r="CH93" s="4"/>
      <c r="CI93" s="4"/>
      <c r="CJ93" s="4"/>
      <c r="CK93" s="4"/>
      <c r="CL93" s="4"/>
      <c r="CM93" s="4"/>
      <c r="CN93" s="4"/>
      <c r="CO93" s="257" t="str">
        <f>$M93</f>
        <v>2020 Tesla Model S Standard Range</v>
      </c>
      <c r="CP93" s="4"/>
      <c r="CQ93" s="4"/>
      <c r="CR93" s="4"/>
      <c r="CS93" s="4"/>
      <c r="CT93" s="4"/>
      <c r="CU93" s="4"/>
      <c r="CV93" s="4"/>
      <c r="CW93" s="4"/>
      <c r="CX93" s="4"/>
      <c r="CY93" s="4"/>
      <c r="CZ93" s="4"/>
      <c r="DA93" s="4"/>
      <c r="DB93" s="4"/>
      <c r="DC93" s="4"/>
      <c r="DD93" s="4"/>
      <c r="DE93" s="4"/>
      <c r="DF93" s="257" t="str">
        <f>$M93</f>
        <v>2020 Tesla Model S Standard Range</v>
      </c>
      <c r="DG93" s="4"/>
      <c r="DH93" s="4"/>
      <c r="DI93" s="4"/>
      <c r="DJ93" s="4"/>
      <c r="DK93" s="4"/>
      <c r="DL93" s="4"/>
      <c r="DM93" s="4"/>
      <c r="DN93" s="4"/>
      <c r="DO93" s="4"/>
      <c r="DP93" s="4"/>
      <c r="DQ93" s="4"/>
      <c r="DR93" s="257"/>
      <c r="DS93" s="257"/>
      <c r="DT93" s="257"/>
      <c r="DU93" s="257"/>
      <c r="DV93" s="257"/>
      <c r="DW93" s="257" t="str">
        <f>$M93</f>
        <v>2020 Tesla Model S Standard Range</v>
      </c>
      <c r="DX93" s="257"/>
      <c r="DY93" s="257"/>
      <c r="DZ93" s="262"/>
      <c r="EA93" s="284"/>
      <c r="EB93" s="257"/>
      <c r="EC93" s="257"/>
      <c r="ED93" s="257"/>
      <c r="EE93" s="266"/>
      <c r="EF93" s="257"/>
      <c r="EG93" s="257"/>
      <c r="EH93" s="262"/>
      <c r="EI93" s="257"/>
      <c r="EK93" s="273"/>
      <c r="EL93" s="257" t="str">
        <f>$M93</f>
        <v>2020 Tesla Model S Standard Range</v>
      </c>
      <c r="EM93" s="266"/>
      <c r="EP93" s="267"/>
      <c r="EU93" s="268"/>
      <c r="EV93" s="267"/>
      <c r="EZ93" s="269"/>
      <c r="FA93" s="257" t="str">
        <f>$M93</f>
        <v>2020 Tesla Model S Standard Range</v>
      </c>
      <c r="FC93" s="269"/>
      <c r="FD93" s="257"/>
      <c r="FE93" s="257"/>
      <c r="FF93" s="257"/>
      <c r="FG93" s="266"/>
      <c r="FH93" s="257"/>
      <c r="FI93" s="262"/>
      <c r="FJ93" s="257"/>
      <c r="FK93" s="257"/>
      <c r="FL93" s="257"/>
      <c r="FM93" s="257"/>
      <c r="FN93" s="257"/>
      <c r="FO93" s="257"/>
      <c r="FP93" s="257"/>
      <c r="FQ93" s="257"/>
      <c r="FR93" s="257"/>
      <c r="FS93" s="257"/>
      <c r="FT93" s="257"/>
      <c r="FU93" s="257"/>
      <c r="FV93" s="257"/>
      <c r="FW93" s="257"/>
      <c r="FX93" s="257"/>
      <c r="FY93" s="257"/>
      <c r="FZ93" s="257"/>
      <c r="GA93" s="257"/>
      <c r="GB93" s="257"/>
      <c r="GC93" s="257"/>
      <c r="GD93" s="257"/>
      <c r="GE93" s="257"/>
      <c r="GF93" s="257"/>
      <c r="GG93" s="257"/>
      <c r="GH93" s="257"/>
    </row>
    <row r="94" spans="1:255" s="256" customFormat="1" x14ac:dyDescent="0.25">
      <c r="A94" s="208">
        <v>2020</v>
      </c>
      <c r="B94" s="208" t="s">
        <v>2410</v>
      </c>
      <c r="C94" s="208" t="s">
        <v>2411</v>
      </c>
      <c r="D94" s="208" t="s">
        <v>2462</v>
      </c>
      <c r="E94" s="208" t="s">
        <v>2413</v>
      </c>
      <c r="F94" s="208">
        <v>15</v>
      </c>
      <c r="G94" s="209">
        <v>0</v>
      </c>
      <c r="H94" s="208"/>
      <c r="I94" s="208" t="s">
        <v>140</v>
      </c>
      <c r="J94" s="275">
        <v>113</v>
      </c>
      <c r="K94" s="208">
        <v>105</v>
      </c>
      <c r="L94" s="208">
        <v>109</v>
      </c>
      <c r="M94" s="208">
        <v>151.69999999999999</v>
      </c>
      <c r="N94" s="208">
        <v>140.1</v>
      </c>
      <c r="O94" s="208">
        <v>146.2508</v>
      </c>
      <c r="P94" s="208">
        <v>113.4413</v>
      </c>
      <c r="Q94" s="208">
        <v>104.7668</v>
      </c>
      <c r="R94" s="208">
        <v>109.3663</v>
      </c>
      <c r="S94" s="208"/>
      <c r="T94" s="208"/>
      <c r="U94" s="208"/>
      <c r="V94" s="208" t="s">
        <v>86</v>
      </c>
      <c r="W94" s="208" t="s">
        <v>136</v>
      </c>
      <c r="X94" s="208"/>
      <c r="Y94" s="208">
        <v>1</v>
      </c>
      <c r="Z94" s="208" t="s">
        <v>64</v>
      </c>
      <c r="AA94" s="208" t="s">
        <v>64</v>
      </c>
      <c r="AB94" s="208" t="s">
        <v>86</v>
      </c>
      <c r="AC94" s="208" t="s">
        <v>87</v>
      </c>
      <c r="AD94" s="208"/>
      <c r="AE94" s="208"/>
      <c r="AF94" s="208">
        <v>287</v>
      </c>
      <c r="AG94" s="208" t="s">
        <v>108</v>
      </c>
      <c r="AH94" s="208" t="s">
        <v>109</v>
      </c>
      <c r="AI94" s="208" t="s">
        <v>68</v>
      </c>
      <c r="AJ94" s="208" t="s">
        <v>69</v>
      </c>
      <c r="AK94" s="208">
        <v>4</v>
      </c>
      <c r="AL94" s="208" t="s">
        <v>2352</v>
      </c>
      <c r="AM94" s="208"/>
      <c r="AN94" s="208"/>
      <c r="AO94" s="208"/>
      <c r="AP94" s="208"/>
      <c r="AQ94" s="208">
        <v>94</v>
      </c>
      <c r="AR94" s="276">
        <v>26</v>
      </c>
      <c r="AS94" s="208">
        <v>600</v>
      </c>
      <c r="AT94" s="277">
        <v>600</v>
      </c>
      <c r="AU94" s="275"/>
      <c r="AV94" s="208"/>
      <c r="AW94" s="208"/>
      <c r="AX94" s="208"/>
      <c r="AY94" s="208"/>
      <c r="AZ94" s="208"/>
      <c r="BA94" s="208"/>
      <c r="BB94" s="208"/>
      <c r="BC94" s="208"/>
      <c r="BD94" s="208"/>
      <c r="BE94" s="208"/>
      <c r="BF94" s="208"/>
      <c r="BG94" s="208"/>
      <c r="BH94" s="208"/>
      <c r="BI94" s="208"/>
      <c r="BJ94" s="208"/>
      <c r="BK94" s="208"/>
      <c r="BL94" s="208"/>
      <c r="BM94" s="208"/>
      <c r="BN94" s="278"/>
      <c r="BO94" s="208"/>
      <c r="BP94" s="208"/>
      <c r="BQ94" s="208">
        <v>6</v>
      </c>
      <c r="BR94" s="208" t="s">
        <v>92</v>
      </c>
      <c r="BS94" s="208" t="s">
        <v>2123</v>
      </c>
      <c r="BT94" s="208" t="s">
        <v>2338</v>
      </c>
      <c r="BU94" s="211">
        <v>43745</v>
      </c>
      <c r="BV94" s="208">
        <v>26649</v>
      </c>
      <c r="BW94" s="261" t="s">
        <v>80</v>
      </c>
      <c r="BX94" s="208" t="s">
        <v>64</v>
      </c>
      <c r="BY94" s="208" t="s">
        <v>64</v>
      </c>
      <c r="BZ94" s="208"/>
      <c r="CA94" s="208"/>
      <c r="CB94" s="208" t="s">
        <v>64</v>
      </c>
      <c r="CC94" s="208" t="s">
        <v>64</v>
      </c>
      <c r="CD94" s="208"/>
      <c r="CE94" s="208"/>
      <c r="CF94" s="208"/>
      <c r="CG94" s="208"/>
      <c r="CH94" s="208"/>
      <c r="CI94" s="208"/>
      <c r="CJ94" s="208"/>
      <c r="CK94" s="208" t="s">
        <v>112</v>
      </c>
      <c r="CL94" s="208"/>
      <c r="CM94" s="208">
        <v>1</v>
      </c>
      <c r="CN94" s="208" t="s">
        <v>113</v>
      </c>
      <c r="CO94" s="208"/>
      <c r="CP94" s="208">
        <v>400</v>
      </c>
      <c r="CQ94" s="208">
        <v>245</v>
      </c>
      <c r="CR94" s="208">
        <v>170</v>
      </c>
      <c r="CS94" s="208" t="s">
        <v>114</v>
      </c>
      <c r="CT94" s="208"/>
      <c r="CU94" s="208"/>
      <c r="CV94" s="208" t="s">
        <v>115</v>
      </c>
      <c r="CW94" s="208"/>
      <c r="CX94" s="208" t="s">
        <v>116</v>
      </c>
      <c r="CY94" s="208" t="s">
        <v>64</v>
      </c>
      <c r="CZ94" s="208"/>
      <c r="DA94" s="208"/>
      <c r="DB94" s="208"/>
      <c r="DC94" s="208" t="s">
        <v>2447</v>
      </c>
      <c r="DD94" s="208">
        <v>2</v>
      </c>
      <c r="DE94" s="208" t="s">
        <v>2421</v>
      </c>
      <c r="DF94" s="208" t="s">
        <v>2415</v>
      </c>
      <c r="DG94" s="208" t="s">
        <v>2448</v>
      </c>
      <c r="DH94" s="208"/>
      <c r="DI94" s="208"/>
      <c r="DJ94" s="208"/>
      <c r="DK94" s="208"/>
      <c r="DL94" s="208" t="s">
        <v>64</v>
      </c>
      <c r="DM94" s="208" t="s">
        <v>63</v>
      </c>
      <c r="DN94" s="208"/>
      <c r="DO94" s="208"/>
      <c r="DP94" s="208" t="s">
        <v>64</v>
      </c>
      <c r="DQ94" s="208" t="s">
        <v>139</v>
      </c>
      <c r="DR94" s="208" t="s">
        <v>2430</v>
      </c>
      <c r="DS94" s="208"/>
      <c r="DT94" s="208"/>
      <c r="DU94" s="208"/>
      <c r="DV94" s="208"/>
      <c r="DW94" s="208"/>
      <c r="DX94" s="208"/>
      <c r="DY94" s="208"/>
      <c r="DZ94" s="276"/>
      <c r="EA94" s="288"/>
      <c r="EB94" s="208">
        <v>10</v>
      </c>
      <c r="EC94" s="208">
        <v>10</v>
      </c>
      <c r="ED94" s="208"/>
      <c r="EE94" s="275" t="s">
        <v>2449</v>
      </c>
      <c r="EF94" s="208">
        <v>10</v>
      </c>
      <c r="EG94" s="208"/>
      <c r="EH94" s="276"/>
      <c r="EI94" s="208"/>
      <c r="EJ94" s="208"/>
      <c r="EK94" s="208"/>
      <c r="EL94" s="208"/>
      <c r="EM94" s="275"/>
      <c r="EN94" s="208"/>
      <c r="EO94" s="208"/>
      <c r="EP94" s="276"/>
      <c r="EQ94" s="208"/>
      <c r="ER94" s="208"/>
      <c r="ES94" s="208"/>
      <c r="ET94" s="208"/>
      <c r="EU94" s="275">
        <v>4500</v>
      </c>
      <c r="EV94" s="276"/>
      <c r="EW94" s="208">
        <v>0</v>
      </c>
      <c r="EX94" s="208">
        <v>0</v>
      </c>
      <c r="EY94" s="208">
        <v>0</v>
      </c>
      <c r="EZ94" s="277"/>
      <c r="FA94" s="208">
        <v>9.1999999999999993</v>
      </c>
      <c r="FB94" s="208"/>
      <c r="FC94" s="277"/>
      <c r="FD94" s="208"/>
      <c r="FE94" s="208"/>
      <c r="FF94" s="208"/>
      <c r="FG94" s="294">
        <v>297.50479999999999</v>
      </c>
      <c r="FH94" s="209">
        <v>274.77910000000003</v>
      </c>
      <c r="FI94" s="281">
        <f>AF94</f>
        <v>287</v>
      </c>
      <c r="FJ94" s="293"/>
      <c r="FK94" s="293"/>
      <c r="FL94" s="293"/>
      <c r="FM94" s="293"/>
      <c r="FN94" s="293"/>
      <c r="FO94" s="293"/>
      <c r="FP94" s="293"/>
      <c r="FQ94" s="293"/>
      <c r="FR94" s="293"/>
      <c r="FS94" s="293"/>
      <c r="FT94" s="293"/>
      <c r="FU94" s="293"/>
      <c r="FV94" s="293"/>
      <c r="FW94" s="293"/>
      <c r="FX94" s="293"/>
    </row>
    <row r="95" spans="1:255" x14ac:dyDescent="0.25">
      <c r="A95" s="208"/>
      <c r="B95" s="208"/>
      <c r="C95" s="208"/>
      <c r="D95" s="208"/>
      <c r="E95" s="208"/>
      <c r="F95" s="208"/>
      <c r="G95" s="209"/>
      <c r="H95" s="208"/>
      <c r="I95" s="208"/>
      <c r="J95" s="275">
        <v>30</v>
      </c>
      <c r="K95" s="208">
        <v>32</v>
      </c>
      <c r="L95" s="208">
        <v>31</v>
      </c>
      <c r="M95" s="208">
        <v>22.220099999999999</v>
      </c>
      <c r="N95" s="208">
        <v>24.0578</v>
      </c>
      <c r="O95" s="208">
        <v>23.0471</v>
      </c>
      <c r="P95" s="208">
        <v>29.711400000000001</v>
      </c>
      <c r="Q95" s="208">
        <v>32.171500000000002</v>
      </c>
      <c r="R95" s="208">
        <v>30.8184</v>
      </c>
      <c r="S95" s="208"/>
      <c r="T95" s="208"/>
      <c r="U95" s="208"/>
      <c r="V95" s="208" t="s">
        <v>86</v>
      </c>
      <c r="W95" s="208" t="s">
        <v>136</v>
      </c>
      <c r="X95" s="208"/>
      <c r="Y95" s="208">
        <v>1</v>
      </c>
      <c r="Z95" s="208" t="s">
        <v>64</v>
      </c>
      <c r="AA95" s="208" t="s">
        <v>64</v>
      </c>
      <c r="AB95" s="208" t="s">
        <v>86</v>
      </c>
      <c r="AC95" s="208" t="s">
        <v>87</v>
      </c>
      <c r="AD95" s="208"/>
      <c r="AE95" s="208"/>
      <c r="AF95" s="208">
        <v>287</v>
      </c>
      <c r="AG95" s="208" t="s">
        <v>108</v>
      </c>
      <c r="AH95" s="208" t="s">
        <v>109</v>
      </c>
      <c r="AI95" s="208" t="s">
        <v>122</v>
      </c>
      <c r="AJ95" s="208" t="s">
        <v>123</v>
      </c>
      <c r="AK95" s="208">
        <v>4</v>
      </c>
      <c r="AL95" s="208" t="s">
        <v>2352</v>
      </c>
      <c r="AM95" s="208"/>
      <c r="AN95" s="208"/>
      <c r="AO95" s="208"/>
      <c r="AP95" s="208"/>
      <c r="AQ95" s="208">
        <v>94</v>
      </c>
      <c r="AR95" s="276">
        <v>26</v>
      </c>
      <c r="AS95" s="208">
        <v>600</v>
      </c>
      <c r="AT95" s="277">
        <v>600</v>
      </c>
      <c r="AU95" s="275"/>
      <c r="AV95" s="208"/>
      <c r="AW95" s="208"/>
      <c r="AX95" s="208"/>
      <c r="AY95" s="208"/>
      <c r="AZ95" s="208"/>
      <c r="BA95" s="208"/>
      <c r="BB95" s="208"/>
      <c r="BC95" s="208"/>
      <c r="BD95" s="208"/>
      <c r="BE95" s="208"/>
      <c r="BF95" s="208"/>
      <c r="BG95" s="208"/>
      <c r="BH95" s="208"/>
      <c r="BI95" s="208"/>
      <c r="BJ95" s="208"/>
      <c r="BK95" s="208"/>
      <c r="BL95" s="208"/>
      <c r="BM95" s="208"/>
      <c r="BN95" s="278"/>
      <c r="BO95" s="208"/>
      <c r="BP95" s="208"/>
      <c r="BQ95" s="208">
        <v>6</v>
      </c>
      <c r="BR95" s="208" t="s">
        <v>92</v>
      </c>
      <c r="BS95" s="208" t="s">
        <v>2123</v>
      </c>
      <c r="BT95" s="208" t="s">
        <v>2338</v>
      </c>
      <c r="BU95" s="211">
        <v>43745</v>
      </c>
      <c r="BV95" s="208">
        <v>26649</v>
      </c>
      <c r="BW95" s="261" t="s">
        <v>80</v>
      </c>
      <c r="BX95" s="208" t="s">
        <v>64</v>
      </c>
      <c r="BY95" s="208" t="s">
        <v>64</v>
      </c>
      <c r="BZ95" s="208"/>
      <c r="CA95" s="208"/>
      <c r="CB95" s="208" t="s">
        <v>64</v>
      </c>
      <c r="CC95" s="208" t="s">
        <v>64</v>
      </c>
      <c r="CD95" s="208"/>
      <c r="CE95" s="208"/>
      <c r="CF95" s="208"/>
      <c r="CG95" s="208"/>
      <c r="CH95" s="208"/>
      <c r="CI95" s="208"/>
      <c r="CJ95" s="208"/>
      <c r="CK95" s="208" t="s">
        <v>112</v>
      </c>
      <c r="CL95" s="208"/>
      <c r="CM95" s="208">
        <v>1</v>
      </c>
      <c r="CN95" s="208" t="s">
        <v>113</v>
      </c>
      <c r="CO95" s="208"/>
      <c r="CP95" s="208">
        <v>400</v>
      </c>
      <c r="CQ95" s="208">
        <v>245</v>
      </c>
      <c r="CR95" s="208">
        <v>170</v>
      </c>
      <c r="CS95" s="208" t="s">
        <v>114</v>
      </c>
      <c r="CT95" s="208"/>
      <c r="CU95" s="208"/>
      <c r="CV95" s="208" t="s">
        <v>115</v>
      </c>
      <c r="CW95" s="208"/>
      <c r="CX95" s="208" t="s">
        <v>116</v>
      </c>
      <c r="CY95" s="208" t="s">
        <v>64</v>
      </c>
      <c r="CZ95" s="208"/>
      <c r="DA95" s="208"/>
      <c r="DB95" s="208"/>
      <c r="DC95" s="208" t="s">
        <v>2447</v>
      </c>
      <c r="DD95" s="208">
        <v>2</v>
      </c>
      <c r="DE95" s="208" t="s">
        <v>2421</v>
      </c>
      <c r="DF95" s="208" t="s">
        <v>2415</v>
      </c>
      <c r="DG95" s="208" t="s">
        <v>2448</v>
      </c>
      <c r="DH95" s="208"/>
      <c r="DI95" s="208"/>
      <c r="DJ95" s="208"/>
      <c r="DK95" s="208"/>
      <c r="DL95" s="208" t="s">
        <v>64</v>
      </c>
      <c r="DM95" s="208" t="s">
        <v>63</v>
      </c>
      <c r="DN95" s="208"/>
      <c r="DO95" s="208"/>
      <c r="DP95" s="208" t="s">
        <v>64</v>
      </c>
      <c r="DQ95" s="208" t="s">
        <v>139</v>
      </c>
      <c r="DR95" s="208" t="s">
        <v>2430</v>
      </c>
      <c r="DS95" s="208"/>
      <c r="DT95" s="208"/>
      <c r="DU95" s="208"/>
      <c r="DV95" s="208"/>
      <c r="DW95" s="208"/>
      <c r="DX95" s="208"/>
      <c r="DY95" s="208"/>
      <c r="DZ95" s="276"/>
      <c r="EA95" s="288"/>
      <c r="EB95" s="208">
        <v>10</v>
      </c>
      <c r="EC95" s="208">
        <v>10</v>
      </c>
      <c r="ED95" s="208"/>
      <c r="EE95" s="275" t="s">
        <v>2449</v>
      </c>
      <c r="EF95" s="208">
        <v>10</v>
      </c>
      <c r="EG95" s="208"/>
      <c r="EH95" s="276"/>
      <c r="EI95" s="208"/>
      <c r="EJ95" s="208"/>
      <c r="EK95" s="208"/>
      <c r="EL95" s="208"/>
      <c r="EM95" s="275"/>
      <c r="EN95" s="208"/>
      <c r="EO95" s="208"/>
      <c r="EP95" s="276"/>
      <c r="EQ95" s="208"/>
      <c r="ER95" s="208"/>
      <c r="ES95" s="208"/>
      <c r="ET95" s="208"/>
      <c r="EU95" s="275">
        <v>4500</v>
      </c>
      <c r="EV95" s="276"/>
      <c r="EW95" s="208">
        <v>0</v>
      </c>
      <c r="EX95" s="208">
        <v>0</v>
      </c>
      <c r="EY95" s="208">
        <v>0</v>
      </c>
      <c r="EZ95" s="277"/>
      <c r="FA95" s="208">
        <v>9.1999999999999993</v>
      </c>
      <c r="FB95" s="208"/>
      <c r="FC95" s="277"/>
      <c r="FD95" s="208"/>
      <c r="FE95" s="208"/>
      <c r="FF95" s="208"/>
      <c r="FG95" s="294">
        <v>297.50479999999999</v>
      </c>
      <c r="FH95" s="209">
        <v>274.77910000000003</v>
      </c>
      <c r="FI95" s="281">
        <f>AF95</f>
        <v>287</v>
      </c>
      <c r="FJ95" s="293"/>
      <c r="FK95" s="293"/>
      <c r="FL95" s="293"/>
      <c r="FM95" s="293"/>
      <c r="FN95" s="293"/>
      <c r="FO95" s="293"/>
      <c r="FP95" s="293"/>
      <c r="FQ95" s="293"/>
      <c r="FR95" s="293"/>
      <c r="FS95" s="293"/>
      <c r="FT95" s="293"/>
      <c r="FU95" s="293"/>
      <c r="FV95" s="293"/>
      <c r="FW95" s="293"/>
      <c r="FX95" s="293"/>
    </row>
    <row r="96" spans="1:255" s="256" customFormat="1" ht="15" customHeight="1" x14ac:dyDescent="0.25">
      <c r="A96" s="4"/>
      <c r="B96" s="4"/>
      <c r="C96" s="270"/>
      <c r="D96" s="4"/>
      <c r="E96" s="4"/>
      <c r="F96" s="4"/>
      <c r="G96" s="4"/>
      <c r="H96" s="4"/>
      <c r="I96" s="257"/>
      <c r="J96" s="260"/>
      <c r="K96" s="4"/>
      <c r="L96" s="4"/>
      <c r="M96" s="257" t="s">
        <v>2463</v>
      </c>
      <c r="N96" s="4"/>
      <c r="O96" s="4"/>
      <c r="P96" s="4"/>
      <c r="Q96" s="4"/>
      <c r="R96" s="4"/>
      <c r="S96" s="4"/>
      <c r="T96" s="4"/>
      <c r="U96" s="4"/>
      <c r="V96" s="4"/>
      <c r="W96" s="4"/>
      <c r="X96" s="4"/>
      <c r="Y96" s="4"/>
      <c r="Z96" s="4"/>
      <c r="AA96" s="4"/>
      <c r="AB96" s="4"/>
      <c r="AC96" s="4"/>
      <c r="AD96" s="257" t="str">
        <f>$M96</f>
        <v>2020 Tesla Model X Long Range</v>
      </c>
      <c r="AE96" s="4"/>
      <c r="AF96" s="4"/>
      <c r="AG96" s="4"/>
      <c r="AH96" s="4"/>
      <c r="AI96" s="4"/>
      <c r="AJ96" s="292"/>
      <c r="AK96" s="4"/>
      <c r="AL96" s="4"/>
      <c r="AM96" s="4"/>
      <c r="AN96" s="4"/>
      <c r="AO96" s="4"/>
      <c r="AP96" s="4"/>
      <c r="AQ96" s="4"/>
      <c r="AR96" s="271"/>
      <c r="AS96" s="4"/>
      <c r="AT96" s="272" t="str">
        <f>$M96</f>
        <v>2020 Tesla Model X Long Range</v>
      </c>
      <c r="AU96" s="260"/>
      <c r="AV96" s="4"/>
      <c r="AW96" s="4"/>
      <c r="AX96" s="4"/>
      <c r="AY96" s="4"/>
      <c r="AZ96" s="4"/>
      <c r="BA96" s="4"/>
      <c r="BB96" s="4"/>
      <c r="BC96" s="4"/>
      <c r="BD96" s="4"/>
      <c r="BE96" s="4"/>
      <c r="BF96" s="4"/>
      <c r="BG96" s="4"/>
      <c r="BH96" s="4"/>
      <c r="BI96" s="257" t="str">
        <f>$M96</f>
        <v>2020 Tesla Model X Long Range</v>
      </c>
      <c r="BJ96" s="4"/>
      <c r="BK96" s="4"/>
      <c r="BL96" s="4"/>
      <c r="BM96" s="4"/>
      <c r="BN96" s="260"/>
      <c r="BO96" s="4"/>
      <c r="BP96" s="4"/>
      <c r="BQ96" s="4"/>
      <c r="BR96" s="4"/>
      <c r="BS96" s="4"/>
      <c r="BT96" s="188"/>
      <c r="BU96" s="4"/>
      <c r="BV96" s="4"/>
      <c r="BW96" s="283" t="s">
        <v>80</v>
      </c>
      <c r="BX96" s="4"/>
      <c r="BY96" s="257" t="str">
        <f>$M96</f>
        <v>2020 Tesla Model X Long Range</v>
      </c>
      <c r="BZ96" s="4"/>
      <c r="CA96" s="4"/>
      <c r="CB96" s="4"/>
      <c r="CC96" s="4"/>
      <c r="CD96" s="4"/>
      <c r="CE96" s="273" t="s">
        <v>80</v>
      </c>
      <c r="CF96" s="4"/>
      <c r="CG96" s="4"/>
      <c r="CH96" s="4"/>
      <c r="CI96" s="4"/>
      <c r="CJ96" s="4"/>
      <c r="CK96" s="4"/>
      <c r="CL96" s="4"/>
      <c r="CM96" s="4"/>
      <c r="CN96" s="4"/>
      <c r="CO96" s="257" t="str">
        <f>$M96</f>
        <v>2020 Tesla Model X Long Range</v>
      </c>
      <c r="CP96" s="4"/>
      <c r="CQ96" s="4"/>
      <c r="CR96" s="4"/>
      <c r="CS96" s="4"/>
      <c r="CT96" s="4"/>
      <c r="CU96" s="4"/>
      <c r="CV96" s="4"/>
      <c r="CW96" s="4"/>
      <c r="CX96" s="4"/>
      <c r="CY96" s="4"/>
      <c r="CZ96" s="4"/>
      <c r="DA96" s="4"/>
      <c r="DB96" s="4"/>
      <c r="DC96" s="4"/>
      <c r="DD96" s="4"/>
      <c r="DE96" s="4"/>
      <c r="DF96" s="257" t="str">
        <f>$M96</f>
        <v>2020 Tesla Model X Long Range</v>
      </c>
      <c r="DG96" s="4"/>
      <c r="DH96" s="4"/>
      <c r="DI96" s="4"/>
      <c r="DJ96" s="4"/>
      <c r="DK96" s="4"/>
      <c r="DL96" s="4"/>
      <c r="DM96" s="4"/>
      <c r="DN96" s="4"/>
      <c r="DO96" s="4"/>
      <c r="DP96" s="4"/>
      <c r="DQ96" s="4"/>
      <c r="DR96" s="257"/>
      <c r="DS96" s="257"/>
      <c r="DT96" s="257"/>
      <c r="DU96" s="257"/>
      <c r="DV96" s="257"/>
      <c r="DW96" s="257" t="str">
        <f>$M96</f>
        <v>2020 Tesla Model X Long Range</v>
      </c>
      <c r="DX96" s="257"/>
      <c r="DY96" s="257"/>
      <c r="DZ96" s="262"/>
      <c r="EA96" s="284"/>
      <c r="EB96" s="257"/>
      <c r="EC96" s="257"/>
      <c r="ED96" s="257"/>
      <c r="EE96" s="266"/>
      <c r="EF96" s="257"/>
      <c r="EG96" s="257"/>
      <c r="EH96" s="262"/>
      <c r="EI96" s="257"/>
      <c r="EK96" s="273"/>
      <c r="EL96" s="257" t="str">
        <f>$M96</f>
        <v>2020 Tesla Model X Long Range</v>
      </c>
      <c r="EM96" s="266"/>
      <c r="EP96" s="267"/>
      <c r="EU96" s="268"/>
      <c r="EV96" s="267"/>
      <c r="EZ96" s="269"/>
      <c r="FA96" s="257" t="str">
        <f>$M96</f>
        <v>2020 Tesla Model X Long Range</v>
      </c>
      <c r="FC96" s="269"/>
      <c r="FD96" s="257"/>
      <c r="FE96" s="257"/>
      <c r="FF96" s="257"/>
      <c r="FG96" s="266"/>
      <c r="FH96" s="257"/>
      <c r="FI96" s="262"/>
      <c r="FJ96" s="257"/>
      <c r="FK96" s="257"/>
      <c r="FL96" s="257"/>
      <c r="FM96" s="257"/>
      <c r="FN96" s="257"/>
      <c r="FO96" s="257"/>
      <c r="FP96" s="257"/>
      <c r="FQ96" s="257"/>
      <c r="FR96" s="257"/>
      <c r="FS96" s="257"/>
      <c r="FT96" s="257"/>
      <c r="FU96" s="257"/>
      <c r="FV96" s="257"/>
      <c r="FW96" s="257"/>
      <c r="FX96" s="257"/>
      <c r="FY96" s="257"/>
      <c r="FZ96" s="257"/>
      <c r="GA96" s="257"/>
      <c r="GB96" s="257"/>
      <c r="GC96" s="257"/>
      <c r="GD96" s="257"/>
      <c r="GE96" s="257"/>
      <c r="GF96" s="257"/>
      <c r="GG96" s="257"/>
      <c r="GH96" s="257"/>
    </row>
    <row r="97" spans="1:255" s="293" customFormat="1" x14ac:dyDescent="0.25">
      <c r="A97" s="208">
        <v>2020</v>
      </c>
      <c r="B97" s="208" t="s">
        <v>2410</v>
      </c>
      <c r="C97" s="208" t="s">
        <v>2411</v>
      </c>
      <c r="D97" s="208" t="s">
        <v>2464</v>
      </c>
      <c r="E97" s="208" t="s">
        <v>2413</v>
      </c>
      <c r="F97" s="208">
        <v>19</v>
      </c>
      <c r="G97" s="209">
        <v>0</v>
      </c>
      <c r="H97" s="208"/>
      <c r="I97" s="208" t="s">
        <v>140</v>
      </c>
      <c r="J97" s="275">
        <v>99</v>
      </c>
      <c r="K97" s="208">
        <v>93</v>
      </c>
      <c r="L97" s="208">
        <v>96</v>
      </c>
      <c r="M97" s="208">
        <v>132.1</v>
      </c>
      <c r="N97" s="208">
        <v>124.8</v>
      </c>
      <c r="O97" s="208">
        <v>128.71199999999999</v>
      </c>
      <c r="P97" s="208">
        <v>98.744799999999998</v>
      </c>
      <c r="Q97" s="208">
        <v>93.287999999999997</v>
      </c>
      <c r="R97" s="208">
        <v>96.212199999999996</v>
      </c>
      <c r="S97" s="208"/>
      <c r="T97" s="208"/>
      <c r="U97" s="208"/>
      <c r="V97" s="208" t="s">
        <v>86</v>
      </c>
      <c r="W97" s="208" t="s">
        <v>136</v>
      </c>
      <c r="X97" s="208"/>
      <c r="Y97" s="208">
        <v>1</v>
      </c>
      <c r="Z97" s="208" t="s">
        <v>64</v>
      </c>
      <c r="AA97" s="208" t="s">
        <v>64</v>
      </c>
      <c r="AB97" s="208" t="s">
        <v>86</v>
      </c>
      <c r="AC97" s="208" t="s">
        <v>87</v>
      </c>
      <c r="AD97" s="208"/>
      <c r="AE97" s="208"/>
      <c r="AF97" s="208">
        <v>328</v>
      </c>
      <c r="AG97" s="208" t="s">
        <v>108</v>
      </c>
      <c r="AH97" s="208" t="s">
        <v>109</v>
      </c>
      <c r="AI97" s="208" t="s">
        <v>68</v>
      </c>
      <c r="AJ97" s="208" t="s">
        <v>69</v>
      </c>
      <c r="AK97" s="208">
        <v>4</v>
      </c>
      <c r="AL97" s="208" t="s">
        <v>2352</v>
      </c>
      <c r="AM97" s="208"/>
      <c r="AN97" s="208"/>
      <c r="AO97" s="208"/>
      <c r="AP97" s="208"/>
      <c r="AQ97" s="208"/>
      <c r="AR97" s="276"/>
      <c r="AS97" s="208">
        <v>700</v>
      </c>
      <c r="AT97" s="277">
        <v>700</v>
      </c>
      <c r="AU97" s="275"/>
      <c r="AV97" s="208"/>
      <c r="AW97" s="208"/>
      <c r="AX97" s="208"/>
      <c r="AY97" s="208"/>
      <c r="AZ97" s="208"/>
      <c r="BA97" s="208"/>
      <c r="BB97" s="208"/>
      <c r="BC97" s="208"/>
      <c r="BD97" s="208"/>
      <c r="BE97" s="208"/>
      <c r="BF97" s="208"/>
      <c r="BG97" s="208"/>
      <c r="BH97" s="208"/>
      <c r="BI97" s="208"/>
      <c r="BJ97" s="208"/>
      <c r="BK97" s="208"/>
      <c r="BL97" s="208"/>
      <c r="BM97" s="208"/>
      <c r="BN97" s="278"/>
      <c r="BO97" s="208"/>
      <c r="BP97" s="208"/>
      <c r="BQ97" s="208">
        <v>33</v>
      </c>
      <c r="BR97" s="208" t="s">
        <v>192</v>
      </c>
      <c r="BS97" s="208"/>
      <c r="BT97" s="208" t="s">
        <v>2338</v>
      </c>
      <c r="BU97" s="211">
        <v>43745</v>
      </c>
      <c r="BV97" s="208">
        <v>26658</v>
      </c>
      <c r="BW97" s="261" t="s">
        <v>80</v>
      </c>
      <c r="BX97" s="208" t="s">
        <v>64</v>
      </c>
      <c r="BY97" s="208" t="s">
        <v>64</v>
      </c>
      <c r="BZ97" s="208"/>
      <c r="CA97" s="208"/>
      <c r="CB97" s="208" t="s">
        <v>64</v>
      </c>
      <c r="CC97" s="208" t="s">
        <v>64</v>
      </c>
      <c r="CD97" s="208"/>
      <c r="CE97" s="208"/>
      <c r="CF97" s="208"/>
      <c r="CG97" s="208"/>
      <c r="CH97" s="208"/>
      <c r="CI97" s="208"/>
      <c r="CJ97" s="208"/>
      <c r="CK97" s="208" t="s">
        <v>112</v>
      </c>
      <c r="CL97" s="208"/>
      <c r="CM97" s="208">
        <v>1</v>
      </c>
      <c r="CN97" s="208" t="s">
        <v>113</v>
      </c>
      <c r="CO97" s="208"/>
      <c r="CP97" s="208">
        <v>350</v>
      </c>
      <c r="CQ97" s="208">
        <v>250</v>
      </c>
      <c r="CR97" s="208">
        <v>150</v>
      </c>
      <c r="CS97" s="208" t="s">
        <v>114</v>
      </c>
      <c r="CT97" s="208"/>
      <c r="CU97" s="208"/>
      <c r="CV97" s="208" t="s">
        <v>115</v>
      </c>
      <c r="CW97" s="208"/>
      <c r="CX97" s="208" t="s">
        <v>116</v>
      </c>
      <c r="CY97" s="208" t="s">
        <v>64</v>
      </c>
      <c r="CZ97" s="208"/>
      <c r="DA97" s="208"/>
      <c r="DB97" s="208"/>
      <c r="DC97" s="208" t="s">
        <v>2465</v>
      </c>
      <c r="DD97" s="208">
        <v>2</v>
      </c>
      <c r="DE97" s="208" t="s">
        <v>2421</v>
      </c>
      <c r="DF97" s="208" t="s">
        <v>2415</v>
      </c>
      <c r="DG97" s="208" t="s">
        <v>2448</v>
      </c>
      <c r="DH97" s="208"/>
      <c r="DI97" s="208"/>
      <c r="DJ97" s="208"/>
      <c r="DK97" s="208"/>
      <c r="DL97" s="208" t="s">
        <v>64</v>
      </c>
      <c r="DM97" s="208" t="s">
        <v>64</v>
      </c>
      <c r="DN97" s="208"/>
      <c r="DO97" s="208"/>
      <c r="DP97" s="208" t="s">
        <v>64</v>
      </c>
      <c r="DQ97" s="208" t="s">
        <v>139</v>
      </c>
      <c r="DR97" s="208" t="s">
        <v>2416</v>
      </c>
      <c r="DS97" s="208"/>
      <c r="DT97" s="208"/>
      <c r="DU97" s="208"/>
      <c r="DV97" s="208"/>
      <c r="DW97" s="208"/>
      <c r="DX97" s="208"/>
      <c r="DY97" s="208"/>
      <c r="DZ97" s="276"/>
      <c r="EA97" s="288"/>
      <c r="EB97" s="208">
        <v>10</v>
      </c>
      <c r="EC97" s="208">
        <v>10</v>
      </c>
      <c r="ED97" s="208"/>
      <c r="EE97" s="275" t="s">
        <v>2466</v>
      </c>
      <c r="EF97" s="208">
        <v>10</v>
      </c>
      <c r="EG97" s="208"/>
      <c r="EH97" s="276"/>
      <c r="EI97" s="208"/>
      <c r="EJ97" s="208"/>
      <c r="EK97" s="208"/>
      <c r="EL97" s="208"/>
      <c r="EM97" s="275"/>
      <c r="EN97" s="208"/>
      <c r="EO97" s="208"/>
      <c r="EP97" s="276"/>
      <c r="EQ97" s="208"/>
      <c r="ER97" s="208"/>
      <c r="ES97" s="208"/>
      <c r="ET97" s="208"/>
      <c r="EU97" s="275">
        <v>4000</v>
      </c>
      <c r="EV97" s="276"/>
      <c r="EW97" s="208">
        <v>0</v>
      </c>
      <c r="EX97" s="208">
        <v>0</v>
      </c>
      <c r="EY97" s="208">
        <v>0</v>
      </c>
      <c r="EZ97" s="277"/>
      <c r="FA97" s="208">
        <v>12</v>
      </c>
      <c r="FB97" s="208"/>
      <c r="FC97" s="277"/>
      <c r="FD97" s="208"/>
      <c r="FE97" s="208"/>
      <c r="FF97" s="208"/>
      <c r="FG97" s="275">
        <v>336.3</v>
      </c>
      <c r="FH97" s="208">
        <v>317.8</v>
      </c>
      <c r="FI97" s="281">
        <f>AF97</f>
        <v>328</v>
      </c>
      <c r="FP97" s="256"/>
      <c r="FQ97" s="256"/>
      <c r="FR97" s="256"/>
      <c r="FS97" s="256"/>
      <c r="FT97" s="256"/>
      <c r="FU97" s="256"/>
      <c r="FV97" s="256"/>
      <c r="FW97" s="256"/>
      <c r="FX97" s="256"/>
      <c r="FY97" s="256"/>
      <c r="FZ97" s="256"/>
      <c r="GA97" s="256"/>
      <c r="GB97" s="256"/>
      <c r="GC97" s="256"/>
      <c r="GD97" s="256"/>
      <c r="GE97" s="256"/>
      <c r="GF97" s="256"/>
      <c r="GG97" s="256"/>
      <c r="GH97" s="256"/>
      <c r="GI97" s="256"/>
      <c r="GJ97" s="256"/>
      <c r="GK97" s="256"/>
      <c r="GL97" s="256"/>
      <c r="GM97" s="256"/>
      <c r="GN97" s="256"/>
      <c r="GO97" s="256"/>
      <c r="GP97" s="256"/>
      <c r="GQ97" s="256"/>
      <c r="GR97" s="256"/>
      <c r="GS97" s="256"/>
      <c r="GT97" s="256"/>
      <c r="GU97" s="256"/>
      <c r="GV97" s="256"/>
      <c r="GW97" s="256"/>
      <c r="GX97" s="256"/>
      <c r="GY97" s="256"/>
      <c r="GZ97" s="256"/>
      <c r="HA97" s="256"/>
      <c r="HB97" s="256"/>
      <c r="HC97" s="256"/>
      <c r="HD97" s="256"/>
      <c r="HE97" s="256"/>
      <c r="HF97" s="256"/>
      <c r="HG97" s="256"/>
      <c r="HH97" s="256"/>
      <c r="HI97" s="256"/>
      <c r="HJ97" s="256"/>
      <c r="HK97" s="256"/>
      <c r="HL97" s="256"/>
      <c r="HM97" s="256"/>
      <c r="HN97" s="256"/>
      <c r="HO97" s="256"/>
      <c r="HP97" s="256"/>
      <c r="HQ97" s="256"/>
      <c r="HR97" s="256"/>
      <c r="HS97" s="256"/>
      <c r="HT97" s="256"/>
      <c r="HU97" s="256"/>
      <c r="HV97" s="256"/>
      <c r="HW97" s="256"/>
      <c r="HX97" s="256"/>
      <c r="HY97" s="256"/>
      <c r="HZ97" s="256"/>
      <c r="IA97" s="256"/>
      <c r="IB97" s="256"/>
      <c r="IC97" s="256"/>
      <c r="ID97" s="256"/>
      <c r="IE97" s="256"/>
      <c r="IF97" s="256"/>
      <c r="IG97" s="256"/>
      <c r="IH97" s="256"/>
      <c r="II97" s="256"/>
      <c r="IJ97" s="256"/>
      <c r="IK97" s="256"/>
      <c r="IL97" s="256"/>
      <c r="IM97" s="256"/>
      <c r="IN97" s="256"/>
      <c r="IO97" s="256"/>
      <c r="IP97" s="256"/>
      <c r="IQ97" s="256"/>
      <c r="IR97" s="256"/>
      <c r="IS97" s="256"/>
      <c r="IT97" s="256"/>
      <c r="IU97" s="256"/>
    </row>
    <row r="98" spans="1:255" s="293" customFormat="1" x14ac:dyDescent="0.25">
      <c r="A98" s="208"/>
      <c r="B98" s="208"/>
      <c r="C98" s="208"/>
      <c r="D98" s="208"/>
      <c r="E98" s="208"/>
      <c r="F98" s="208"/>
      <c r="G98" s="209"/>
      <c r="H98" s="208"/>
      <c r="I98" s="208"/>
      <c r="J98" s="275">
        <v>34</v>
      </c>
      <c r="K98" s="208">
        <v>36</v>
      </c>
      <c r="L98" s="208">
        <v>35</v>
      </c>
      <c r="M98" s="208">
        <v>25.518000000000001</v>
      </c>
      <c r="N98" s="208">
        <v>27.000299999999999</v>
      </c>
      <c r="O98" s="208">
        <v>26.184999999999999</v>
      </c>
      <c r="P98" s="208">
        <v>34.133499999999998</v>
      </c>
      <c r="Q98" s="208">
        <v>36.130000000000003</v>
      </c>
      <c r="R98" s="208">
        <v>35.0319</v>
      </c>
      <c r="S98" s="208"/>
      <c r="T98" s="208"/>
      <c r="U98" s="208"/>
      <c r="V98" s="208" t="s">
        <v>86</v>
      </c>
      <c r="W98" s="208" t="s">
        <v>136</v>
      </c>
      <c r="X98" s="208"/>
      <c r="Y98" s="208">
        <v>1</v>
      </c>
      <c r="Z98" s="208" t="s">
        <v>64</v>
      </c>
      <c r="AA98" s="208" t="s">
        <v>64</v>
      </c>
      <c r="AB98" s="208" t="s">
        <v>86</v>
      </c>
      <c r="AC98" s="208" t="s">
        <v>87</v>
      </c>
      <c r="AD98" s="208"/>
      <c r="AE98" s="208"/>
      <c r="AF98" s="208">
        <v>328</v>
      </c>
      <c r="AG98" s="208" t="s">
        <v>108</v>
      </c>
      <c r="AH98" s="208" t="s">
        <v>109</v>
      </c>
      <c r="AI98" s="208" t="s">
        <v>122</v>
      </c>
      <c r="AJ98" s="208" t="s">
        <v>123</v>
      </c>
      <c r="AK98" s="208">
        <v>4</v>
      </c>
      <c r="AL98" s="208" t="s">
        <v>2352</v>
      </c>
      <c r="AM98" s="208"/>
      <c r="AN98" s="208"/>
      <c r="AO98" s="208"/>
      <c r="AP98" s="208"/>
      <c r="AQ98" s="208"/>
      <c r="AR98" s="276"/>
      <c r="AS98" s="208">
        <v>700</v>
      </c>
      <c r="AT98" s="277">
        <v>700</v>
      </c>
      <c r="AU98" s="275"/>
      <c r="AV98" s="208"/>
      <c r="AW98" s="208"/>
      <c r="AX98" s="208"/>
      <c r="AY98" s="208"/>
      <c r="AZ98" s="208"/>
      <c r="BA98" s="208"/>
      <c r="BB98" s="208"/>
      <c r="BC98" s="208"/>
      <c r="BD98" s="208"/>
      <c r="BE98" s="208"/>
      <c r="BF98" s="208"/>
      <c r="BG98" s="208"/>
      <c r="BH98" s="208"/>
      <c r="BI98" s="208"/>
      <c r="BJ98" s="208"/>
      <c r="BK98" s="208"/>
      <c r="BL98" s="208"/>
      <c r="BM98" s="208"/>
      <c r="BN98" s="278"/>
      <c r="BO98" s="208"/>
      <c r="BP98" s="208"/>
      <c r="BQ98" s="208">
        <v>33</v>
      </c>
      <c r="BR98" s="208" t="s">
        <v>192</v>
      </c>
      <c r="BS98" s="208"/>
      <c r="BT98" s="208" t="s">
        <v>2338</v>
      </c>
      <c r="BU98" s="211">
        <v>43745</v>
      </c>
      <c r="BV98" s="208">
        <v>26658</v>
      </c>
      <c r="BW98" s="261" t="s">
        <v>80</v>
      </c>
      <c r="BX98" s="208" t="s">
        <v>64</v>
      </c>
      <c r="BY98" s="208" t="s">
        <v>64</v>
      </c>
      <c r="BZ98" s="208"/>
      <c r="CA98" s="208"/>
      <c r="CB98" s="208" t="s">
        <v>64</v>
      </c>
      <c r="CC98" s="208" t="s">
        <v>64</v>
      </c>
      <c r="CD98" s="208"/>
      <c r="CE98" s="208"/>
      <c r="CF98" s="208"/>
      <c r="CG98" s="208"/>
      <c r="CH98" s="208"/>
      <c r="CI98" s="208"/>
      <c r="CJ98" s="208"/>
      <c r="CK98" s="208" t="s">
        <v>112</v>
      </c>
      <c r="CL98" s="208"/>
      <c r="CM98" s="208">
        <v>1</v>
      </c>
      <c r="CN98" s="208" t="s">
        <v>113</v>
      </c>
      <c r="CO98" s="208"/>
      <c r="CP98" s="208">
        <v>350</v>
      </c>
      <c r="CQ98" s="208">
        <v>250</v>
      </c>
      <c r="CR98" s="208">
        <v>150</v>
      </c>
      <c r="CS98" s="208" t="s">
        <v>114</v>
      </c>
      <c r="CT98" s="208"/>
      <c r="CU98" s="208"/>
      <c r="CV98" s="208" t="s">
        <v>115</v>
      </c>
      <c r="CW98" s="208"/>
      <c r="CX98" s="208" t="s">
        <v>116</v>
      </c>
      <c r="CY98" s="208" t="s">
        <v>64</v>
      </c>
      <c r="CZ98" s="208"/>
      <c r="DA98" s="208"/>
      <c r="DB98" s="208"/>
      <c r="DC98" s="208" t="s">
        <v>2465</v>
      </c>
      <c r="DD98" s="208">
        <v>2</v>
      </c>
      <c r="DE98" s="208" t="s">
        <v>2421</v>
      </c>
      <c r="DF98" s="208" t="s">
        <v>2415</v>
      </c>
      <c r="DG98" s="208" t="s">
        <v>2448</v>
      </c>
      <c r="DH98" s="208"/>
      <c r="DI98" s="208"/>
      <c r="DJ98" s="208"/>
      <c r="DK98" s="208"/>
      <c r="DL98" s="208" t="s">
        <v>64</v>
      </c>
      <c r="DM98" s="208" t="s">
        <v>64</v>
      </c>
      <c r="DN98" s="208"/>
      <c r="DO98" s="208"/>
      <c r="DP98" s="208" t="s">
        <v>64</v>
      </c>
      <c r="DQ98" s="208" t="s">
        <v>139</v>
      </c>
      <c r="DR98" s="208" t="s">
        <v>2416</v>
      </c>
      <c r="DS98" s="208"/>
      <c r="DT98" s="208"/>
      <c r="DU98" s="208"/>
      <c r="DV98" s="208"/>
      <c r="DW98" s="208"/>
      <c r="DX98" s="208"/>
      <c r="DY98" s="208"/>
      <c r="DZ98" s="276"/>
      <c r="EA98" s="288"/>
      <c r="EB98" s="208">
        <v>10</v>
      </c>
      <c r="EC98" s="208">
        <v>10</v>
      </c>
      <c r="ED98" s="208"/>
      <c r="EE98" s="275" t="s">
        <v>2466</v>
      </c>
      <c r="EF98" s="208">
        <v>10</v>
      </c>
      <c r="EG98" s="208"/>
      <c r="EH98" s="276"/>
      <c r="EI98" s="208"/>
      <c r="EJ98" s="208"/>
      <c r="EK98" s="208"/>
      <c r="EL98" s="208"/>
      <c r="EM98" s="275"/>
      <c r="EN98" s="208"/>
      <c r="EO98" s="208"/>
      <c r="EP98" s="276"/>
      <c r="EQ98" s="208"/>
      <c r="ER98" s="208"/>
      <c r="ES98" s="208"/>
      <c r="ET98" s="208"/>
      <c r="EU98" s="275">
        <v>4000</v>
      </c>
      <c r="EV98" s="276"/>
      <c r="EW98" s="208">
        <v>0</v>
      </c>
      <c r="EX98" s="208">
        <v>0</v>
      </c>
      <c r="EY98" s="208">
        <v>0</v>
      </c>
      <c r="EZ98" s="277"/>
      <c r="FA98" s="208">
        <v>12</v>
      </c>
      <c r="FB98" s="208"/>
      <c r="FC98" s="277"/>
      <c r="FD98" s="208"/>
      <c r="FE98" s="208"/>
      <c r="FF98" s="208"/>
      <c r="FG98" s="275">
        <v>336.3</v>
      </c>
      <c r="FH98" s="208">
        <v>317.8</v>
      </c>
      <c r="FI98" s="281">
        <f>AF98</f>
        <v>328</v>
      </c>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row>
    <row r="99" spans="1:255" s="256" customFormat="1" ht="15" customHeight="1" x14ac:dyDescent="0.25">
      <c r="A99" s="4"/>
      <c r="B99" s="4"/>
      <c r="C99" s="270"/>
      <c r="D99" s="4"/>
      <c r="E99" s="4"/>
      <c r="F99" s="4"/>
      <c r="G99" s="4"/>
      <c r="H99" s="4"/>
      <c r="I99" s="257"/>
      <c r="J99" s="260"/>
      <c r="K99" s="4"/>
      <c r="L99" s="4"/>
      <c r="M99" s="257" t="s">
        <v>2537</v>
      </c>
      <c r="N99" s="4"/>
      <c r="O99" s="4"/>
      <c r="P99" s="4"/>
      <c r="Q99" s="4"/>
      <c r="R99" s="4"/>
      <c r="S99" s="4"/>
      <c r="T99" s="4"/>
      <c r="U99" s="4"/>
      <c r="V99" s="4"/>
      <c r="W99" s="4"/>
      <c r="X99" s="4"/>
      <c r="Y99" s="4"/>
      <c r="Z99" s="4"/>
      <c r="AA99" s="4"/>
      <c r="AB99" s="4"/>
      <c r="AC99" s="4"/>
      <c r="AD99" s="257" t="str">
        <f>$M99</f>
        <v>2020 Tesla Model X Long Range Plus</v>
      </c>
      <c r="AE99" s="4"/>
      <c r="AF99" s="4"/>
      <c r="AG99" s="4"/>
      <c r="AH99" s="4"/>
      <c r="AI99" s="4"/>
      <c r="AJ99" s="292"/>
      <c r="AK99" s="4"/>
      <c r="AL99" s="4"/>
      <c r="AM99" s="4"/>
      <c r="AN99" s="4"/>
      <c r="AO99" s="4"/>
      <c r="AP99" s="4"/>
      <c r="AQ99" s="4"/>
      <c r="AR99" s="271"/>
      <c r="AS99" s="4"/>
      <c r="AT99" s="272" t="str">
        <f>$M99</f>
        <v>2020 Tesla Model X Long Range Plus</v>
      </c>
      <c r="AU99" s="260"/>
      <c r="AV99" s="4"/>
      <c r="AW99" s="4"/>
      <c r="AX99" s="4"/>
      <c r="AY99" s="4"/>
      <c r="AZ99" s="4"/>
      <c r="BA99" s="4"/>
      <c r="BB99" s="4"/>
      <c r="BC99" s="4"/>
      <c r="BD99" s="4"/>
      <c r="BE99" s="4"/>
      <c r="BF99" s="4"/>
      <c r="BG99" s="4"/>
      <c r="BH99" s="4"/>
      <c r="BI99" s="257" t="str">
        <f>$M99</f>
        <v>2020 Tesla Model X Long Range Plus</v>
      </c>
      <c r="BJ99" s="4"/>
      <c r="BK99" s="4"/>
      <c r="BL99" s="4"/>
      <c r="BM99" s="4"/>
      <c r="BN99" s="260"/>
      <c r="BO99" s="4"/>
      <c r="BP99" s="4"/>
      <c r="BQ99" s="4"/>
      <c r="BR99" s="4"/>
      <c r="BS99" s="4"/>
      <c r="BT99" s="188"/>
      <c r="BU99" s="4"/>
      <c r="BV99" s="4"/>
      <c r="BW99" s="283" t="s">
        <v>80</v>
      </c>
      <c r="BX99" s="4"/>
      <c r="BY99" s="257" t="str">
        <f>$M99</f>
        <v>2020 Tesla Model X Long Range Plus</v>
      </c>
      <c r="BZ99" s="4"/>
      <c r="CA99" s="4"/>
      <c r="CB99" s="4"/>
      <c r="CC99" s="4"/>
      <c r="CD99" s="4"/>
      <c r="CE99" s="273" t="s">
        <v>80</v>
      </c>
      <c r="CF99" s="4"/>
      <c r="CG99" s="4"/>
      <c r="CH99" s="4"/>
      <c r="CI99" s="4"/>
      <c r="CJ99" s="4"/>
      <c r="CK99" s="4"/>
      <c r="CL99" s="4"/>
      <c r="CM99" s="4"/>
      <c r="CN99" s="4"/>
      <c r="CO99" s="257" t="str">
        <f>$M99</f>
        <v>2020 Tesla Model X Long Range Plus</v>
      </c>
      <c r="CP99" s="4"/>
      <c r="CQ99" s="4"/>
      <c r="CR99" s="4"/>
      <c r="CS99" s="4"/>
      <c r="CT99" s="4"/>
      <c r="CU99" s="4"/>
      <c r="CV99" s="4"/>
      <c r="CW99" s="4"/>
      <c r="CX99" s="4"/>
      <c r="CY99" s="4"/>
      <c r="CZ99" s="4"/>
      <c r="DA99" s="4"/>
      <c r="DB99" s="4"/>
      <c r="DC99" s="4"/>
      <c r="DD99" s="4"/>
      <c r="DE99" s="4"/>
      <c r="DF99" s="257" t="str">
        <f>$M99</f>
        <v>2020 Tesla Model X Long Range Plus</v>
      </c>
      <c r="DG99" s="4"/>
      <c r="DH99" s="4"/>
      <c r="DI99" s="4"/>
      <c r="DJ99" s="4"/>
      <c r="DK99" s="4"/>
      <c r="DL99" s="4"/>
      <c r="DM99" s="4"/>
      <c r="DN99" s="4"/>
      <c r="DO99" s="4"/>
      <c r="DP99" s="4"/>
      <c r="DQ99" s="4"/>
      <c r="DR99" s="257"/>
      <c r="DS99" s="257"/>
      <c r="DT99" s="257"/>
      <c r="DU99" s="257"/>
      <c r="DV99" s="257"/>
      <c r="DW99" s="257" t="str">
        <f>$M99</f>
        <v>2020 Tesla Model X Long Range Plus</v>
      </c>
      <c r="DX99" s="257"/>
      <c r="DY99" s="257"/>
      <c r="DZ99" s="262"/>
      <c r="EA99" s="284"/>
      <c r="EB99" s="257"/>
      <c r="EC99" s="257"/>
      <c r="ED99" s="257"/>
      <c r="EE99" s="266"/>
      <c r="EF99" s="257"/>
      <c r="EG99" s="257"/>
      <c r="EH99" s="262"/>
      <c r="EI99" s="257"/>
      <c r="EK99" s="273"/>
      <c r="EL99" s="257" t="str">
        <f>$M99</f>
        <v>2020 Tesla Model X Long Range Plus</v>
      </c>
      <c r="EM99" s="266"/>
      <c r="EP99" s="267"/>
      <c r="EU99" s="268"/>
      <c r="EV99" s="267"/>
      <c r="EZ99" s="269"/>
      <c r="FA99" s="257" t="str">
        <f>$M99</f>
        <v>2020 Tesla Model X Long Range Plus</v>
      </c>
      <c r="FC99" s="269"/>
      <c r="FD99" s="257"/>
      <c r="FE99" s="257"/>
      <c r="FF99" s="257"/>
      <c r="FG99" s="266"/>
      <c r="FH99" s="257"/>
      <c r="FI99" s="262"/>
      <c r="FJ99" s="257"/>
      <c r="FK99" s="257"/>
      <c r="FL99" s="257"/>
      <c r="FM99" s="257"/>
      <c r="FN99" s="257"/>
      <c r="FO99" s="257"/>
      <c r="FP99" s="257"/>
      <c r="FQ99" s="257"/>
      <c r="FR99" s="257"/>
      <c r="FS99" s="257"/>
      <c r="FT99" s="257"/>
      <c r="FU99" s="257"/>
      <c r="FV99" s="257"/>
      <c r="FW99" s="257"/>
      <c r="FX99" s="257"/>
      <c r="FY99" s="257"/>
      <c r="FZ99" s="257"/>
      <c r="GA99" s="257"/>
      <c r="GB99" s="257"/>
      <c r="GC99" s="257"/>
      <c r="GD99" s="257"/>
      <c r="GE99" s="257"/>
      <c r="GF99" s="257"/>
      <c r="GG99" s="257"/>
      <c r="GH99" s="257"/>
    </row>
    <row r="100" spans="1:255" s="256" customFormat="1" x14ac:dyDescent="0.25">
      <c r="A100" s="208">
        <v>2020</v>
      </c>
      <c r="B100" s="208" t="s">
        <v>2410</v>
      </c>
      <c r="C100" s="208" t="s">
        <v>2411</v>
      </c>
      <c r="D100" s="208" t="s">
        <v>2538</v>
      </c>
      <c r="E100" s="208" t="s">
        <v>2413</v>
      </c>
      <c r="F100" s="208">
        <v>75</v>
      </c>
      <c r="G100" s="209">
        <v>0</v>
      </c>
      <c r="H100" s="208"/>
      <c r="I100" s="208" t="s">
        <v>140</v>
      </c>
      <c r="J100" s="275">
        <v>108</v>
      </c>
      <c r="K100" s="208">
        <v>101</v>
      </c>
      <c r="L100" s="208">
        <v>105</v>
      </c>
      <c r="M100" s="208">
        <v>153.4</v>
      </c>
      <c r="N100" s="208">
        <v>142.5</v>
      </c>
      <c r="O100" s="208">
        <v>148.2955</v>
      </c>
      <c r="P100" s="208">
        <v>108.42310000000001</v>
      </c>
      <c r="Q100" s="208">
        <v>100.71899999999999</v>
      </c>
      <c r="R100" s="208">
        <v>104.81529999999999</v>
      </c>
      <c r="S100" s="208"/>
      <c r="T100" s="208"/>
      <c r="U100" s="208"/>
      <c r="V100" s="208" t="s">
        <v>86</v>
      </c>
      <c r="W100" s="208" t="s">
        <v>136</v>
      </c>
      <c r="X100" s="208"/>
      <c r="Y100" s="208">
        <v>1</v>
      </c>
      <c r="Z100" s="208" t="s">
        <v>64</v>
      </c>
      <c r="AA100" s="208" t="s">
        <v>64</v>
      </c>
      <c r="AB100" s="208" t="s">
        <v>86</v>
      </c>
      <c r="AC100" s="208" t="s">
        <v>87</v>
      </c>
      <c r="AD100" s="208"/>
      <c r="AE100" s="208"/>
      <c r="AF100" s="208">
        <v>351</v>
      </c>
      <c r="AG100" s="208" t="s">
        <v>108</v>
      </c>
      <c r="AH100" s="208" t="s">
        <v>109</v>
      </c>
      <c r="AI100" s="208" t="s">
        <v>68</v>
      </c>
      <c r="AJ100" s="208" t="s">
        <v>69</v>
      </c>
      <c r="AK100" s="208">
        <v>4</v>
      </c>
      <c r="AL100" s="208" t="s">
        <v>2352</v>
      </c>
      <c r="AM100" s="208"/>
      <c r="AN100" s="208"/>
      <c r="AO100" s="208"/>
      <c r="AP100" s="208"/>
      <c r="AQ100" s="208"/>
      <c r="AR100" s="276"/>
      <c r="AS100" s="208">
        <v>650</v>
      </c>
      <c r="AT100" s="277">
        <v>650</v>
      </c>
      <c r="AU100" s="275"/>
      <c r="AV100" s="208"/>
      <c r="AW100" s="208"/>
      <c r="AX100" s="208"/>
      <c r="AY100" s="208"/>
      <c r="AZ100" s="208"/>
      <c r="BA100" s="208"/>
      <c r="BB100" s="208"/>
      <c r="BC100" s="208"/>
      <c r="BD100" s="208"/>
      <c r="BE100" s="208"/>
      <c r="BF100" s="208"/>
      <c r="BG100" s="208"/>
      <c r="BH100" s="208"/>
      <c r="BI100" s="208"/>
      <c r="BJ100" s="208"/>
      <c r="BK100" s="208"/>
      <c r="BL100" s="208"/>
      <c r="BM100" s="208"/>
      <c r="BN100" s="278"/>
      <c r="BO100" s="208"/>
      <c r="BP100" s="208"/>
      <c r="BQ100" s="208">
        <v>33</v>
      </c>
      <c r="BR100" s="208" t="s">
        <v>192</v>
      </c>
      <c r="BS100" s="208"/>
      <c r="BT100" s="208" t="s">
        <v>2338</v>
      </c>
      <c r="BU100" s="211">
        <v>43893</v>
      </c>
      <c r="BV100" s="208">
        <v>27104</v>
      </c>
      <c r="BW100" s="261"/>
      <c r="BX100" s="208" t="s">
        <v>64</v>
      </c>
      <c r="BY100" s="208" t="s">
        <v>64</v>
      </c>
      <c r="BZ100" s="208"/>
      <c r="CA100" s="208"/>
      <c r="CB100" s="208" t="s">
        <v>64</v>
      </c>
      <c r="CC100" s="208" t="s">
        <v>64</v>
      </c>
      <c r="CD100" s="208"/>
      <c r="CE100" s="208"/>
      <c r="CF100" s="208"/>
      <c r="CG100" s="208"/>
      <c r="CH100" s="208"/>
      <c r="CI100" s="208"/>
      <c r="CJ100" s="208"/>
      <c r="CK100" s="208" t="s">
        <v>112</v>
      </c>
      <c r="CL100" s="208"/>
      <c r="CM100" s="208">
        <v>1</v>
      </c>
      <c r="CN100" s="208" t="s">
        <v>113</v>
      </c>
      <c r="CO100" s="208"/>
      <c r="CP100" s="208">
        <v>350</v>
      </c>
      <c r="CQ100" s="208">
        <v>250</v>
      </c>
      <c r="CR100" s="208">
        <v>150</v>
      </c>
      <c r="CS100" s="208" t="s">
        <v>114</v>
      </c>
      <c r="CT100" s="208"/>
      <c r="CU100" s="208"/>
      <c r="CV100" s="208" t="s">
        <v>115</v>
      </c>
      <c r="CW100" s="208"/>
      <c r="CX100" s="208" t="s">
        <v>116</v>
      </c>
      <c r="CY100" s="208" t="s">
        <v>64</v>
      </c>
      <c r="CZ100" s="208"/>
      <c r="DA100" s="208"/>
      <c r="DB100" s="208"/>
      <c r="DC100" s="208" t="s">
        <v>2539</v>
      </c>
      <c r="DD100" s="208">
        <v>2</v>
      </c>
      <c r="DE100" s="208" t="s">
        <v>2421</v>
      </c>
      <c r="DF100" s="208" t="s">
        <v>2415</v>
      </c>
      <c r="DG100" s="298" t="s">
        <v>2448</v>
      </c>
      <c r="DH100" s="208"/>
      <c r="DI100" s="208"/>
      <c r="DJ100" s="208"/>
      <c r="DK100" s="208"/>
      <c r="DL100" s="208" t="s">
        <v>64</v>
      </c>
      <c r="DM100" s="208" t="s">
        <v>64</v>
      </c>
      <c r="DN100" s="208"/>
      <c r="DO100" s="208"/>
      <c r="DP100" s="208" t="s">
        <v>64</v>
      </c>
      <c r="DQ100" s="208" t="s">
        <v>139</v>
      </c>
      <c r="DR100" s="208" t="s">
        <v>2454</v>
      </c>
      <c r="DS100" s="208"/>
      <c r="DT100" s="208"/>
      <c r="DU100" s="208"/>
      <c r="DV100" s="208"/>
      <c r="DW100" s="208"/>
      <c r="DX100" s="208"/>
      <c r="DY100" s="208"/>
      <c r="DZ100" s="276"/>
      <c r="EA100" s="288"/>
      <c r="EB100" s="208">
        <v>10</v>
      </c>
      <c r="EC100" s="208">
        <v>10</v>
      </c>
      <c r="ED100" s="208"/>
      <c r="EE100" s="275" t="s">
        <v>2466</v>
      </c>
      <c r="EF100" s="208">
        <v>10</v>
      </c>
      <c r="EG100" s="208"/>
      <c r="EH100" s="276"/>
      <c r="EI100" s="208"/>
      <c r="EJ100" s="208"/>
      <c r="EK100" s="208"/>
      <c r="EL100" s="208"/>
      <c r="EM100" s="275"/>
      <c r="EN100" s="208"/>
      <c r="EO100" s="208"/>
      <c r="EP100" s="276"/>
      <c r="EQ100" s="208"/>
      <c r="ER100" s="208"/>
      <c r="ES100" s="208"/>
      <c r="ET100" s="208"/>
      <c r="EU100" s="275">
        <v>4250</v>
      </c>
      <c r="EV100" s="276"/>
      <c r="EW100" s="208">
        <v>0</v>
      </c>
      <c r="EX100" s="208">
        <v>0</v>
      </c>
      <c r="EY100" s="208">
        <v>0</v>
      </c>
      <c r="EZ100" s="277"/>
      <c r="FA100" s="208">
        <v>12</v>
      </c>
      <c r="FB100" s="208"/>
      <c r="FC100" s="277"/>
      <c r="FD100" s="208"/>
      <c r="FE100" s="208"/>
      <c r="FF100" s="208"/>
      <c r="FG100" s="275">
        <v>362.5</v>
      </c>
      <c r="FH100" s="208">
        <v>336.7</v>
      </c>
      <c r="FI100" s="281">
        <f>AF100</f>
        <v>351</v>
      </c>
      <c r="FJ100" s="293"/>
      <c r="FK100" s="293"/>
      <c r="FL100" s="293"/>
      <c r="FM100" s="293"/>
      <c r="FN100" s="293"/>
      <c r="FO100" s="293"/>
      <c r="FP100" s="293"/>
    </row>
    <row r="101" spans="1:255" x14ac:dyDescent="0.25">
      <c r="A101" s="208"/>
      <c r="B101" s="208"/>
      <c r="C101" s="208"/>
      <c r="D101" s="208"/>
      <c r="E101" s="208"/>
      <c r="F101" s="208"/>
      <c r="G101" s="209"/>
      <c r="H101" s="208"/>
      <c r="I101" s="208"/>
      <c r="J101" s="275">
        <v>31</v>
      </c>
      <c r="K101" s="208">
        <v>33</v>
      </c>
      <c r="L101" s="208">
        <v>32</v>
      </c>
      <c r="M101" s="208">
        <v>21.975200000000001</v>
      </c>
      <c r="N101" s="208">
        <v>23.6553</v>
      </c>
      <c r="O101" s="208">
        <v>22.731200000000001</v>
      </c>
      <c r="P101" s="208">
        <v>31.086500000000001</v>
      </c>
      <c r="Q101" s="208">
        <v>33.464399999999998</v>
      </c>
      <c r="R101" s="208">
        <v>32.156599999999997</v>
      </c>
      <c r="S101" s="208"/>
      <c r="T101" s="208"/>
      <c r="U101" s="208"/>
      <c r="V101" s="208" t="s">
        <v>86</v>
      </c>
      <c r="W101" s="208" t="s">
        <v>136</v>
      </c>
      <c r="X101" s="208"/>
      <c r="Y101" s="208">
        <v>1</v>
      </c>
      <c r="Z101" s="208" t="s">
        <v>64</v>
      </c>
      <c r="AA101" s="208" t="s">
        <v>64</v>
      </c>
      <c r="AB101" s="208" t="s">
        <v>86</v>
      </c>
      <c r="AC101" s="208" t="s">
        <v>87</v>
      </c>
      <c r="AD101" s="208"/>
      <c r="AE101" s="208"/>
      <c r="AF101" s="208">
        <v>351</v>
      </c>
      <c r="AG101" s="208" t="s">
        <v>108</v>
      </c>
      <c r="AH101" s="208" t="s">
        <v>109</v>
      </c>
      <c r="AI101" s="208" t="s">
        <v>122</v>
      </c>
      <c r="AJ101" s="208" t="s">
        <v>123</v>
      </c>
      <c r="AK101" s="208">
        <v>4</v>
      </c>
      <c r="AL101" s="208" t="s">
        <v>2352</v>
      </c>
      <c r="AM101" s="208"/>
      <c r="AN101" s="208"/>
      <c r="AO101" s="208"/>
      <c r="AP101" s="208"/>
      <c r="AQ101" s="208"/>
      <c r="AR101" s="276"/>
      <c r="AS101" s="208">
        <v>650</v>
      </c>
      <c r="AT101" s="277">
        <v>650</v>
      </c>
      <c r="AU101" s="275"/>
      <c r="AV101" s="208"/>
      <c r="AW101" s="208"/>
      <c r="AX101" s="208"/>
      <c r="AY101" s="208"/>
      <c r="AZ101" s="208"/>
      <c r="BA101" s="208"/>
      <c r="BB101" s="208"/>
      <c r="BC101" s="208"/>
      <c r="BD101" s="208"/>
      <c r="BE101" s="208"/>
      <c r="BF101" s="208"/>
      <c r="BG101" s="208"/>
      <c r="BH101" s="208"/>
      <c r="BI101" s="208"/>
      <c r="BJ101" s="208"/>
      <c r="BK101" s="208"/>
      <c r="BL101" s="208"/>
      <c r="BM101" s="208"/>
      <c r="BN101" s="278"/>
      <c r="BO101" s="208"/>
      <c r="BP101" s="208"/>
      <c r="BQ101" s="208">
        <v>33</v>
      </c>
      <c r="BR101" s="208" t="s">
        <v>192</v>
      </c>
      <c r="BS101" s="208"/>
      <c r="BT101" s="208" t="s">
        <v>2338</v>
      </c>
      <c r="BU101" s="211">
        <v>43893</v>
      </c>
      <c r="BV101" s="208">
        <v>27104</v>
      </c>
      <c r="BW101" s="261"/>
      <c r="BX101" s="208" t="s">
        <v>64</v>
      </c>
      <c r="BY101" s="208" t="s">
        <v>64</v>
      </c>
      <c r="BZ101" s="208"/>
      <c r="CA101" s="208"/>
      <c r="CB101" s="208" t="s">
        <v>64</v>
      </c>
      <c r="CC101" s="208" t="s">
        <v>64</v>
      </c>
      <c r="CD101" s="208"/>
      <c r="CE101" s="208"/>
      <c r="CF101" s="208"/>
      <c r="CG101" s="208"/>
      <c r="CH101" s="208"/>
      <c r="CI101" s="208"/>
      <c r="CJ101" s="208"/>
      <c r="CK101" s="208" t="s">
        <v>112</v>
      </c>
      <c r="CL101" s="208"/>
      <c r="CM101" s="208">
        <v>1</v>
      </c>
      <c r="CN101" s="208" t="s">
        <v>113</v>
      </c>
      <c r="CO101" s="208"/>
      <c r="CP101" s="208">
        <v>350</v>
      </c>
      <c r="CQ101" s="208">
        <v>250</v>
      </c>
      <c r="CR101" s="208">
        <v>150</v>
      </c>
      <c r="CS101" s="208" t="s">
        <v>114</v>
      </c>
      <c r="CT101" s="208"/>
      <c r="CU101" s="208"/>
      <c r="CV101" s="208" t="s">
        <v>115</v>
      </c>
      <c r="CW101" s="208"/>
      <c r="CX101" s="208" t="s">
        <v>116</v>
      </c>
      <c r="CY101" s="208" t="s">
        <v>64</v>
      </c>
      <c r="CZ101" s="208"/>
      <c r="DA101" s="208"/>
      <c r="DB101" s="208"/>
      <c r="DC101" s="208" t="s">
        <v>2539</v>
      </c>
      <c r="DD101" s="208">
        <v>2</v>
      </c>
      <c r="DE101" s="208" t="s">
        <v>2421</v>
      </c>
      <c r="DF101" s="208" t="s">
        <v>2415</v>
      </c>
      <c r="DG101" s="298" t="s">
        <v>2448</v>
      </c>
      <c r="DH101" s="208"/>
      <c r="DI101" s="208"/>
      <c r="DJ101" s="208"/>
      <c r="DK101" s="208"/>
      <c r="DL101" s="208" t="s">
        <v>64</v>
      </c>
      <c r="DM101" s="208" t="s">
        <v>64</v>
      </c>
      <c r="DN101" s="208"/>
      <c r="DO101" s="208"/>
      <c r="DP101" s="208" t="s">
        <v>64</v>
      </c>
      <c r="DQ101" s="208" t="s">
        <v>139</v>
      </c>
      <c r="DR101" s="208" t="s">
        <v>2454</v>
      </c>
      <c r="DS101" s="208"/>
      <c r="DT101" s="208"/>
      <c r="DU101" s="208"/>
      <c r="DV101" s="208"/>
      <c r="DW101" s="208"/>
      <c r="DX101" s="208"/>
      <c r="DY101" s="208"/>
      <c r="DZ101" s="276"/>
      <c r="EA101" s="288"/>
      <c r="EB101" s="208">
        <v>10</v>
      </c>
      <c r="EC101" s="208">
        <v>10</v>
      </c>
      <c r="ED101" s="208"/>
      <c r="EE101" s="275" t="s">
        <v>2466</v>
      </c>
      <c r="EF101" s="208">
        <v>10</v>
      </c>
      <c r="EG101" s="208"/>
      <c r="EH101" s="276"/>
      <c r="EI101" s="208"/>
      <c r="EJ101" s="208"/>
      <c r="EK101" s="208"/>
      <c r="EL101" s="208"/>
      <c r="EM101" s="275"/>
      <c r="EN101" s="208"/>
      <c r="EO101" s="208"/>
      <c r="EP101" s="276"/>
      <c r="EQ101" s="208"/>
      <c r="ER101" s="208"/>
      <c r="ES101" s="208"/>
      <c r="ET101" s="208"/>
      <c r="EU101" s="275">
        <v>4250</v>
      </c>
      <c r="EV101" s="276"/>
      <c r="EW101" s="208">
        <v>0</v>
      </c>
      <c r="EX101" s="208">
        <v>0</v>
      </c>
      <c r="EY101" s="208">
        <v>0</v>
      </c>
      <c r="EZ101" s="277"/>
      <c r="FA101" s="208">
        <v>12</v>
      </c>
      <c r="FB101" s="208"/>
      <c r="FC101" s="277"/>
      <c r="FD101" s="208"/>
      <c r="FE101" s="208"/>
      <c r="FF101" s="208"/>
      <c r="FG101" s="275">
        <v>362.5</v>
      </c>
      <c r="FH101" s="208">
        <v>336.7</v>
      </c>
      <c r="FI101" s="281">
        <f>AF101</f>
        <v>351</v>
      </c>
      <c r="FJ101" s="293"/>
      <c r="FK101" s="293"/>
      <c r="FL101" s="293"/>
      <c r="FM101" s="293"/>
      <c r="FN101" s="293"/>
      <c r="FO101" s="293"/>
      <c r="FP101" s="293"/>
    </row>
    <row r="102" spans="1:255" s="256" customFormat="1" ht="15" customHeight="1" x14ac:dyDescent="0.25">
      <c r="A102" s="4"/>
      <c r="B102" s="4"/>
      <c r="C102" s="270"/>
      <c r="D102" s="4"/>
      <c r="E102" s="4"/>
      <c r="F102" s="4"/>
      <c r="G102" s="4"/>
      <c r="H102" s="4"/>
      <c r="I102" s="257"/>
      <c r="J102" s="260"/>
      <c r="K102" s="4"/>
      <c r="L102" s="4"/>
      <c r="M102" s="257" t="s">
        <v>2467</v>
      </c>
      <c r="N102" s="4"/>
      <c r="O102" s="4"/>
      <c r="P102" s="4"/>
      <c r="Q102" s="4"/>
      <c r="R102" s="4"/>
      <c r="S102" s="4"/>
      <c r="T102" s="4"/>
      <c r="U102" s="4"/>
      <c r="V102" s="4"/>
      <c r="W102" s="4"/>
      <c r="X102" s="4"/>
      <c r="Y102" s="4"/>
      <c r="Z102" s="4"/>
      <c r="AA102" s="4"/>
      <c r="AB102" s="4"/>
      <c r="AC102" s="4"/>
      <c r="AD102" s="257" t="str">
        <f>$M102</f>
        <v>2020 Tesla Model X P20</v>
      </c>
      <c r="AE102" s="4"/>
      <c r="AF102" s="4"/>
      <c r="AG102" s="4"/>
      <c r="AH102" s="4"/>
      <c r="AI102" s="4"/>
      <c r="AJ102" s="292"/>
      <c r="AK102" s="4"/>
      <c r="AL102" s="4"/>
      <c r="AM102" s="4"/>
      <c r="AN102" s="4"/>
      <c r="AO102" s="4"/>
      <c r="AP102" s="4"/>
      <c r="AQ102" s="4"/>
      <c r="AR102" s="271"/>
      <c r="AS102" s="4"/>
      <c r="AT102" s="272" t="str">
        <f>$M102</f>
        <v>2020 Tesla Model X P20</v>
      </c>
      <c r="AU102" s="260"/>
      <c r="AV102" s="4"/>
      <c r="AW102" s="4"/>
      <c r="AX102" s="4"/>
      <c r="AY102" s="4"/>
      <c r="AZ102" s="4"/>
      <c r="BA102" s="4"/>
      <c r="BB102" s="4"/>
      <c r="BC102" s="4"/>
      <c r="BD102" s="4"/>
      <c r="BE102" s="4"/>
      <c r="BF102" s="4"/>
      <c r="BG102" s="4"/>
      <c r="BH102" s="4"/>
      <c r="BI102" s="257" t="str">
        <f>$M102</f>
        <v>2020 Tesla Model X P20</v>
      </c>
      <c r="BJ102" s="4"/>
      <c r="BK102" s="4"/>
      <c r="BL102" s="4"/>
      <c r="BM102" s="4"/>
      <c r="BN102" s="260"/>
      <c r="BO102" s="4"/>
      <c r="BP102" s="4"/>
      <c r="BQ102" s="4"/>
      <c r="BR102" s="4"/>
      <c r="BS102" s="4"/>
      <c r="BT102" s="188"/>
      <c r="BU102" s="4"/>
      <c r="BV102" s="4"/>
      <c r="BW102" s="283" t="s">
        <v>80</v>
      </c>
      <c r="BX102" s="4"/>
      <c r="BY102" s="257" t="str">
        <f>$M102</f>
        <v>2020 Tesla Model X P20</v>
      </c>
      <c r="BZ102" s="4"/>
      <c r="CA102" s="4"/>
      <c r="CB102" s="4"/>
      <c r="CC102" s="4"/>
      <c r="CD102" s="4"/>
      <c r="CE102" s="273" t="s">
        <v>80</v>
      </c>
      <c r="CF102" s="4"/>
      <c r="CG102" s="4"/>
      <c r="CH102" s="4"/>
      <c r="CI102" s="4"/>
      <c r="CJ102" s="4"/>
      <c r="CK102" s="4"/>
      <c r="CL102" s="4"/>
      <c r="CM102" s="4"/>
      <c r="CN102" s="4"/>
      <c r="CO102" s="257" t="str">
        <f>$M102</f>
        <v>2020 Tesla Model X P20</v>
      </c>
      <c r="CP102" s="4"/>
      <c r="CQ102" s="4"/>
      <c r="CR102" s="4"/>
      <c r="CS102" s="4"/>
      <c r="CT102" s="4"/>
      <c r="CU102" s="4"/>
      <c r="CV102" s="4"/>
      <c r="CW102" s="4"/>
      <c r="CX102" s="4"/>
      <c r="CY102" s="4"/>
      <c r="CZ102" s="4"/>
      <c r="DA102" s="4"/>
      <c r="DB102" s="4"/>
      <c r="DC102" s="4"/>
      <c r="DD102" s="4"/>
      <c r="DE102" s="4"/>
      <c r="DF102" s="257" t="str">
        <f>$M102</f>
        <v>2020 Tesla Model X P20</v>
      </c>
      <c r="DG102" s="4"/>
      <c r="DH102" s="4"/>
      <c r="DI102" s="4"/>
      <c r="DJ102" s="4"/>
      <c r="DK102" s="4"/>
      <c r="DL102" s="4"/>
      <c r="DM102" s="4"/>
      <c r="DN102" s="4"/>
      <c r="DO102" s="4"/>
      <c r="DP102" s="4"/>
      <c r="DQ102" s="4"/>
      <c r="DR102" s="257"/>
      <c r="DS102" s="257"/>
      <c r="DT102" s="257"/>
      <c r="DU102" s="257"/>
      <c r="DV102" s="257"/>
      <c r="DW102" s="257" t="str">
        <f>$M102</f>
        <v>2020 Tesla Model X P20</v>
      </c>
      <c r="DX102" s="257"/>
      <c r="DY102" s="257"/>
      <c r="DZ102" s="262"/>
      <c r="EA102" s="284"/>
      <c r="EB102" s="257"/>
      <c r="EC102" s="257"/>
      <c r="ED102" s="257"/>
      <c r="EE102" s="266"/>
      <c r="EF102" s="257"/>
      <c r="EG102" s="257"/>
      <c r="EH102" s="262"/>
      <c r="EI102" s="257"/>
      <c r="EK102" s="273"/>
      <c r="EL102" s="257" t="str">
        <f>$M102</f>
        <v>2020 Tesla Model X P20</v>
      </c>
      <c r="EM102" s="266"/>
      <c r="EP102" s="267"/>
      <c r="EU102" s="268"/>
      <c r="EV102" s="267"/>
      <c r="EZ102" s="269"/>
      <c r="FA102" s="257" t="str">
        <f>$M102</f>
        <v>2020 Tesla Model X P20</v>
      </c>
      <c r="FC102" s="269"/>
      <c r="FD102" s="257"/>
      <c r="FE102" s="257"/>
      <c r="FF102" s="257"/>
      <c r="FG102" s="266"/>
      <c r="FH102" s="257"/>
      <c r="FI102" s="262"/>
      <c r="FJ102" s="257"/>
      <c r="FK102" s="257"/>
      <c r="FL102" s="257"/>
      <c r="FM102" s="257"/>
      <c r="FN102" s="257"/>
      <c r="FO102" s="257"/>
      <c r="FP102" s="257"/>
      <c r="FQ102" s="257"/>
      <c r="FR102" s="257"/>
      <c r="FS102" s="257"/>
      <c r="FT102" s="257"/>
      <c r="FU102" s="257"/>
      <c r="FV102" s="257"/>
      <c r="FW102" s="257"/>
      <c r="FX102" s="257"/>
      <c r="FY102" s="257"/>
      <c r="FZ102" s="257"/>
      <c r="GA102" s="257"/>
      <c r="GB102" s="257"/>
      <c r="GC102" s="257"/>
      <c r="GD102" s="257"/>
      <c r="GE102" s="257"/>
      <c r="GF102" s="257"/>
      <c r="GG102" s="257"/>
      <c r="GH102" s="257"/>
    </row>
    <row r="103" spans="1:255" s="256" customFormat="1" x14ac:dyDescent="0.25">
      <c r="A103" s="208">
        <v>2020</v>
      </c>
      <c r="B103" s="208" t="s">
        <v>2410</v>
      </c>
      <c r="C103" s="208" t="s">
        <v>2411</v>
      </c>
      <c r="D103" s="208" t="s">
        <v>2468</v>
      </c>
      <c r="E103" s="208" t="s">
        <v>2413</v>
      </c>
      <c r="F103" s="208">
        <v>20</v>
      </c>
      <c r="G103" s="209">
        <v>0</v>
      </c>
      <c r="H103" s="208"/>
      <c r="I103" s="208" t="s">
        <v>140</v>
      </c>
      <c r="J103" s="275">
        <v>90</v>
      </c>
      <c r="K103" s="208">
        <v>89</v>
      </c>
      <c r="L103" s="208">
        <v>90</v>
      </c>
      <c r="M103" s="208">
        <v>121</v>
      </c>
      <c r="N103" s="208">
        <v>119.3</v>
      </c>
      <c r="O103" s="208">
        <v>120.229</v>
      </c>
      <c r="P103" s="208">
        <v>90.290199999999999</v>
      </c>
      <c r="Q103" s="208">
        <v>89.021699999999996</v>
      </c>
      <c r="R103" s="208">
        <v>89.7149</v>
      </c>
      <c r="S103" s="208"/>
      <c r="T103" s="208"/>
      <c r="U103" s="208"/>
      <c r="V103" s="208" t="s">
        <v>86</v>
      </c>
      <c r="W103" s="208" t="s">
        <v>136</v>
      </c>
      <c r="X103" s="208"/>
      <c r="Y103" s="208">
        <v>1</v>
      </c>
      <c r="Z103" s="208" t="s">
        <v>64</v>
      </c>
      <c r="AA103" s="208" t="s">
        <v>64</v>
      </c>
      <c r="AB103" s="208" t="s">
        <v>86</v>
      </c>
      <c r="AC103" s="208" t="s">
        <v>87</v>
      </c>
      <c r="AD103" s="208"/>
      <c r="AE103" s="208"/>
      <c r="AF103" s="208">
        <v>305</v>
      </c>
      <c r="AG103" s="208" t="s">
        <v>108</v>
      </c>
      <c r="AH103" s="208" t="s">
        <v>109</v>
      </c>
      <c r="AI103" s="208" t="s">
        <v>68</v>
      </c>
      <c r="AJ103" s="208" t="s">
        <v>69</v>
      </c>
      <c r="AK103" s="208">
        <v>4</v>
      </c>
      <c r="AL103" s="208" t="s">
        <v>2352</v>
      </c>
      <c r="AM103" s="208"/>
      <c r="AN103" s="208"/>
      <c r="AO103" s="208"/>
      <c r="AP103" s="208"/>
      <c r="AQ103" s="208"/>
      <c r="AR103" s="276"/>
      <c r="AS103" s="208">
        <v>750</v>
      </c>
      <c r="AT103" s="277">
        <v>750</v>
      </c>
      <c r="AU103" s="275"/>
      <c r="AV103" s="208"/>
      <c r="AW103" s="208"/>
      <c r="AX103" s="208"/>
      <c r="AY103" s="208"/>
      <c r="AZ103" s="208"/>
      <c r="BA103" s="208"/>
      <c r="BB103" s="208"/>
      <c r="BC103" s="208"/>
      <c r="BD103" s="208"/>
      <c r="BE103" s="208"/>
      <c r="BF103" s="208"/>
      <c r="BG103" s="208"/>
      <c r="BH103" s="208"/>
      <c r="BI103" s="208"/>
      <c r="BJ103" s="208"/>
      <c r="BK103" s="208"/>
      <c r="BL103" s="208"/>
      <c r="BM103" s="208"/>
      <c r="BN103" s="278"/>
      <c r="BO103" s="208"/>
      <c r="BP103" s="208"/>
      <c r="BQ103" s="208">
        <v>33</v>
      </c>
      <c r="BR103" s="208" t="s">
        <v>192</v>
      </c>
      <c r="BS103" s="208"/>
      <c r="BT103" s="208" t="s">
        <v>2338</v>
      </c>
      <c r="BU103" s="211">
        <v>43745</v>
      </c>
      <c r="BV103" s="208">
        <v>26655</v>
      </c>
      <c r="BW103" s="261" t="s">
        <v>80</v>
      </c>
      <c r="BX103" s="208" t="s">
        <v>64</v>
      </c>
      <c r="BY103" s="208" t="s">
        <v>64</v>
      </c>
      <c r="BZ103" s="208"/>
      <c r="CA103" s="208"/>
      <c r="CB103" s="208" t="s">
        <v>64</v>
      </c>
      <c r="CC103" s="208" t="s">
        <v>64</v>
      </c>
      <c r="CD103" s="208"/>
      <c r="CE103" s="208"/>
      <c r="CF103" s="208"/>
      <c r="CG103" s="208"/>
      <c r="CH103" s="208"/>
      <c r="CI103" s="208"/>
      <c r="CJ103" s="208"/>
      <c r="CK103" s="208" t="s">
        <v>112</v>
      </c>
      <c r="CL103" s="208"/>
      <c r="CM103" s="208">
        <v>1</v>
      </c>
      <c r="CN103" s="208" t="s">
        <v>113</v>
      </c>
      <c r="CO103" s="208"/>
      <c r="CP103" s="208">
        <v>350</v>
      </c>
      <c r="CQ103" s="208">
        <v>250</v>
      </c>
      <c r="CR103" s="208">
        <v>150</v>
      </c>
      <c r="CS103" s="208" t="s">
        <v>114</v>
      </c>
      <c r="CT103" s="208"/>
      <c r="CU103" s="208"/>
      <c r="CV103" s="208" t="s">
        <v>115</v>
      </c>
      <c r="CW103" s="208"/>
      <c r="CX103" s="208" t="s">
        <v>116</v>
      </c>
      <c r="CY103" s="208" t="s">
        <v>64</v>
      </c>
      <c r="CZ103" s="208"/>
      <c r="DA103" s="208"/>
      <c r="DB103" s="208"/>
      <c r="DC103" s="208" t="s">
        <v>2465</v>
      </c>
      <c r="DD103" s="208">
        <v>2</v>
      </c>
      <c r="DE103" s="208" t="s">
        <v>2421</v>
      </c>
      <c r="DF103" s="208" t="s">
        <v>2415</v>
      </c>
      <c r="DG103" s="298" t="s">
        <v>2469</v>
      </c>
      <c r="DH103" s="208"/>
      <c r="DI103" s="208"/>
      <c r="DJ103" s="208"/>
      <c r="DK103" s="208"/>
      <c r="DL103" s="208" t="s">
        <v>64</v>
      </c>
      <c r="DM103" s="208" t="s">
        <v>64</v>
      </c>
      <c r="DN103" s="208"/>
      <c r="DO103" s="208"/>
      <c r="DP103" s="208" t="s">
        <v>64</v>
      </c>
      <c r="DQ103" s="208" t="s">
        <v>139</v>
      </c>
      <c r="DR103" s="208" t="s">
        <v>2470</v>
      </c>
      <c r="DS103" s="208"/>
      <c r="DT103" s="208"/>
      <c r="DU103" s="208"/>
      <c r="DV103" s="208"/>
      <c r="DW103" s="208"/>
      <c r="DX103" s="208"/>
      <c r="DY103" s="208"/>
      <c r="DZ103" s="276"/>
      <c r="EA103" s="288"/>
      <c r="EB103" s="208">
        <v>10</v>
      </c>
      <c r="EC103" s="208">
        <v>10</v>
      </c>
      <c r="ED103" s="208"/>
      <c r="EE103" s="275" t="s">
        <v>2466</v>
      </c>
      <c r="EF103" s="208">
        <v>10</v>
      </c>
      <c r="EG103" s="208"/>
      <c r="EH103" s="276"/>
      <c r="EI103" s="208"/>
      <c r="EJ103" s="208"/>
      <c r="EK103" s="208"/>
      <c r="EL103" s="208"/>
      <c r="EM103" s="275"/>
      <c r="EN103" s="208"/>
      <c r="EO103" s="208"/>
      <c r="EP103" s="276"/>
      <c r="EQ103" s="208"/>
      <c r="ER103" s="208"/>
      <c r="ES103" s="208"/>
      <c r="ET103" s="208"/>
      <c r="EU103" s="275">
        <v>3750</v>
      </c>
      <c r="EV103" s="276"/>
      <c r="EW103" s="208">
        <v>0</v>
      </c>
      <c r="EX103" s="208">
        <v>0</v>
      </c>
      <c r="EY103" s="208">
        <v>0</v>
      </c>
      <c r="EZ103" s="277"/>
      <c r="FA103" s="208">
        <v>12</v>
      </c>
      <c r="FB103" s="208"/>
      <c r="FC103" s="277"/>
      <c r="FD103" s="208"/>
      <c r="FE103" s="208"/>
      <c r="FF103" s="208"/>
      <c r="FG103" s="275">
        <v>306.60000000000002</v>
      </c>
      <c r="FH103" s="208">
        <v>302.2</v>
      </c>
      <c r="FI103" s="281">
        <f>AF103</f>
        <v>305</v>
      </c>
      <c r="FJ103" s="293"/>
      <c r="FK103" s="293"/>
      <c r="FL103" s="293"/>
      <c r="FM103" s="293"/>
      <c r="FN103" s="293"/>
      <c r="FO103" s="293"/>
      <c r="FP103" s="293"/>
    </row>
    <row r="104" spans="1:255" x14ac:dyDescent="0.25">
      <c r="A104" s="208"/>
      <c r="B104" s="208"/>
      <c r="C104" s="208"/>
      <c r="D104" s="208"/>
      <c r="E104" s="208"/>
      <c r="F104" s="208"/>
      <c r="G104" s="209"/>
      <c r="H104" s="208"/>
      <c r="I104" s="208"/>
      <c r="J104" s="275">
        <v>37</v>
      </c>
      <c r="K104" s="208">
        <v>38</v>
      </c>
      <c r="L104" s="208">
        <v>38</v>
      </c>
      <c r="M104" s="208">
        <v>27.846699999999998</v>
      </c>
      <c r="N104" s="208">
        <v>28.245799999999999</v>
      </c>
      <c r="O104" s="208">
        <v>28.026299999999999</v>
      </c>
      <c r="P104" s="208">
        <v>37.329599999999999</v>
      </c>
      <c r="Q104" s="208">
        <v>37.861600000000003</v>
      </c>
      <c r="R104" s="208">
        <v>37.569000000000003</v>
      </c>
      <c r="S104" s="208"/>
      <c r="T104" s="208"/>
      <c r="U104" s="208"/>
      <c r="V104" s="208" t="s">
        <v>86</v>
      </c>
      <c r="W104" s="208" t="s">
        <v>136</v>
      </c>
      <c r="X104" s="208"/>
      <c r="Y104" s="208">
        <v>1</v>
      </c>
      <c r="Z104" s="208" t="s">
        <v>64</v>
      </c>
      <c r="AA104" s="208" t="s">
        <v>64</v>
      </c>
      <c r="AB104" s="208" t="s">
        <v>86</v>
      </c>
      <c r="AC104" s="208" t="s">
        <v>87</v>
      </c>
      <c r="AD104" s="208"/>
      <c r="AE104" s="208"/>
      <c r="AF104" s="208">
        <v>305</v>
      </c>
      <c r="AG104" s="208" t="s">
        <v>108</v>
      </c>
      <c r="AH104" s="208" t="s">
        <v>109</v>
      </c>
      <c r="AI104" s="208" t="s">
        <v>122</v>
      </c>
      <c r="AJ104" s="208" t="s">
        <v>123</v>
      </c>
      <c r="AK104" s="208">
        <v>4</v>
      </c>
      <c r="AL104" s="208" t="s">
        <v>2352</v>
      </c>
      <c r="AM104" s="208"/>
      <c r="AN104" s="208"/>
      <c r="AO104" s="208"/>
      <c r="AP104" s="208"/>
      <c r="AQ104" s="208"/>
      <c r="AR104" s="276"/>
      <c r="AS104" s="208">
        <v>750</v>
      </c>
      <c r="AT104" s="277">
        <v>750</v>
      </c>
      <c r="AU104" s="275"/>
      <c r="AV104" s="208"/>
      <c r="AW104" s="208"/>
      <c r="AX104" s="208"/>
      <c r="AY104" s="208"/>
      <c r="AZ104" s="208"/>
      <c r="BA104" s="208"/>
      <c r="BB104" s="208"/>
      <c r="BC104" s="208"/>
      <c r="BD104" s="208"/>
      <c r="BE104" s="208"/>
      <c r="BF104" s="208"/>
      <c r="BG104" s="208"/>
      <c r="BH104" s="208"/>
      <c r="BI104" s="208"/>
      <c r="BJ104" s="208"/>
      <c r="BK104" s="208"/>
      <c r="BL104" s="208"/>
      <c r="BM104" s="208"/>
      <c r="BN104" s="278"/>
      <c r="BO104" s="208"/>
      <c r="BP104" s="208"/>
      <c r="BQ104" s="208">
        <v>33</v>
      </c>
      <c r="BR104" s="208" t="s">
        <v>192</v>
      </c>
      <c r="BS104" s="208"/>
      <c r="BT104" s="208" t="s">
        <v>2338</v>
      </c>
      <c r="BU104" s="211">
        <v>43745</v>
      </c>
      <c r="BV104" s="208">
        <v>26655</v>
      </c>
      <c r="BW104" s="261" t="s">
        <v>80</v>
      </c>
      <c r="BX104" s="208" t="s">
        <v>64</v>
      </c>
      <c r="BY104" s="208" t="s">
        <v>64</v>
      </c>
      <c r="BZ104" s="208"/>
      <c r="CA104" s="208"/>
      <c r="CB104" s="208" t="s">
        <v>64</v>
      </c>
      <c r="CC104" s="208" t="s">
        <v>64</v>
      </c>
      <c r="CD104" s="208"/>
      <c r="CE104" s="208"/>
      <c r="CF104" s="208"/>
      <c r="CG104" s="208"/>
      <c r="CH104" s="208"/>
      <c r="CI104" s="208"/>
      <c r="CJ104" s="208"/>
      <c r="CK104" s="208" t="s">
        <v>112</v>
      </c>
      <c r="CL104" s="208"/>
      <c r="CM104" s="208">
        <v>1</v>
      </c>
      <c r="CN104" s="208" t="s">
        <v>113</v>
      </c>
      <c r="CO104" s="208"/>
      <c r="CP104" s="208">
        <v>350</v>
      </c>
      <c r="CQ104" s="208">
        <v>250</v>
      </c>
      <c r="CR104" s="208">
        <v>150</v>
      </c>
      <c r="CS104" s="208" t="s">
        <v>114</v>
      </c>
      <c r="CT104" s="208"/>
      <c r="CU104" s="208"/>
      <c r="CV104" s="208" t="s">
        <v>115</v>
      </c>
      <c r="CW104" s="208"/>
      <c r="CX104" s="208" t="s">
        <v>116</v>
      </c>
      <c r="CY104" s="208" t="s">
        <v>64</v>
      </c>
      <c r="CZ104" s="208"/>
      <c r="DA104" s="208"/>
      <c r="DB104" s="208"/>
      <c r="DC104" s="208" t="s">
        <v>2465</v>
      </c>
      <c r="DD104" s="208">
        <v>2</v>
      </c>
      <c r="DE104" s="208" t="s">
        <v>2421</v>
      </c>
      <c r="DF104" s="208" t="s">
        <v>2415</v>
      </c>
      <c r="DG104" s="298" t="s">
        <v>2469</v>
      </c>
      <c r="DH104" s="208"/>
      <c r="DI104" s="208"/>
      <c r="DJ104" s="208"/>
      <c r="DK104" s="208"/>
      <c r="DL104" s="208" t="s">
        <v>64</v>
      </c>
      <c r="DM104" s="208" t="s">
        <v>64</v>
      </c>
      <c r="DN104" s="208"/>
      <c r="DO104" s="208"/>
      <c r="DP104" s="208" t="s">
        <v>64</v>
      </c>
      <c r="DQ104" s="208" t="s">
        <v>139</v>
      </c>
      <c r="DR104" s="208" t="s">
        <v>2470</v>
      </c>
      <c r="DS104" s="208"/>
      <c r="DT104" s="208"/>
      <c r="DU104" s="208"/>
      <c r="DV104" s="208"/>
      <c r="DW104" s="208"/>
      <c r="DX104" s="208"/>
      <c r="DY104" s="208"/>
      <c r="DZ104" s="276"/>
      <c r="EA104" s="288"/>
      <c r="EB104" s="208">
        <v>10</v>
      </c>
      <c r="EC104" s="208">
        <v>10</v>
      </c>
      <c r="ED104" s="208"/>
      <c r="EE104" s="275" t="s">
        <v>2466</v>
      </c>
      <c r="EF104" s="208">
        <v>10</v>
      </c>
      <c r="EG104" s="208"/>
      <c r="EH104" s="276"/>
      <c r="EI104" s="208"/>
      <c r="EJ104" s="208"/>
      <c r="EK104" s="208"/>
      <c r="EL104" s="208"/>
      <c r="EM104" s="275"/>
      <c r="EN104" s="208"/>
      <c r="EO104" s="208"/>
      <c r="EP104" s="276"/>
      <c r="EQ104" s="208"/>
      <c r="ER104" s="208"/>
      <c r="ES104" s="208"/>
      <c r="ET104" s="208"/>
      <c r="EU104" s="275">
        <v>3750</v>
      </c>
      <c r="EV104" s="276"/>
      <c r="EW104" s="208">
        <v>0</v>
      </c>
      <c r="EX104" s="208">
        <v>0</v>
      </c>
      <c r="EY104" s="208">
        <v>0</v>
      </c>
      <c r="EZ104" s="277"/>
      <c r="FA104" s="208">
        <v>12</v>
      </c>
      <c r="FB104" s="208"/>
      <c r="FC104" s="277"/>
      <c r="FD104" s="208"/>
      <c r="FE104" s="208"/>
      <c r="FF104" s="208"/>
      <c r="FG104" s="275">
        <v>306.60000000000002</v>
      </c>
      <c r="FH104" s="208">
        <v>302.2</v>
      </c>
      <c r="FI104" s="281">
        <f>AF104</f>
        <v>305</v>
      </c>
      <c r="FJ104" s="293"/>
      <c r="FK104" s="293"/>
      <c r="FL104" s="293"/>
      <c r="FM104" s="293"/>
      <c r="FN104" s="293"/>
      <c r="FO104" s="293"/>
      <c r="FP104" s="293"/>
    </row>
    <row r="105" spans="1:255" s="256" customFormat="1" ht="15" customHeight="1" x14ac:dyDescent="0.25">
      <c r="A105" s="4"/>
      <c r="B105" s="4"/>
      <c r="C105" s="270"/>
      <c r="D105" s="4"/>
      <c r="E105" s="4"/>
      <c r="F105" s="4"/>
      <c r="G105" s="4"/>
      <c r="H105" s="4"/>
      <c r="I105" s="257"/>
      <c r="J105" s="260"/>
      <c r="K105" s="4"/>
      <c r="L105" s="4"/>
      <c r="M105" s="257" t="s">
        <v>2471</v>
      </c>
      <c r="N105" s="4"/>
      <c r="O105" s="4"/>
      <c r="P105" s="4"/>
      <c r="Q105" s="4"/>
      <c r="R105" s="4"/>
      <c r="S105" s="4"/>
      <c r="T105" s="4"/>
      <c r="U105" s="4"/>
      <c r="V105" s="4"/>
      <c r="W105" s="4"/>
      <c r="X105" s="4"/>
      <c r="Y105" s="4"/>
      <c r="Z105" s="4"/>
      <c r="AA105" s="4"/>
      <c r="AB105" s="4"/>
      <c r="AC105" s="4"/>
      <c r="AD105" s="257" t="str">
        <f>$M105</f>
        <v>2020 Tesla Model X P22</v>
      </c>
      <c r="AE105" s="4"/>
      <c r="AF105" s="4"/>
      <c r="AG105" s="4"/>
      <c r="AH105" s="4"/>
      <c r="AI105" s="4"/>
      <c r="AJ105" s="292"/>
      <c r="AK105" s="4"/>
      <c r="AL105" s="4"/>
      <c r="AM105" s="4"/>
      <c r="AN105" s="4"/>
      <c r="AO105" s="4"/>
      <c r="AP105" s="4"/>
      <c r="AQ105" s="4"/>
      <c r="AR105" s="271"/>
      <c r="AS105" s="4"/>
      <c r="AT105" s="272" t="str">
        <f>$M105</f>
        <v>2020 Tesla Model X P22</v>
      </c>
      <c r="AU105" s="260"/>
      <c r="AV105" s="4"/>
      <c r="AW105" s="4"/>
      <c r="AX105" s="4"/>
      <c r="AY105" s="4"/>
      <c r="AZ105" s="4"/>
      <c r="BA105" s="4"/>
      <c r="BB105" s="4"/>
      <c r="BC105" s="4"/>
      <c r="BD105" s="4"/>
      <c r="BE105" s="4"/>
      <c r="BF105" s="4"/>
      <c r="BG105" s="4"/>
      <c r="BH105" s="4"/>
      <c r="BI105" s="257" t="str">
        <f>$M105</f>
        <v>2020 Tesla Model X P22</v>
      </c>
      <c r="BJ105" s="4"/>
      <c r="BK105" s="4"/>
      <c r="BL105" s="4"/>
      <c r="BM105" s="4"/>
      <c r="BN105" s="260"/>
      <c r="BO105" s="4"/>
      <c r="BP105" s="4"/>
      <c r="BQ105" s="4"/>
      <c r="BR105" s="4"/>
      <c r="BS105" s="4"/>
      <c r="BT105" s="188"/>
      <c r="BU105" s="4"/>
      <c r="BV105" s="4"/>
      <c r="BW105" s="283" t="s">
        <v>80</v>
      </c>
      <c r="BX105" s="4"/>
      <c r="BY105" s="257" t="str">
        <f>$M105</f>
        <v>2020 Tesla Model X P22</v>
      </c>
      <c r="BZ105" s="4"/>
      <c r="CA105" s="4"/>
      <c r="CB105" s="4"/>
      <c r="CC105" s="4"/>
      <c r="CD105" s="4"/>
      <c r="CE105" s="273" t="s">
        <v>80</v>
      </c>
      <c r="CF105" s="4"/>
      <c r="CG105" s="4"/>
      <c r="CH105" s="4"/>
      <c r="CI105" s="4"/>
      <c r="CJ105" s="4"/>
      <c r="CK105" s="4"/>
      <c r="CL105" s="4"/>
      <c r="CM105" s="4"/>
      <c r="CN105" s="4"/>
      <c r="CO105" s="257" t="str">
        <f>$M105</f>
        <v>2020 Tesla Model X P22</v>
      </c>
      <c r="CP105" s="4"/>
      <c r="CQ105" s="4"/>
      <c r="CR105" s="4"/>
      <c r="CS105" s="4"/>
      <c r="CT105" s="4"/>
      <c r="CU105" s="4"/>
      <c r="CV105" s="4"/>
      <c r="CW105" s="4"/>
      <c r="CX105" s="4"/>
      <c r="CY105" s="4"/>
      <c r="CZ105" s="4"/>
      <c r="DA105" s="4"/>
      <c r="DB105" s="4"/>
      <c r="DC105" s="4"/>
      <c r="DD105" s="4"/>
      <c r="DE105" s="4"/>
      <c r="DF105" s="257" t="str">
        <f>$M105</f>
        <v>2020 Tesla Model X P22</v>
      </c>
      <c r="DG105" s="4"/>
      <c r="DH105" s="4"/>
      <c r="DI105" s="4"/>
      <c r="DJ105" s="4"/>
      <c r="DK105" s="4"/>
      <c r="DL105" s="4"/>
      <c r="DM105" s="4"/>
      <c r="DN105" s="4"/>
      <c r="DO105" s="4"/>
      <c r="DP105" s="4"/>
      <c r="DQ105" s="4"/>
      <c r="DR105" s="257"/>
      <c r="DS105" s="257"/>
      <c r="DT105" s="257"/>
      <c r="DU105" s="257"/>
      <c r="DV105" s="257"/>
      <c r="DW105" s="257" t="str">
        <f>$M105</f>
        <v>2020 Tesla Model X P22</v>
      </c>
      <c r="DX105" s="257"/>
      <c r="DY105" s="257"/>
      <c r="DZ105" s="262"/>
      <c r="EA105" s="284"/>
      <c r="EB105" s="257"/>
      <c r="EC105" s="257"/>
      <c r="ED105" s="257"/>
      <c r="EE105" s="266"/>
      <c r="EF105" s="257"/>
      <c r="EG105" s="257"/>
      <c r="EH105" s="262"/>
      <c r="EI105" s="257"/>
      <c r="EK105" s="273"/>
      <c r="EL105" s="257" t="str">
        <f>$M105</f>
        <v>2020 Tesla Model X P22</v>
      </c>
      <c r="EM105" s="266"/>
      <c r="EP105" s="267"/>
      <c r="EU105" s="268"/>
      <c r="EV105" s="267"/>
      <c r="EZ105" s="269"/>
      <c r="FA105" s="257" t="str">
        <f>$M105</f>
        <v>2020 Tesla Model X P22</v>
      </c>
      <c r="FC105" s="269"/>
      <c r="FD105" s="257"/>
      <c r="FE105" s="257"/>
      <c r="FF105" s="257"/>
      <c r="FG105" s="266"/>
      <c r="FH105" s="257"/>
      <c r="FI105" s="262"/>
      <c r="FJ105" s="257"/>
      <c r="FK105" s="257"/>
      <c r="FL105" s="257"/>
      <c r="FM105" s="257"/>
      <c r="FN105" s="257"/>
      <c r="FO105" s="257"/>
      <c r="FP105" s="257"/>
      <c r="FQ105" s="257"/>
      <c r="FR105" s="257"/>
      <c r="FS105" s="257"/>
      <c r="FT105" s="257"/>
      <c r="FU105" s="257"/>
      <c r="FV105" s="257"/>
      <c r="FW105" s="257"/>
      <c r="FX105" s="257"/>
      <c r="FY105" s="257"/>
      <c r="FZ105" s="257"/>
      <c r="GA105" s="257"/>
      <c r="GB105" s="257"/>
      <c r="GC105" s="257"/>
      <c r="GD105" s="257"/>
      <c r="GE105" s="257"/>
      <c r="GF105" s="257"/>
      <c r="GG105" s="257"/>
      <c r="GH105" s="257"/>
    </row>
    <row r="106" spans="1:255" s="256" customFormat="1" x14ac:dyDescent="0.25">
      <c r="A106" s="208">
        <v>2020</v>
      </c>
      <c r="B106" s="208" t="s">
        <v>2410</v>
      </c>
      <c r="C106" s="208" t="s">
        <v>2411</v>
      </c>
      <c r="D106" s="208" t="s">
        <v>2472</v>
      </c>
      <c r="E106" s="208" t="s">
        <v>2413</v>
      </c>
      <c r="F106" s="208">
        <v>21</v>
      </c>
      <c r="G106" s="209">
        <v>0</v>
      </c>
      <c r="H106" s="208"/>
      <c r="I106" s="208" t="s">
        <v>140</v>
      </c>
      <c r="J106" s="275">
        <v>80</v>
      </c>
      <c r="K106" s="208">
        <v>77</v>
      </c>
      <c r="L106" s="208">
        <v>79</v>
      </c>
      <c r="M106" s="208">
        <v>107.3</v>
      </c>
      <c r="N106" s="208">
        <v>103.4</v>
      </c>
      <c r="O106" s="208">
        <v>105.50920000000001</v>
      </c>
      <c r="P106" s="208">
        <v>80.067300000000003</v>
      </c>
      <c r="Q106" s="208">
        <v>77.1571</v>
      </c>
      <c r="R106" s="208">
        <v>78.730999999999995</v>
      </c>
      <c r="S106" s="208"/>
      <c r="T106" s="208"/>
      <c r="U106" s="208"/>
      <c r="V106" s="208" t="s">
        <v>86</v>
      </c>
      <c r="W106" s="208" t="s">
        <v>136</v>
      </c>
      <c r="X106" s="208"/>
      <c r="Y106" s="208">
        <v>1</v>
      </c>
      <c r="Z106" s="208" t="s">
        <v>64</v>
      </c>
      <c r="AA106" s="208" t="s">
        <v>64</v>
      </c>
      <c r="AB106" s="208" t="s">
        <v>86</v>
      </c>
      <c r="AC106" s="208" t="s">
        <v>87</v>
      </c>
      <c r="AD106" s="208"/>
      <c r="AE106" s="208"/>
      <c r="AF106" s="208">
        <v>272</v>
      </c>
      <c r="AG106" s="208" t="s">
        <v>108</v>
      </c>
      <c r="AH106" s="208" t="s">
        <v>109</v>
      </c>
      <c r="AI106" s="208" t="s">
        <v>68</v>
      </c>
      <c r="AJ106" s="208" t="s">
        <v>69</v>
      </c>
      <c r="AK106" s="208">
        <v>4</v>
      </c>
      <c r="AL106" s="208" t="s">
        <v>2352</v>
      </c>
      <c r="AM106" s="208"/>
      <c r="AN106" s="208"/>
      <c r="AO106" s="208"/>
      <c r="AP106" s="208"/>
      <c r="AQ106" s="208"/>
      <c r="AR106" s="276"/>
      <c r="AS106" s="208">
        <v>850</v>
      </c>
      <c r="AT106" s="277">
        <v>850</v>
      </c>
      <c r="AU106" s="275"/>
      <c r="AV106" s="208"/>
      <c r="AW106" s="208"/>
      <c r="AX106" s="208"/>
      <c r="AY106" s="208"/>
      <c r="AZ106" s="208"/>
      <c r="BA106" s="208"/>
      <c r="BB106" s="208"/>
      <c r="BC106" s="208"/>
      <c r="BD106" s="208"/>
      <c r="BE106" s="208"/>
      <c r="BF106" s="208"/>
      <c r="BG106" s="208"/>
      <c r="BH106" s="208"/>
      <c r="BI106" s="208"/>
      <c r="BJ106" s="208"/>
      <c r="BK106" s="208"/>
      <c r="BL106" s="208"/>
      <c r="BM106" s="208"/>
      <c r="BN106" s="278"/>
      <c r="BO106" s="208"/>
      <c r="BP106" s="208"/>
      <c r="BQ106" s="208">
        <v>33</v>
      </c>
      <c r="BR106" s="208" t="s">
        <v>192</v>
      </c>
      <c r="BS106" s="208"/>
      <c r="BT106" s="208" t="s">
        <v>2338</v>
      </c>
      <c r="BU106" s="211">
        <v>43745</v>
      </c>
      <c r="BV106" s="208">
        <v>26656</v>
      </c>
      <c r="BW106" s="261" t="s">
        <v>80</v>
      </c>
      <c r="BX106" s="208" t="s">
        <v>64</v>
      </c>
      <c r="BY106" s="208" t="s">
        <v>64</v>
      </c>
      <c r="BZ106" s="208"/>
      <c r="CA106" s="208"/>
      <c r="CB106" s="208" t="s">
        <v>64</v>
      </c>
      <c r="CC106" s="208" t="s">
        <v>64</v>
      </c>
      <c r="CD106" s="208"/>
      <c r="CE106" s="208"/>
      <c r="CF106" s="208"/>
      <c r="CG106" s="208"/>
      <c r="CH106" s="208"/>
      <c r="CI106" s="208"/>
      <c r="CJ106" s="208"/>
      <c r="CK106" s="208" t="s">
        <v>112</v>
      </c>
      <c r="CL106" s="208"/>
      <c r="CM106" s="208">
        <v>1</v>
      </c>
      <c r="CN106" s="208" t="s">
        <v>113</v>
      </c>
      <c r="CO106" s="208"/>
      <c r="CP106" s="208">
        <v>350</v>
      </c>
      <c r="CQ106" s="208">
        <v>250</v>
      </c>
      <c r="CR106" s="208">
        <v>150</v>
      </c>
      <c r="CS106" s="208" t="s">
        <v>114</v>
      </c>
      <c r="CT106" s="208"/>
      <c r="CU106" s="208"/>
      <c r="CV106" s="208" t="s">
        <v>115</v>
      </c>
      <c r="CW106" s="208"/>
      <c r="CX106" s="208" t="s">
        <v>116</v>
      </c>
      <c r="CY106" s="208" t="s">
        <v>64</v>
      </c>
      <c r="CZ106" s="208"/>
      <c r="DA106" s="208"/>
      <c r="DB106" s="208"/>
      <c r="DC106" s="208" t="s">
        <v>2465</v>
      </c>
      <c r="DD106" s="208">
        <v>2</v>
      </c>
      <c r="DE106" s="208" t="s">
        <v>2421</v>
      </c>
      <c r="DF106" s="208" t="s">
        <v>2415</v>
      </c>
      <c r="DG106" s="298" t="s">
        <v>2469</v>
      </c>
      <c r="DH106" s="208"/>
      <c r="DI106" s="208"/>
      <c r="DJ106" s="208"/>
      <c r="DK106" s="208"/>
      <c r="DL106" s="208" t="s">
        <v>64</v>
      </c>
      <c r="DM106" s="208" t="s">
        <v>64</v>
      </c>
      <c r="DN106" s="208"/>
      <c r="DO106" s="208"/>
      <c r="DP106" s="208" t="s">
        <v>64</v>
      </c>
      <c r="DQ106" s="208" t="s">
        <v>139</v>
      </c>
      <c r="DR106" s="208" t="s">
        <v>2473</v>
      </c>
      <c r="DS106" s="208"/>
      <c r="DT106" s="208"/>
      <c r="DU106" s="208"/>
      <c r="DV106" s="208"/>
      <c r="DW106" s="208"/>
      <c r="DX106" s="208"/>
      <c r="DY106" s="208"/>
      <c r="DZ106" s="276"/>
      <c r="EA106" s="288"/>
      <c r="EB106" s="208">
        <v>10</v>
      </c>
      <c r="EC106" s="208">
        <v>10</v>
      </c>
      <c r="ED106" s="208"/>
      <c r="EE106" s="275" t="s">
        <v>2466</v>
      </c>
      <c r="EF106" s="208">
        <v>10</v>
      </c>
      <c r="EG106" s="208"/>
      <c r="EH106" s="276"/>
      <c r="EI106" s="208"/>
      <c r="EJ106" s="208"/>
      <c r="EK106" s="208"/>
      <c r="EL106" s="208"/>
      <c r="EM106" s="275"/>
      <c r="EN106" s="208"/>
      <c r="EO106" s="208"/>
      <c r="EP106" s="276"/>
      <c r="EQ106" s="208"/>
      <c r="ER106" s="208"/>
      <c r="ES106" s="208"/>
      <c r="ET106" s="208"/>
      <c r="EU106" s="275">
        <v>3250</v>
      </c>
      <c r="EV106" s="276"/>
      <c r="EW106" s="208">
        <v>0</v>
      </c>
      <c r="EX106" s="208">
        <v>0</v>
      </c>
      <c r="EY106" s="208">
        <v>0</v>
      </c>
      <c r="EZ106" s="277"/>
      <c r="FA106" s="208">
        <v>12</v>
      </c>
      <c r="FB106" s="208"/>
      <c r="FC106" s="277"/>
      <c r="FD106" s="208"/>
      <c r="FE106" s="208"/>
      <c r="FF106" s="208"/>
      <c r="FG106" s="275">
        <v>276.3</v>
      </c>
      <c r="FH106" s="208">
        <v>266.2</v>
      </c>
      <c r="FI106" s="281">
        <f>AF106</f>
        <v>272</v>
      </c>
    </row>
    <row r="107" spans="1:255" x14ac:dyDescent="0.25">
      <c r="A107" s="208"/>
      <c r="B107" s="208"/>
      <c r="C107" s="208"/>
      <c r="D107" s="208"/>
      <c r="E107" s="208"/>
      <c r="F107" s="208"/>
      <c r="G107" s="209"/>
      <c r="H107" s="208"/>
      <c r="I107" s="208"/>
      <c r="J107" s="275">
        <v>42</v>
      </c>
      <c r="K107" s="208">
        <v>44</v>
      </c>
      <c r="L107" s="208">
        <v>43</v>
      </c>
      <c r="M107" s="208">
        <v>31.4054</v>
      </c>
      <c r="N107" s="208">
        <v>32.603000000000002</v>
      </c>
      <c r="O107" s="208">
        <v>31.944299999999998</v>
      </c>
      <c r="P107" s="208">
        <v>42.0959</v>
      </c>
      <c r="Q107" s="208">
        <v>43.683599999999998</v>
      </c>
      <c r="R107" s="208">
        <v>42.810299999999998</v>
      </c>
      <c r="S107" s="208"/>
      <c r="T107" s="208"/>
      <c r="U107" s="208"/>
      <c r="V107" s="208" t="s">
        <v>86</v>
      </c>
      <c r="W107" s="208" t="s">
        <v>136</v>
      </c>
      <c r="X107" s="208"/>
      <c r="Y107" s="208">
        <v>1</v>
      </c>
      <c r="Z107" s="208" t="s">
        <v>64</v>
      </c>
      <c r="AA107" s="208" t="s">
        <v>64</v>
      </c>
      <c r="AB107" s="208" t="s">
        <v>86</v>
      </c>
      <c r="AC107" s="208" t="s">
        <v>87</v>
      </c>
      <c r="AD107" s="208"/>
      <c r="AE107" s="208"/>
      <c r="AF107" s="208">
        <v>272</v>
      </c>
      <c r="AG107" s="208" t="s">
        <v>108</v>
      </c>
      <c r="AH107" s="208" t="s">
        <v>109</v>
      </c>
      <c r="AI107" s="208" t="s">
        <v>122</v>
      </c>
      <c r="AJ107" s="208" t="s">
        <v>123</v>
      </c>
      <c r="AK107" s="208">
        <v>4</v>
      </c>
      <c r="AL107" s="208" t="s">
        <v>2352</v>
      </c>
      <c r="AM107" s="208"/>
      <c r="AN107" s="208"/>
      <c r="AO107" s="208"/>
      <c r="AP107" s="208"/>
      <c r="AQ107" s="208"/>
      <c r="AR107" s="276"/>
      <c r="AS107" s="208">
        <v>850</v>
      </c>
      <c r="AT107" s="277">
        <v>850</v>
      </c>
      <c r="AU107" s="275"/>
      <c r="AV107" s="208"/>
      <c r="AW107" s="208"/>
      <c r="AX107" s="208"/>
      <c r="AY107" s="208"/>
      <c r="AZ107" s="208"/>
      <c r="BA107" s="208"/>
      <c r="BB107" s="208"/>
      <c r="BC107" s="208"/>
      <c r="BD107" s="208"/>
      <c r="BE107" s="208"/>
      <c r="BF107" s="208"/>
      <c r="BG107" s="208"/>
      <c r="BH107" s="208"/>
      <c r="BI107" s="208"/>
      <c r="BJ107" s="208"/>
      <c r="BK107" s="208"/>
      <c r="BL107" s="208"/>
      <c r="BM107" s="208"/>
      <c r="BN107" s="278"/>
      <c r="BO107" s="208"/>
      <c r="BP107" s="208"/>
      <c r="BQ107" s="208">
        <v>33</v>
      </c>
      <c r="BR107" s="208" t="s">
        <v>192</v>
      </c>
      <c r="BS107" s="208"/>
      <c r="BT107" s="208" t="s">
        <v>2338</v>
      </c>
      <c r="BU107" s="211">
        <v>43745</v>
      </c>
      <c r="BV107" s="208">
        <v>26656</v>
      </c>
      <c r="BW107" s="261" t="s">
        <v>80</v>
      </c>
      <c r="BX107" s="208" t="s">
        <v>64</v>
      </c>
      <c r="BY107" s="208" t="s">
        <v>64</v>
      </c>
      <c r="BZ107" s="208"/>
      <c r="CA107" s="208"/>
      <c r="CB107" s="208" t="s">
        <v>64</v>
      </c>
      <c r="CC107" s="208" t="s">
        <v>64</v>
      </c>
      <c r="CD107" s="208"/>
      <c r="CE107" s="208"/>
      <c r="CF107" s="208"/>
      <c r="CG107" s="208"/>
      <c r="CH107" s="208"/>
      <c r="CI107" s="208"/>
      <c r="CJ107" s="208"/>
      <c r="CK107" s="208" t="s">
        <v>112</v>
      </c>
      <c r="CL107" s="208"/>
      <c r="CM107" s="208">
        <v>1</v>
      </c>
      <c r="CN107" s="208" t="s">
        <v>113</v>
      </c>
      <c r="CO107" s="208"/>
      <c r="CP107" s="208">
        <v>350</v>
      </c>
      <c r="CQ107" s="208">
        <v>250</v>
      </c>
      <c r="CR107" s="208">
        <v>150</v>
      </c>
      <c r="CS107" s="208" t="s">
        <v>114</v>
      </c>
      <c r="CT107" s="208"/>
      <c r="CU107" s="208"/>
      <c r="CV107" s="208" t="s">
        <v>115</v>
      </c>
      <c r="CW107" s="208"/>
      <c r="CX107" s="208" t="s">
        <v>116</v>
      </c>
      <c r="CY107" s="208" t="s">
        <v>64</v>
      </c>
      <c r="CZ107" s="208"/>
      <c r="DA107" s="208"/>
      <c r="DB107" s="208"/>
      <c r="DC107" s="208" t="s">
        <v>2465</v>
      </c>
      <c r="DD107" s="208">
        <v>2</v>
      </c>
      <c r="DE107" s="208" t="s">
        <v>2421</v>
      </c>
      <c r="DF107" s="208" t="s">
        <v>2415</v>
      </c>
      <c r="DG107" s="298" t="s">
        <v>2469</v>
      </c>
      <c r="DH107" s="208"/>
      <c r="DI107" s="208"/>
      <c r="DJ107" s="208"/>
      <c r="DK107" s="208"/>
      <c r="DL107" s="208" t="s">
        <v>64</v>
      </c>
      <c r="DM107" s="208" t="s">
        <v>64</v>
      </c>
      <c r="DN107" s="208"/>
      <c r="DO107" s="208"/>
      <c r="DP107" s="208" t="s">
        <v>64</v>
      </c>
      <c r="DQ107" s="208" t="s">
        <v>139</v>
      </c>
      <c r="DR107" s="208" t="s">
        <v>2473</v>
      </c>
      <c r="DS107" s="208"/>
      <c r="DT107" s="208"/>
      <c r="DU107" s="208"/>
      <c r="DV107" s="208"/>
      <c r="DW107" s="208"/>
      <c r="DX107" s="208"/>
      <c r="DY107" s="208"/>
      <c r="DZ107" s="276"/>
      <c r="EA107" s="288"/>
      <c r="EB107" s="208">
        <v>10</v>
      </c>
      <c r="EC107" s="208">
        <v>10</v>
      </c>
      <c r="ED107" s="208"/>
      <c r="EE107" s="275" t="s">
        <v>2466</v>
      </c>
      <c r="EF107" s="208">
        <v>10</v>
      </c>
      <c r="EG107" s="208"/>
      <c r="EH107" s="276"/>
      <c r="EI107" s="208"/>
      <c r="EJ107" s="208"/>
      <c r="EK107" s="208"/>
      <c r="EL107" s="208"/>
      <c r="EM107" s="275"/>
      <c r="EN107" s="208"/>
      <c r="EO107" s="208"/>
      <c r="EP107" s="276"/>
      <c r="EQ107" s="208"/>
      <c r="ER107" s="208"/>
      <c r="ES107" s="208"/>
      <c r="ET107" s="208"/>
      <c r="EU107" s="275">
        <v>3250</v>
      </c>
      <c r="EV107" s="276"/>
      <c r="EW107" s="208">
        <v>0</v>
      </c>
      <c r="EX107" s="208">
        <v>0</v>
      </c>
      <c r="EY107" s="208">
        <v>0</v>
      </c>
      <c r="EZ107" s="277"/>
      <c r="FA107" s="208">
        <v>12</v>
      </c>
      <c r="FB107" s="208"/>
      <c r="FC107" s="277"/>
      <c r="FD107" s="208"/>
      <c r="FE107" s="208"/>
      <c r="FF107" s="208"/>
      <c r="FG107" s="275">
        <v>276.3</v>
      </c>
      <c r="FH107" s="208">
        <v>266.2</v>
      </c>
      <c r="FI107" s="281">
        <f>AF107</f>
        <v>272</v>
      </c>
    </row>
    <row r="108" spans="1:255" s="256" customFormat="1" ht="15" customHeight="1" x14ac:dyDescent="0.25">
      <c r="A108" s="4"/>
      <c r="B108" s="4"/>
      <c r="C108" s="270"/>
      <c r="D108" s="4"/>
      <c r="E108" s="4"/>
      <c r="F108" s="4"/>
      <c r="G108" s="4"/>
      <c r="H108" s="4"/>
      <c r="I108" s="257"/>
      <c r="J108" s="260"/>
      <c r="K108" s="4"/>
      <c r="L108" s="4"/>
      <c r="M108" s="257" t="s">
        <v>2474</v>
      </c>
      <c r="N108" s="4"/>
      <c r="O108" s="4"/>
      <c r="P108" s="4"/>
      <c r="Q108" s="4"/>
      <c r="R108" s="4"/>
      <c r="S108" s="4"/>
      <c r="T108" s="4"/>
      <c r="U108" s="4"/>
      <c r="V108" s="4"/>
      <c r="W108" s="4"/>
      <c r="X108" s="4"/>
      <c r="Y108" s="4"/>
      <c r="Z108" s="4"/>
      <c r="AA108" s="4"/>
      <c r="AB108" s="4"/>
      <c r="AC108" s="4"/>
      <c r="AD108" s="257" t="str">
        <f>$M108</f>
        <v>2020 Tesla Model X Standard Range</v>
      </c>
      <c r="AE108" s="4"/>
      <c r="AF108" s="4"/>
      <c r="AG108" s="4"/>
      <c r="AH108" s="4"/>
      <c r="AI108" s="4"/>
      <c r="AJ108" s="292"/>
      <c r="AK108" s="4"/>
      <c r="AL108" s="4"/>
      <c r="AM108" s="4"/>
      <c r="AN108" s="4"/>
      <c r="AO108" s="4"/>
      <c r="AP108" s="4"/>
      <c r="AQ108" s="4"/>
      <c r="AR108" s="271"/>
      <c r="AS108" s="4"/>
      <c r="AT108" s="272" t="str">
        <f>$M108</f>
        <v>2020 Tesla Model X Standard Range</v>
      </c>
      <c r="AU108" s="260"/>
      <c r="AV108" s="4"/>
      <c r="AW108" s="4"/>
      <c r="AX108" s="4"/>
      <c r="AY108" s="4"/>
      <c r="AZ108" s="4"/>
      <c r="BA108" s="4"/>
      <c r="BB108" s="4"/>
      <c r="BC108" s="4"/>
      <c r="BD108" s="4"/>
      <c r="BE108" s="4"/>
      <c r="BF108" s="4"/>
      <c r="BG108" s="4"/>
      <c r="BH108" s="4"/>
      <c r="BI108" s="257" t="str">
        <f>$M108</f>
        <v>2020 Tesla Model X Standard Range</v>
      </c>
      <c r="BJ108" s="4"/>
      <c r="BK108" s="4"/>
      <c r="BL108" s="4"/>
      <c r="BM108" s="4"/>
      <c r="BN108" s="260"/>
      <c r="BO108" s="4"/>
      <c r="BP108" s="4"/>
      <c r="BQ108" s="4"/>
      <c r="BR108" s="4"/>
      <c r="BS108" s="4"/>
      <c r="BT108" s="188"/>
      <c r="BU108" s="4"/>
      <c r="BV108" s="4"/>
      <c r="BW108" s="283" t="s">
        <v>80</v>
      </c>
      <c r="BX108" s="4"/>
      <c r="BY108" s="257" t="str">
        <f>$M108</f>
        <v>2020 Tesla Model X Standard Range</v>
      </c>
      <c r="BZ108" s="4"/>
      <c r="CA108" s="4"/>
      <c r="CB108" s="4"/>
      <c r="CC108" s="4"/>
      <c r="CD108" s="4"/>
      <c r="CE108" s="273" t="s">
        <v>80</v>
      </c>
      <c r="CF108" s="4"/>
      <c r="CG108" s="4"/>
      <c r="CH108" s="4"/>
      <c r="CI108" s="4"/>
      <c r="CJ108" s="4"/>
      <c r="CK108" s="4"/>
      <c r="CL108" s="4"/>
      <c r="CM108" s="4"/>
      <c r="CN108" s="4"/>
      <c r="CO108" s="257" t="str">
        <f>$M108</f>
        <v>2020 Tesla Model X Standard Range</v>
      </c>
      <c r="CP108" s="4"/>
      <c r="CQ108" s="4"/>
      <c r="CR108" s="4"/>
      <c r="CS108" s="4"/>
      <c r="CT108" s="4"/>
      <c r="CU108" s="4"/>
      <c r="CV108" s="4"/>
      <c r="CW108" s="4"/>
      <c r="CX108" s="4"/>
      <c r="CY108" s="4"/>
      <c r="CZ108" s="4"/>
      <c r="DA108" s="4"/>
      <c r="DB108" s="4"/>
      <c r="DC108" s="4"/>
      <c r="DD108" s="4"/>
      <c r="DE108" s="4"/>
      <c r="DF108" s="257" t="str">
        <f>$M108</f>
        <v>2020 Tesla Model X Standard Range</v>
      </c>
      <c r="DG108" s="4"/>
      <c r="DH108" s="4"/>
      <c r="DI108" s="4"/>
      <c r="DJ108" s="4"/>
      <c r="DK108" s="4"/>
      <c r="DL108" s="4"/>
      <c r="DM108" s="4"/>
      <c r="DN108" s="4"/>
      <c r="DO108" s="4"/>
      <c r="DP108" s="4"/>
      <c r="DQ108" s="4"/>
      <c r="DR108" s="257"/>
      <c r="DS108" s="257"/>
      <c r="DT108" s="257"/>
      <c r="DU108" s="257"/>
      <c r="DV108" s="257"/>
      <c r="DW108" s="257" t="str">
        <f>$M108</f>
        <v>2020 Tesla Model X Standard Range</v>
      </c>
      <c r="DX108" s="257"/>
      <c r="DY108" s="257"/>
      <c r="DZ108" s="262"/>
      <c r="EA108" s="284"/>
      <c r="EB108" s="257"/>
      <c r="EC108" s="257"/>
      <c r="ED108" s="257"/>
      <c r="EE108" s="266"/>
      <c r="EF108" s="257"/>
      <c r="EG108" s="257"/>
      <c r="EH108" s="262"/>
      <c r="EI108" s="257"/>
      <c r="EK108" s="273"/>
      <c r="EL108" s="257" t="str">
        <f>$M108</f>
        <v>2020 Tesla Model X Standard Range</v>
      </c>
      <c r="EM108" s="266"/>
      <c r="EP108" s="267"/>
      <c r="EU108" s="268"/>
      <c r="EV108" s="267"/>
      <c r="EZ108" s="269"/>
      <c r="FA108" s="257" t="str">
        <f>$M108</f>
        <v>2020 Tesla Model X Standard Range</v>
      </c>
      <c r="FC108" s="269"/>
      <c r="FD108" s="257"/>
      <c r="FE108" s="257"/>
      <c r="FF108" s="257"/>
      <c r="FG108" s="266"/>
      <c r="FH108" s="257"/>
      <c r="FI108" s="262"/>
      <c r="FJ108" s="257"/>
      <c r="FK108" s="257"/>
      <c r="FL108" s="257"/>
      <c r="FM108" s="257"/>
      <c r="FN108" s="257"/>
      <c r="FO108" s="257"/>
      <c r="FP108" s="257"/>
      <c r="FQ108" s="257"/>
      <c r="FR108" s="257"/>
      <c r="FS108" s="257"/>
      <c r="FT108" s="257"/>
      <c r="FU108" s="257"/>
      <c r="FV108" s="257"/>
      <c r="FW108" s="257"/>
      <c r="FX108" s="257"/>
      <c r="FY108" s="257"/>
      <c r="FZ108" s="257"/>
      <c r="GA108" s="257"/>
      <c r="GB108" s="257"/>
      <c r="GC108" s="257"/>
      <c r="GD108" s="257"/>
      <c r="GE108" s="257"/>
      <c r="GF108" s="257"/>
      <c r="GG108" s="257"/>
      <c r="GH108" s="257"/>
    </row>
    <row r="109" spans="1:255" s="256" customFormat="1" x14ac:dyDescent="0.25">
      <c r="A109" s="208">
        <v>2020</v>
      </c>
      <c r="B109" s="208" t="s">
        <v>2410</v>
      </c>
      <c r="C109" s="208" t="s">
        <v>2411</v>
      </c>
      <c r="D109" s="208" t="s">
        <v>2475</v>
      </c>
      <c r="E109" s="208" t="s">
        <v>2413</v>
      </c>
      <c r="F109" s="208">
        <v>23</v>
      </c>
      <c r="G109" s="209">
        <v>0</v>
      </c>
      <c r="H109" s="208"/>
      <c r="I109" s="208" t="s">
        <v>140</v>
      </c>
      <c r="J109" s="275">
        <v>105</v>
      </c>
      <c r="K109" s="208">
        <v>98</v>
      </c>
      <c r="L109" s="208">
        <v>101</v>
      </c>
      <c r="M109" s="208">
        <v>140</v>
      </c>
      <c r="N109" s="208">
        <v>130.5</v>
      </c>
      <c r="O109" s="208">
        <v>135.55930000000001</v>
      </c>
      <c r="P109" s="208">
        <v>104.65</v>
      </c>
      <c r="Q109" s="208">
        <v>97.5488</v>
      </c>
      <c r="R109" s="208">
        <v>101.3306</v>
      </c>
      <c r="S109" s="208"/>
      <c r="T109" s="208"/>
      <c r="U109" s="208"/>
      <c r="V109" s="208" t="s">
        <v>86</v>
      </c>
      <c r="W109" s="208" t="s">
        <v>136</v>
      </c>
      <c r="X109" s="208"/>
      <c r="Y109" s="208">
        <v>1</v>
      </c>
      <c r="Z109" s="208" t="s">
        <v>64</v>
      </c>
      <c r="AA109" s="208" t="s">
        <v>64</v>
      </c>
      <c r="AB109" s="208" t="s">
        <v>86</v>
      </c>
      <c r="AC109" s="208" t="s">
        <v>87</v>
      </c>
      <c r="AD109" s="208"/>
      <c r="AE109" s="208"/>
      <c r="AF109" s="208">
        <v>258</v>
      </c>
      <c r="AG109" s="208" t="s">
        <v>108</v>
      </c>
      <c r="AH109" s="208" t="s">
        <v>109</v>
      </c>
      <c r="AI109" s="208" t="s">
        <v>68</v>
      </c>
      <c r="AJ109" s="208" t="s">
        <v>69</v>
      </c>
      <c r="AK109" s="208">
        <v>4</v>
      </c>
      <c r="AL109" s="208" t="s">
        <v>2352</v>
      </c>
      <c r="AM109" s="208"/>
      <c r="AN109" s="208"/>
      <c r="AO109" s="208"/>
      <c r="AP109" s="208"/>
      <c r="AQ109" s="208"/>
      <c r="AR109" s="276"/>
      <c r="AS109" s="208">
        <v>650</v>
      </c>
      <c r="AT109" s="277">
        <v>650</v>
      </c>
      <c r="AU109" s="275"/>
      <c r="AV109" s="208"/>
      <c r="AW109" s="208"/>
      <c r="AX109" s="208"/>
      <c r="AY109" s="208"/>
      <c r="AZ109" s="208"/>
      <c r="BA109" s="208"/>
      <c r="BB109" s="208"/>
      <c r="BC109" s="208"/>
      <c r="BD109" s="208"/>
      <c r="BE109" s="208"/>
      <c r="BF109" s="208"/>
      <c r="BG109" s="208"/>
      <c r="BH109" s="208"/>
      <c r="BI109" s="208"/>
      <c r="BJ109" s="208"/>
      <c r="BK109" s="208"/>
      <c r="BL109" s="208"/>
      <c r="BM109" s="208"/>
      <c r="BN109" s="278"/>
      <c r="BO109" s="208"/>
      <c r="BP109" s="208"/>
      <c r="BQ109" s="208">
        <v>33</v>
      </c>
      <c r="BR109" s="208" t="s">
        <v>192</v>
      </c>
      <c r="BS109" s="208"/>
      <c r="BT109" s="208" t="s">
        <v>2338</v>
      </c>
      <c r="BU109" s="211">
        <v>43745</v>
      </c>
      <c r="BV109" s="208">
        <v>26654</v>
      </c>
      <c r="BW109" s="261" t="s">
        <v>80</v>
      </c>
      <c r="BX109" s="208" t="s">
        <v>64</v>
      </c>
      <c r="BY109" s="208" t="s">
        <v>64</v>
      </c>
      <c r="BZ109" s="208"/>
      <c r="CA109" s="208"/>
      <c r="CB109" s="208" t="s">
        <v>64</v>
      </c>
      <c r="CC109" s="208" t="s">
        <v>64</v>
      </c>
      <c r="CD109" s="208"/>
      <c r="CE109" s="208"/>
      <c r="CF109" s="208"/>
      <c r="CG109" s="208"/>
      <c r="CH109" s="208"/>
      <c r="CI109" s="208"/>
      <c r="CJ109" s="208"/>
      <c r="CK109" s="208" t="s">
        <v>112</v>
      </c>
      <c r="CL109" s="208"/>
      <c r="CM109" s="208">
        <v>1</v>
      </c>
      <c r="CN109" s="208" t="s">
        <v>113</v>
      </c>
      <c r="CO109" s="208"/>
      <c r="CP109" s="208">
        <v>350</v>
      </c>
      <c r="CQ109" s="208">
        <v>250</v>
      </c>
      <c r="CR109" s="208">
        <v>150</v>
      </c>
      <c r="CS109" s="208" t="s">
        <v>114</v>
      </c>
      <c r="CT109" s="208"/>
      <c r="CU109" s="208"/>
      <c r="CV109" s="208" t="s">
        <v>115</v>
      </c>
      <c r="CW109" s="208"/>
      <c r="CX109" s="208" t="s">
        <v>116</v>
      </c>
      <c r="CY109" s="208" t="s">
        <v>64</v>
      </c>
      <c r="CZ109" s="208"/>
      <c r="DA109" s="208"/>
      <c r="DB109" s="208"/>
      <c r="DC109" s="208" t="s">
        <v>2465</v>
      </c>
      <c r="DD109" s="208">
        <v>2</v>
      </c>
      <c r="DE109" s="208" t="s">
        <v>2421</v>
      </c>
      <c r="DF109" s="208" t="s">
        <v>2415</v>
      </c>
      <c r="DG109" s="208" t="s">
        <v>2448</v>
      </c>
      <c r="DH109" s="208"/>
      <c r="DI109" s="208"/>
      <c r="DJ109" s="208"/>
      <c r="DK109" s="208"/>
      <c r="DL109" s="208" t="s">
        <v>64</v>
      </c>
      <c r="DM109" s="208" t="s">
        <v>64</v>
      </c>
      <c r="DN109" s="208"/>
      <c r="DO109" s="208"/>
      <c r="DP109" s="208" t="s">
        <v>64</v>
      </c>
      <c r="DQ109" s="208" t="s">
        <v>139</v>
      </c>
      <c r="DR109" s="208" t="s">
        <v>2430</v>
      </c>
      <c r="DS109" s="208"/>
      <c r="DT109" s="208"/>
      <c r="DU109" s="208"/>
      <c r="DV109" s="208"/>
      <c r="DW109" s="208"/>
      <c r="DX109" s="208"/>
      <c r="DY109" s="208"/>
      <c r="DZ109" s="276"/>
      <c r="EA109" s="288"/>
      <c r="EB109" s="208">
        <v>10</v>
      </c>
      <c r="EC109" s="208">
        <v>10</v>
      </c>
      <c r="ED109" s="208"/>
      <c r="EE109" s="275" t="s">
        <v>2466</v>
      </c>
      <c r="EF109" s="208">
        <v>10</v>
      </c>
      <c r="EG109" s="208"/>
      <c r="EH109" s="276"/>
      <c r="EI109" s="208"/>
      <c r="EJ109" s="208"/>
      <c r="EK109" s="208"/>
      <c r="EL109" s="208"/>
      <c r="EM109" s="275"/>
      <c r="EN109" s="208"/>
      <c r="EO109" s="208"/>
      <c r="EP109" s="276"/>
      <c r="EQ109" s="208"/>
      <c r="ER109" s="208"/>
      <c r="ES109" s="208"/>
      <c r="ET109" s="208"/>
      <c r="EU109" s="275">
        <v>4250</v>
      </c>
      <c r="EV109" s="276"/>
      <c r="EW109" s="208">
        <v>0</v>
      </c>
      <c r="EX109" s="208">
        <v>0</v>
      </c>
      <c r="EY109" s="208">
        <v>0</v>
      </c>
      <c r="EZ109" s="277"/>
      <c r="FA109" s="208">
        <v>9.1999999999999993</v>
      </c>
      <c r="FB109" s="208"/>
      <c r="FC109" s="277"/>
      <c r="FD109" s="208"/>
      <c r="FE109" s="208"/>
      <c r="FF109" s="208"/>
      <c r="FG109" s="275">
        <v>265.89999999999998</v>
      </c>
      <c r="FH109" s="208">
        <v>247.9</v>
      </c>
      <c r="FI109" s="281">
        <f>AF109</f>
        <v>258</v>
      </c>
      <c r="FJ109" s="293"/>
      <c r="FK109" s="293"/>
      <c r="FL109" s="293"/>
      <c r="FM109" s="293"/>
      <c r="FN109" s="293"/>
      <c r="FO109" s="293"/>
      <c r="FP109" s="293"/>
      <c r="FQ109" s="293"/>
      <c r="FR109" s="293"/>
      <c r="FS109" s="293"/>
      <c r="FT109" s="293"/>
      <c r="FU109" s="293"/>
      <c r="FV109" s="293"/>
      <c r="FW109" s="293"/>
      <c r="FX109" s="293"/>
      <c r="FY109" s="293"/>
      <c r="FZ109" s="293"/>
      <c r="GA109" s="293"/>
      <c r="GB109" s="293"/>
      <c r="GC109" s="293"/>
      <c r="GD109" s="293"/>
      <c r="GE109" s="293"/>
      <c r="GF109" s="293"/>
      <c r="GG109" s="293"/>
      <c r="GH109" s="293"/>
      <c r="GI109" s="293"/>
      <c r="GJ109" s="293"/>
      <c r="GK109" s="293"/>
      <c r="GL109" s="293"/>
      <c r="GM109" s="293"/>
      <c r="GN109" s="293"/>
      <c r="GO109" s="293"/>
      <c r="GP109" s="293"/>
      <c r="GQ109" s="293"/>
      <c r="GR109" s="293"/>
      <c r="GS109" s="293"/>
      <c r="GT109" s="293"/>
      <c r="GU109" s="293"/>
      <c r="GV109" s="293"/>
      <c r="GW109" s="293"/>
      <c r="GX109" s="293"/>
      <c r="GY109" s="293"/>
      <c r="GZ109" s="293"/>
      <c r="HA109" s="293"/>
      <c r="HB109" s="293"/>
      <c r="HC109" s="293"/>
      <c r="HD109" s="293"/>
      <c r="HE109" s="293"/>
      <c r="HF109" s="293"/>
      <c r="HG109" s="293"/>
      <c r="HH109" s="293"/>
      <c r="HI109" s="293"/>
      <c r="HJ109" s="293"/>
      <c r="HK109" s="293"/>
      <c r="HL109" s="293"/>
      <c r="HM109" s="293"/>
      <c r="HN109" s="293"/>
      <c r="HO109" s="293"/>
      <c r="HP109" s="293"/>
      <c r="HQ109" s="293"/>
      <c r="HR109" s="293"/>
      <c r="HS109" s="293"/>
      <c r="HT109" s="293"/>
      <c r="HU109" s="293"/>
      <c r="HV109" s="293"/>
      <c r="HW109" s="293"/>
      <c r="HX109" s="293"/>
      <c r="HY109" s="293"/>
      <c r="HZ109" s="293"/>
      <c r="IA109" s="293"/>
      <c r="IB109" s="293"/>
      <c r="IC109" s="293"/>
      <c r="ID109" s="293"/>
      <c r="IE109" s="293"/>
      <c r="IF109" s="293"/>
      <c r="IG109" s="293"/>
      <c r="IH109" s="293"/>
      <c r="II109" s="293"/>
      <c r="IJ109" s="293"/>
      <c r="IK109" s="293"/>
      <c r="IL109" s="293"/>
      <c r="IM109" s="293"/>
      <c r="IN109" s="293"/>
      <c r="IO109" s="293"/>
      <c r="IP109" s="293"/>
      <c r="IQ109" s="293"/>
      <c r="IR109" s="293"/>
      <c r="IS109" s="293"/>
      <c r="IT109" s="293"/>
      <c r="IU109" s="293"/>
    </row>
    <row r="110" spans="1:255" s="256" customFormat="1" x14ac:dyDescent="0.25">
      <c r="A110" s="208"/>
      <c r="B110" s="208"/>
      <c r="C110" s="208"/>
      <c r="D110" s="208"/>
      <c r="E110" s="208"/>
      <c r="F110" s="208"/>
      <c r="G110" s="209"/>
      <c r="H110" s="208"/>
      <c r="I110" s="208"/>
      <c r="J110" s="275">
        <v>32</v>
      </c>
      <c r="K110" s="208">
        <v>35</v>
      </c>
      <c r="L110" s="208">
        <v>33</v>
      </c>
      <c r="M110" s="208">
        <v>24.079000000000001</v>
      </c>
      <c r="N110" s="208">
        <v>25.825600000000001</v>
      </c>
      <c r="O110" s="208">
        <v>24.864999999999998</v>
      </c>
      <c r="P110" s="208">
        <v>32.2074</v>
      </c>
      <c r="Q110" s="208">
        <v>34.552</v>
      </c>
      <c r="R110" s="208">
        <v>33.2624</v>
      </c>
      <c r="S110" s="208"/>
      <c r="T110" s="208"/>
      <c r="U110" s="208"/>
      <c r="V110" s="208" t="s">
        <v>86</v>
      </c>
      <c r="W110" s="208" t="s">
        <v>136</v>
      </c>
      <c r="X110" s="208"/>
      <c r="Y110" s="208">
        <v>1</v>
      </c>
      <c r="Z110" s="208" t="s">
        <v>64</v>
      </c>
      <c r="AA110" s="208" t="s">
        <v>64</v>
      </c>
      <c r="AB110" s="208" t="s">
        <v>86</v>
      </c>
      <c r="AC110" s="208" t="s">
        <v>87</v>
      </c>
      <c r="AD110" s="208"/>
      <c r="AE110" s="208"/>
      <c r="AF110" s="208">
        <v>258</v>
      </c>
      <c r="AG110" s="208" t="s">
        <v>108</v>
      </c>
      <c r="AH110" s="208" t="s">
        <v>109</v>
      </c>
      <c r="AI110" s="208" t="s">
        <v>122</v>
      </c>
      <c r="AJ110" s="208" t="s">
        <v>123</v>
      </c>
      <c r="AK110" s="208">
        <v>4</v>
      </c>
      <c r="AL110" s="208" t="s">
        <v>2352</v>
      </c>
      <c r="AM110" s="208"/>
      <c r="AN110" s="208"/>
      <c r="AO110" s="208"/>
      <c r="AP110" s="208"/>
      <c r="AQ110" s="208"/>
      <c r="AR110" s="276"/>
      <c r="AS110" s="208">
        <v>650</v>
      </c>
      <c r="AT110" s="277">
        <v>650</v>
      </c>
      <c r="AU110" s="275"/>
      <c r="AV110" s="208"/>
      <c r="AW110" s="208"/>
      <c r="AX110" s="208"/>
      <c r="AY110" s="208"/>
      <c r="AZ110" s="208"/>
      <c r="BA110" s="208"/>
      <c r="BB110" s="208"/>
      <c r="BC110" s="208"/>
      <c r="BD110" s="208"/>
      <c r="BE110" s="208"/>
      <c r="BF110" s="208"/>
      <c r="BG110" s="208"/>
      <c r="BH110" s="208"/>
      <c r="BI110" s="208"/>
      <c r="BJ110" s="208"/>
      <c r="BK110" s="208"/>
      <c r="BL110" s="208"/>
      <c r="BM110" s="208"/>
      <c r="BN110" s="278"/>
      <c r="BO110" s="208"/>
      <c r="BP110" s="208"/>
      <c r="BQ110" s="208">
        <v>33</v>
      </c>
      <c r="BR110" s="208" t="s">
        <v>192</v>
      </c>
      <c r="BS110" s="208"/>
      <c r="BT110" s="208" t="s">
        <v>2338</v>
      </c>
      <c r="BU110" s="211">
        <v>43745</v>
      </c>
      <c r="BV110" s="208">
        <v>26654</v>
      </c>
      <c r="BW110" s="261" t="s">
        <v>80</v>
      </c>
      <c r="BX110" s="208" t="s">
        <v>64</v>
      </c>
      <c r="BY110" s="208" t="s">
        <v>64</v>
      </c>
      <c r="BZ110" s="208"/>
      <c r="CA110" s="208"/>
      <c r="CB110" s="208" t="s">
        <v>64</v>
      </c>
      <c r="CC110" s="208" t="s">
        <v>64</v>
      </c>
      <c r="CD110" s="208"/>
      <c r="CE110" s="208"/>
      <c r="CF110" s="208"/>
      <c r="CG110" s="208"/>
      <c r="CH110" s="208"/>
      <c r="CI110" s="208"/>
      <c r="CJ110" s="208"/>
      <c r="CK110" s="208" t="s">
        <v>112</v>
      </c>
      <c r="CL110" s="208"/>
      <c r="CM110" s="208">
        <v>1</v>
      </c>
      <c r="CN110" s="208" t="s">
        <v>113</v>
      </c>
      <c r="CO110" s="208"/>
      <c r="CP110" s="208">
        <v>350</v>
      </c>
      <c r="CQ110" s="208">
        <v>250</v>
      </c>
      <c r="CR110" s="208">
        <v>150</v>
      </c>
      <c r="CS110" s="208" t="s">
        <v>114</v>
      </c>
      <c r="CT110" s="208"/>
      <c r="CU110" s="208"/>
      <c r="CV110" s="208" t="s">
        <v>115</v>
      </c>
      <c r="CW110" s="208"/>
      <c r="CX110" s="208" t="s">
        <v>116</v>
      </c>
      <c r="CY110" s="208" t="s">
        <v>64</v>
      </c>
      <c r="CZ110" s="208"/>
      <c r="DA110" s="208"/>
      <c r="DB110" s="208"/>
      <c r="DC110" s="208" t="s">
        <v>2465</v>
      </c>
      <c r="DD110" s="208">
        <v>2</v>
      </c>
      <c r="DE110" s="208" t="s">
        <v>2421</v>
      </c>
      <c r="DF110" s="208" t="s">
        <v>2415</v>
      </c>
      <c r="DG110" s="208" t="s">
        <v>2448</v>
      </c>
      <c r="DH110" s="208"/>
      <c r="DI110" s="208"/>
      <c r="DJ110" s="208"/>
      <c r="DK110" s="208"/>
      <c r="DL110" s="208" t="s">
        <v>64</v>
      </c>
      <c r="DM110" s="208" t="s">
        <v>64</v>
      </c>
      <c r="DN110" s="208"/>
      <c r="DO110" s="208"/>
      <c r="DP110" s="208" t="s">
        <v>64</v>
      </c>
      <c r="DQ110" s="208" t="s">
        <v>139</v>
      </c>
      <c r="DR110" s="208" t="s">
        <v>2430</v>
      </c>
      <c r="DS110" s="208"/>
      <c r="DT110" s="208"/>
      <c r="DU110" s="208"/>
      <c r="DV110" s="208"/>
      <c r="DW110" s="208"/>
      <c r="DX110" s="208"/>
      <c r="DY110" s="208"/>
      <c r="DZ110" s="276"/>
      <c r="EA110" s="288"/>
      <c r="EB110" s="208">
        <v>10</v>
      </c>
      <c r="EC110" s="208">
        <v>10</v>
      </c>
      <c r="ED110" s="208"/>
      <c r="EE110" s="275" t="s">
        <v>2466</v>
      </c>
      <c r="EF110" s="208">
        <v>10</v>
      </c>
      <c r="EG110" s="208"/>
      <c r="EH110" s="276"/>
      <c r="EI110" s="208"/>
      <c r="EJ110" s="208"/>
      <c r="EK110" s="208"/>
      <c r="EL110" s="208"/>
      <c r="EM110" s="275"/>
      <c r="EN110" s="208"/>
      <c r="EO110" s="208"/>
      <c r="EP110" s="276"/>
      <c r="EQ110" s="208"/>
      <c r="ER110" s="208"/>
      <c r="ES110" s="208"/>
      <c r="ET110" s="208"/>
      <c r="EU110" s="275">
        <v>4250</v>
      </c>
      <c r="EV110" s="276"/>
      <c r="EW110" s="208">
        <v>0</v>
      </c>
      <c r="EX110" s="208">
        <v>0</v>
      </c>
      <c r="EY110" s="208">
        <v>0</v>
      </c>
      <c r="EZ110" s="277"/>
      <c r="FA110" s="208">
        <v>9.1999999999999993</v>
      </c>
      <c r="FB110" s="208"/>
      <c r="FC110" s="277"/>
      <c r="FD110" s="208"/>
      <c r="FE110" s="208"/>
      <c r="FF110" s="208"/>
      <c r="FG110" s="275">
        <v>265.89999999999998</v>
      </c>
      <c r="FH110" s="208">
        <v>247.9</v>
      </c>
      <c r="FI110" s="281">
        <f>AF110</f>
        <v>258</v>
      </c>
      <c r="FJ110" s="293"/>
      <c r="FK110" s="293"/>
      <c r="FL110" s="293"/>
      <c r="FM110" s="293"/>
      <c r="FN110" s="293"/>
      <c r="FO110" s="293"/>
      <c r="FP110" s="293"/>
      <c r="FQ110" s="293"/>
      <c r="FR110" s="293"/>
      <c r="FS110" s="293"/>
      <c r="FT110" s="293"/>
      <c r="FU110" s="293"/>
      <c r="FV110" s="293"/>
      <c r="FW110" s="293"/>
      <c r="FX110" s="293"/>
      <c r="FY110" s="293"/>
      <c r="FZ110" s="293"/>
      <c r="GA110" s="293"/>
      <c r="GB110" s="293"/>
      <c r="GC110" s="293"/>
      <c r="GD110" s="293"/>
      <c r="GE110" s="293"/>
      <c r="GF110" s="293"/>
      <c r="GG110" s="293"/>
      <c r="GH110" s="293"/>
      <c r="GI110" s="293"/>
      <c r="GJ110" s="293"/>
      <c r="GK110" s="293"/>
      <c r="GL110" s="293"/>
      <c r="GM110" s="293"/>
      <c r="GN110" s="293"/>
      <c r="GO110" s="293"/>
      <c r="GP110" s="293"/>
      <c r="GQ110" s="293"/>
      <c r="GR110" s="293"/>
      <c r="GS110" s="293"/>
      <c r="GT110" s="293"/>
      <c r="GU110" s="293"/>
      <c r="GV110" s="293"/>
      <c r="GW110" s="293"/>
      <c r="GX110" s="293"/>
      <c r="GY110" s="293"/>
      <c r="GZ110" s="293"/>
      <c r="HA110" s="293"/>
      <c r="HB110" s="293"/>
      <c r="HC110" s="293"/>
      <c r="HD110" s="293"/>
      <c r="HE110" s="293"/>
      <c r="HF110" s="293"/>
      <c r="HG110" s="293"/>
      <c r="HH110" s="293"/>
      <c r="HI110" s="293"/>
      <c r="HJ110" s="293"/>
      <c r="HK110" s="293"/>
      <c r="HL110" s="293"/>
      <c r="HM110" s="293"/>
      <c r="HN110" s="293"/>
      <c r="HO110" s="293"/>
      <c r="HP110" s="293"/>
      <c r="HQ110" s="293"/>
      <c r="HR110" s="293"/>
      <c r="HS110" s="293"/>
      <c r="HT110" s="293"/>
      <c r="HU110" s="293"/>
      <c r="HV110" s="293"/>
      <c r="HW110" s="293"/>
      <c r="HX110" s="293"/>
      <c r="HY110" s="293"/>
      <c r="HZ110" s="293"/>
      <c r="IA110" s="293"/>
      <c r="IB110" s="293"/>
      <c r="IC110" s="293"/>
      <c r="ID110" s="293"/>
      <c r="IE110" s="293"/>
      <c r="IF110" s="293"/>
      <c r="IG110" s="293"/>
      <c r="IH110" s="293"/>
      <c r="II110" s="293"/>
      <c r="IJ110" s="293"/>
      <c r="IK110" s="293"/>
      <c r="IL110" s="293"/>
      <c r="IM110" s="293"/>
      <c r="IN110" s="293"/>
      <c r="IO110" s="293"/>
      <c r="IP110" s="293"/>
      <c r="IQ110" s="293"/>
      <c r="IR110" s="293"/>
      <c r="IS110" s="293"/>
      <c r="IT110" s="293"/>
      <c r="IU110" s="293"/>
    </row>
    <row r="111" spans="1:255" s="256" customFormat="1" ht="15.4" customHeight="1" x14ac:dyDescent="0.25">
      <c r="A111" s="4"/>
      <c r="B111" s="4"/>
      <c r="C111" s="270"/>
      <c r="D111" s="4"/>
      <c r="E111" s="4"/>
      <c r="F111" s="4"/>
      <c r="G111" s="4"/>
      <c r="H111" s="4"/>
      <c r="I111" s="257"/>
      <c r="J111" s="260"/>
      <c r="K111" s="4"/>
      <c r="L111" s="4"/>
      <c r="M111" s="257" t="s">
        <v>2476</v>
      </c>
      <c r="N111" s="4"/>
      <c r="O111" s="4"/>
      <c r="P111" s="4"/>
      <c r="Q111" s="4"/>
      <c r="R111" s="4"/>
      <c r="S111" s="4"/>
      <c r="T111" s="4"/>
      <c r="U111" s="4"/>
      <c r="V111" s="4"/>
      <c r="W111" s="4"/>
      <c r="X111" s="4"/>
      <c r="Y111" s="4"/>
      <c r="Z111" s="4"/>
      <c r="AA111" s="4"/>
      <c r="AB111" s="4"/>
      <c r="AC111" s="4"/>
      <c r="AD111" s="257" t="str">
        <f>$M111</f>
        <v>2020 Tesla Model Y Long Range AWD</v>
      </c>
      <c r="AE111" s="4"/>
      <c r="AF111" s="4"/>
      <c r="AG111" s="4"/>
      <c r="AH111" s="4"/>
      <c r="AI111" s="4"/>
      <c r="AJ111" s="292"/>
      <c r="AK111" s="4"/>
      <c r="AL111" s="4"/>
      <c r="AM111" s="4"/>
      <c r="AN111" s="4"/>
      <c r="AO111" s="4"/>
      <c r="AP111" s="4"/>
      <c r="AQ111" s="4"/>
      <c r="AR111" s="271"/>
      <c r="AS111" s="4"/>
      <c r="AT111" s="272" t="str">
        <f>$M111</f>
        <v>2020 Tesla Model Y Long Range AWD</v>
      </c>
      <c r="AU111" s="260"/>
      <c r="AV111" s="4"/>
      <c r="AW111" s="4"/>
      <c r="AX111" s="4"/>
      <c r="AY111" s="4"/>
      <c r="AZ111" s="4"/>
      <c r="BA111" s="4"/>
      <c r="BB111" s="4"/>
      <c r="BC111" s="4"/>
      <c r="BD111" s="4"/>
      <c r="BE111" s="4"/>
      <c r="BF111" s="4"/>
      <c r="BG111" s="4"/>
      <c r="BH111" s="4"/>
      <c r="BI111" s="257" t="str">
        <f>$M111</f>
        <v>2020 Tesla Model Y Long Range AWD</v>
      </c>
      <c r="BJ111" s="4"/>
      <c r="BK111" s="4"/>
      <c r="BL111" s="4"/>
      <c r="BM111" s="4"/>
      <c r="BN111" s="260"/>
      <c r="BO111" s="4"/>
      <c r="BP111" s="4"/>
      <c r="BQ111" s="4"/>
      <c r="BR111" s="4"/>
      <c r="BS111" s="4"/>
      <c r="BT111" s="188"/>
      <c r="BU111" s="4"/>
      <c r="BV111" s="4"/>
      <c r="BW111" s="283" t="s">
        <v>80</v>
      </c>
      <c r="BX111" s="4"/>
      <c r="BY111" s="257" t="str">
        <f>$M111</f>
        <v>2020 Tesla Model Y Long Range AWD</v>
      </c>
      <c r="BZ111" s="4"/>
      <c r="CA111" s="4"/>
      <c r="CB111" s="4"/>
      <c r="CC111" s="4"/>
      <c r="CD111" s="4"/>
      <c r="CE111" s="273" t="s">
        <v>80</v>
      </c>
      <c r="CF111" s="4"/>
      <c r="CG111" s="4"/>
      <c r="CH111" s="4"/>
      <c r="CI111" s="4"/>
      <c r="CJ111" s="4"/>
      <c r="CK111" s="4"/>
      <c r="CL111" s="4"/>
      <c r="CM111" s="4"/>
      <c r="CN111" s="4"/>
      <c r="CO111" s="257" t="str">
        <f>$M111</f>
        <v>2020 Tesla Model Y Long Range AWD</v>
      </c>
      <c r="CP111" s="4"/>
      <c r="CQ111" s="4"/>
      <c r="CR111" s="4"/>
      <c r="CS111" s="4"/>
      <c r="CT111" s="4"/>
      <c r="CU111" s="4"/>
      <c r="CV111" s="4"/>
      <c r="CW111" s="4"/>
      <c r="CX111" s="4"/>
      <c r="CY111" s="4"/>
      <c r="CZ111" s="4"/>
      <c r="DA111" s="4"/>
      <c r="DB111" s="4"/>
      <c r="DC111" s="4"/>
      <c r="DD111" s="4"/>
      <c r="DE111" s="4"/>
      <c r="DF111" s="257" t="str">
        <f>$M111</f>
        <v>2020 Tesla Model Y Long Range AWD</v>
      </c>
      <c r="DG111" s="4"/>
      <c r="DH111" s="4"/>
      <c r="DI111" s="4"/>
      <c r="DJ111" s="4"/>
      <c r="DK111" s="4"/>
      <c r="DL111" s="4"/>
      <c r="DM111" s="4"/>
      <c r="DN111" s="4"/>
      <c r="DO111" s="4"/>
      <c r="DP111" s="4"/>
      <c r="DQ111" s="4"/>
      <c r="DR111" s="257"/>
      <c r="DS111" s="257"/>
      <c r="DT111" s="257"/>
      <c r="DU111" s="257"/>
      <c r="DV111" s="257"/>
      <c r="DW111" s="257" t="str">
        <f>$M111</f>
        <v>2020 Tesla Model Y Long Range AWD</v>
      </c>
      <c r="DX111" s="257"/>
      <c r="DY111" s="257"/>
      <c r="DZ111" s="262"/>
      <c r="EA111" s="284"/>
      <c r="EB111" s="257"/>
      <c r="EC111" s="257"/>
      <c r="ED111" s="257"/>
      <c r="EE111" s="266"/>
      <c r="EF111" s="257"/>
      <c r="EG111" s="257"/>
      <c r="EH111" s="262"/>
      <c r="EI111" s="257"/>
      <c r="EK111" s="273"/>
      <c r="EL111" s="257" t="str">
        <f>$M111</f>
        <v>2020 Tesla Model Y Long Range AWD</v>
      </c>
      <c r="EM111" s="266"/>
      <c r="EP111" s="267"/>
      <c r="EU111" s="268"/>
      <c r="EV111" s="267"/>
      <c r="EZ111" s="269"/>
      <c r="FA111" s="257" t="str">
        <f>$M111</f>
        <v>2020 Tesla Model Y Long Range AWD</v>
      </c>
      <c r="FC111" s="269"/>
      <c r="FD111" s="257"/>
      <c r="FE111" s="257"/>
      <c r="FF111" s="257"/>
      <c r="FG111" s="266"/>
      <c r="FH111" s="257"/>
      <c r="FI111" s="262"/>
      <c r="FJ111" s="257"/>
      <c r="FK111" s="257"/>
      <c r="FL111" s="257"/>
      <c r="FM111" s="257"/>
      <c r="FN111" s="257"/>
      <c r="FO111" s="257"/>
      <c r="FP111" s="257"/>
      <c r="FQ111" s="257"/>
      <c r="FR111" s="257"/>
      <c r="FS111" s="257"/>
      <c r="FT111" s="257"/>
      <c r="FU111" s="257"/>
      <c r="FV111" s="257"/>
      <c r="FW111" s="257"/>
      <c r="FX111" s="257"/>
      <c r="FY111" s="257"/>
      <c r="FZ111" s="257"/>
      <c r="GA111" s="257"/>
      <c r="GB111" s="257"/>
      <c r="GC111" s="257"/>
      <c r="GD111" s="257"/>
      <c r="GE111" s="257"/>
      <c r="GF111" s="257"/>
      <c r="GG111" s="257"/>
      <c r="GH111" s="257"/>
    </row>
    <row r="112" spans="1:255" s="256" customFormat="1" x14ac:dyDescent="0.25">
      <c r="A112" s="208">
        <v>2020</v>
      </c>
      <c r="B112" s="208" t="s">
        <v>2410</v>
      </c>
      <c r="C112" s="208" t="s">
        <v>2411</v>
      </c>
      <c r="D112" s="208" t="s">
        <v>2477</v>
      </c>
      <c r="E112" s="208" t="s">
        <v>2413</v>
      </c>
      <c r="F112" s="208">
        <v>45</v>
      </c>
      <c r="G112" s="209">
        <v>0</v>
      </c>
      <c r="H112" s="208"/>
      <c r="I112" s="208" t="s">
        <v>140</v>
      </c>
      <c r="J112" s="275">
        <v>127</v>
      </c>
      <c r="K112" s="208">
        <v>114</v>
      </c>
      <c r="L112" s="208">
        <v>121</v>
      </c>
      <c r="M112" s="208">
        <v>169</v>
      </c>
      <c r="N112" s="208">
        <v>152</v>
      </c>
      <c r="O112" s="208">
        <v>160.90199999999999</v>
      </c>
      <c r="P112" s="208">
        <v>127.08799999999999</v>
      </c>
      <c r="Q112" s="208">
        <v>114.304</v>
      </c>
      <c r="R112" s="208">
        <v>120.9983</v>
      </c>
      <c r="S112" s="208"/>
      <c r="T112" s="208"/>
      <c r="U112" s="208"/>
      <c r="V112" s="208" t="s">
        <v>86</v>
      </c>
      <c r="W112" s="208" t="s">
        <v>136</v>
      </c>
      <c r="X112" s="208"/>
      <c r="Y112" s="208">
        <v>1</v>
      </c>
      <c r="Z112" s="208" t="s">
        <v>64</v>
      </c>
      <c r="AA112" s="208" t="s">
        <v>64</v>
      </c>
      <c r="AB112" s="208" t="s">
        <v>86</v>
      </c>
      <c r="AC112" s="208" t="s">
        <v>87</v>
      </c>
      <c r="AD112" s="208"/>
      <c r="AE112" s="208"/>
      <c r="AF112" s="208">
        <v>316</v>
      </c>
      <c r="AG112" s="208" t="s">
        <v>108</v>
      </c>
      <c r="AH112" s="208" t="s">
        <v>109</v>
      </c>
      <c r="AI112" s="208" t="s">
        <v>68</v>
      </c>
      <c r="AJ112" s="208" t="s">
        <v>69</v>
      </c>
      <c r="AK112" s="208">
        <v>4</v>
      </c>
      <c r="AL112" s="208" t="s">
        <v>2352</v>
      </c>
      <c r="AM112" s="208"/>
      <c r="AN112" s="208"/>
      <c r="AO112" s="208"/>
      <c r="AP112" s="208"/>
      <c r="AQ112" s="208"/>
      <c r="AR112" s="276"/>
      <c r="AS112" s="208">
        <v>550</v>
      </c>
      <c r="AT112" s="277">
        <v>550</v>
      </c>
      <c r="AU112" s="275"/>
      <c r="AV112" s="208"/>
      <c r="AW112" s="208"/>
      <c r="AX112" s="208"/>
      <c r="AY112" s="208"/>
      <c r="AZ112" s="208"/>
      <c r="BA112" s="208"/>
      <c r="BB112" s="208"/>
      <c r="BC112" s="208"/>
      <c r="BD112" s="208"/>
      <c r="BE112" s="208"/>
      <c r="BF112" s="208"/>
      <c r="BG112" s="208"/>
      <c r="BH112" s="208"/>
      <c r="BI112" s="208"/>
      <c r="BJ112" s="208"/>
      <c r="BK112" s="208"/>
      <c r="BL112" s="208"/>
      <c r="BM112" s="208"/>
      <c r="BN112" s="278"/>
      <c r="BO112" s="208"/>
      <c r="BP112" s="208"/>
      <c r="BQ112" s="208">
        <v>31</v>
      </c>
      <c r="BR112" s="208" t="s">
        <v>186</v>
      </c>
      <c r="BS112" s="208"/>
      <c r="BT112" s="208" t="s">
        <v>2338</v>
      </c>
      <c r="BU112" s="211">
        <v>43906</v>
      </c>
      <c r="BV112" s="208">
        <v>27151</v>
      </c>
      <c r="BW112" s="261"/>
      <c r="BX112" s="208" t="s">
        <v>64</v>
      </c>
      <c r="BY112" s="208" t="s">
        <v>64</v>
      </c>
      <c r="BZ112" s="208"/>
      <c r="CA112" s="208"/>
      <c r="CB112" s="208" t="s">
        <v>64</v>
      </c>
      <c r="CC112" s="208" t="s">
        <v>64</v>
      </c>
      <c r="CD112" s="208"/>
      <c r="CE112" s="208"/>
      <c r="CF112" s="208"/>
      <c r="CG112" s="208"/>
      <c r="CH112" s="208"/>
      <c r="CI112" s="208"/>
      <c r="CJ112" s="208"/>
      <c r="CK112" s="208" t="s">
        <v>112</v>
      </c>
      <c r="CL112" s="208"/>
      <c r="CM112" s="208">
        <v>1</v>
      </c>
      <c r="CN112" s="208" t="s">
        <v>113</v>
      </c>
      <c r="CO112" s="208"/>
      <c r="CP112" s="208">
        <v>350</v>
      </c>
      <c r="CQ112" s="208">
        <v>230</v>
      </c>
      <c r="CR112" s="208">
        <v>150</v>
      </c>
      <c r="CS112" s="208" t="s">
        <v>114</v>
      </c>
      <c r="CT112" s="208"/>
      <c r="CU112" s="208"/>
      <c r="CV112" s="208" t="s">
        <v>115</v>
      </c>
      <c r="CW112" s="208"/>
      <c r="CX112" s="208" t="s">
        <v>116</v>
      </c>
      <c r="CY112" s="208" t="s">
        <v>64</v>
      </c>
      <c r="CZ112" s="208"/>
      <c r="DA112" s="208"/>
      <c r="DB112" s="208"/>
      <c r="DC112" s="208" t="s">
        <v>2478</v>
      </c>
      <c r="DD112" s="208">
        <v>2</v>
      </c>
      <c r="DE112" s="208" t="s">
        <v>2421</v>
      </c>
      <c r="DF112" s="208" t="s">
        <v>2415</v>
      </c>
      <c r="DG112" s="208" t="s">
        <v>2479</v>
      </c>
      <c r="DH112" s="208"/>
      <c r="DI112" s="208"/>
      <c r="DJ112" s="208"/>
      <c r="DK112" s="208"/>
      <c r="DL112" s="208" t="s">
        <v>64</v>
      </c>
      <c r="DM112" s="208" t="s">
        <v>63</v>
      </c>
      <c r="DN112" s="208"/>
      <c r="DO112" s="208"/>
      <c r="DP112" s="208" t="s">
        <v>64</v>
      </c>
      <c r="DQ112" s="208" t="s">
        <v>139</v>
      </c>
      <c r="DR112" s="208" t="s">
        <v>2423</v>
      </c>
      <c r="DS112" s="208"/>
      <c r="DT112" s="208"/>
      <c r="DU112" s="208"/>
      <c r="DV112" s="208"/>
      <c r="DW112" s="208"/>
      <c r="DX112" s="208"/>
      <c r="DY112" s="208"/>
      <c r="DZ112" s="276"/>
      <c r="EA112" s="288"/>
      <c r="EB112" s="208">
        <v>10</v>
      </c>
      <c r="EC112" s="208">
        <v>10</v>
      </c>
      <c r="ED112" s="208"/>
      <c r="EE112" s="275" t="s">
        <v>2480</v>
      </c>
      <c r="EF112" s="208">
        <v>10</v>
      </c>
      <c r="EG112" s="208"/>
      <c r="EH112" s="276"/>
      <c r="EI112" s="208"/>
      <c r="EJ112" s="208"/>
      <c r="EK112" s="208"/>
      <c r="EL112" s="208"/>
      <c r="EM112" s="275"/>
      <c r="EN112" s="208"/>
      <c r="EO112" s="208"/>
      <c r="EP112" s="276"/>
      <c r="EQ112" s="208"/>
      <c r="ER112" s="208"/>
      <c r="ES112" s="208"/>
      <c r="ET112" s="208"/>
      <c r="EU112" s="275">
        <v>4750</v>
      </c>
      <c r="EV112" s="276"/>
      <c r="EW112" s="208">
        <v>0</v>
      </c>
      <c r="EX112" s="208">
        <v>0</v>
      </c>
      <c r="EY112" s="208">
        <v>0</v>
      </c>
      <c r="EZ112" s="277"/>
      <c r="FA112" s="208">
        <v>10</v>
      </c>
      <c r="FB112" s="208"/>
      <c r="FC112" s="277"/>
      <c r="FD112" s="208"/>
      <c r="FE112" s="208"/>
      <c r="FF112" s="208"/>
      <c r="FG112" s="294">
        <f>316/320*334.9</f>
        <v>330.71375</v>
      </c>
      <c r="FH112" s="209">
        <f>316/320*301.2</f>
        <v>297.435</v>
      </c>
      <c r="FI112" s="281">
        <f>AF112</f>
        <v>316</v>
      </c>
      <c r="FJ112" s="293"/>
      <c r="FK112" s="293"/>
      <c r="FL112" s="293"/>
      <c r="FM112" s="293"/>
      <c r="FN112" s="293"/>
      <c r="FO112" s="293"/>
      <c r="FP112" s="293"/>
      <c r="FQ112" s="293"/>
      <c r="FR112" s="293"/>
      <c r="FS112" s="293"/>
      <c r="FT112" s="293"/>
      <c r="FU112" s="293"/>
      <c r="FV112" s="293"/>
      <c r="FW112" s="293"/>
      <c r="FX112" s="293"/>
      <c r="FY112" s="293"/>
      <c r="FZ112" s="293"/>
      <c r="GA112" s="293"/>
      <c r="GB112" s="293"/>
      <c r="GC112" s="293"/>
      <c r="GD112" s="293"/>
      <c r="GE112" s="293"/>
      <c r="GF112" s="293"/>
      <c r="GG112" s="293"/>
      <c r="GH112" s="293"/>
      <c r="GI112" s="293"/>
      <c r="GJ112" s="293"/>
      <c r="GK112" s="293"/>
      <c r="GL112" s="293"/>
      <c r="GM112" s="293"/>
      <c r="GN112" s="293"/>
      <c r="GO112" s="293"/>
      <c r="GP112" s="293"/>
      <c r="GQ112" s="293"/>
      <c r="GR112" s="293"/>
      <c r="GS112" s="293"/>
      <c r="GT112" s="293"/>
      <c r="GU112" s="293"/>
      <c r="GV112" s="293"/>
      <c r="GW112" s="293"/>
      <c r="GX112" s="293"/>
      <c r="GY112" s="293"/>
      <c r="GZ112" s="293"/>
      <c r="HA112" s="293"/>
      <c r="HB112" s="293"/>
      <c r="HC112" s="293"/>
      <c r="HD112" s="293"/>
      <c r="HE112" s="293"/>
      <c r="HF112" s="293"/>
      <c r="HG112" s="293"/>
      <c r="HH112" s="293"/>
      <c r="HI112" s="293"/>
      <c r="HJ112" s="293"/>
      <c r="HK112" s="293"/>
      <c r="HL112" s="293"/>
      <c r="HM112" s="293"/>
      <c r="HN112" s="293"/>
      <c r="HO112" s="293"/>
      <c r="HP112" s="293"/>
      <c r="HQ112" s="293"/>
      <c r="HR112" s="293"/>
      <c r="HS112" s="293"/>
      <c r="HT112" s="293"/>
      <c r="HU112" s="293"/>
      <c r="HV112" s="293"/>
      <c r="HW112" s="293"/>
      <c r="HX112" s="293"/>
      <c r="HY112" s="293"/>
      <c r="HZ112" s="293"/>
      <c r="IA112" s="293"/>
      <c r="IB112" s="293"/>
      <c r="IC112" s="293"/>
      <c r="ID112" s="293"/>
      <c r="IE112" s="293"/>
      <c r="IF112" s="293"/>
      <c r="IG112" s="293"/>
      <c r="IH112" s="293"/>
      <c r="II112" s="293"/>
      <c r="IJ112" s="293"/>
      <c r="IK112" s="293"/>
      <c r="IL112" s="293"/>
      <c r="IM112" s="293"/>
      <c r="IN112" s="293"/>
      <c r="IO112" s="293"/>
      <c r="IP112" s="293"/>
      <c r="IQ112" s="293"/>
      <c r="IR112" s="293"/>
      <c r="IS112" s="293"/>
      <c r="IT112" s="293"/>
      <c r="IU112" s="293"/>
    </row>
    <row r="113" spans="1:255" s="256" customFormat="1" x14ac:dyDescent="0.25">
      <c r="A113" s="208"/>
      <c r="B113" s="208"/>
      <c r="C113" s="208"/>
      <c r="D113" s="208"/>
      <c r="E113" s="208"/>
      <c r="F113" s="208"/>
      <c r="G113" s="209"/>
      <c r="H113" s="208"/>
      <c r="I113" s="208"/>
      <c r="J113" s="275">
        <v>27</v>
      </c>
      <c r="K113" s="208">
        <v>29</v>
      </c>
      <c r="L113" s="208">
        <v>28</v>
      </c>
      <c r="M113" s="208">
        <v>19.938400000000001</v>
      </c>
      <c r="N113" s="208">
        <v>22.169699999999999</v>
      </c>
      <c r="O113" s="208">
        <v>20.942499999999999</v>
      </c>
      <c r="P113" s="208">
        <v>26.521000000000001</v>
      </c>
      <c r="Q113" s="208">
        <v>29.487200000000001</v>
      </c>
      <c r="R113" s="208">
        <v>27.855799999999999</v>
      </c>
      <c r="S113" s="208"/>
      <c r="T113" s="208"/>
      <c r="U113" s="208"/>
      <c r="V113" s="208" t="s">
        <v>86</v>
      </c>
      <c r="W113" s="208" t="s">
        <v>136</v>
      </c>
      <c r="X113" s="208"/>
      <c r="Y113" s="208">
        <v>1</v>
      </c>
      <c r="Z113" s="208" t="s">
        <v>64</v>
      </c>
      <c r="AA113" s="208" t="s">
        <v>64</v>
      </c>
      <c r="AB113" s="208" t="s">
        <v>86</v>
      </c>
      <c r="AC113" s="208" t="s">
        <v>87</v>
      </c>
      <c r="AD113" s="208"/>
      <c r="AE113" s="208"/>
      <c r="AF113" s="208">
        <v>316</v>
      </c>
      <c r="AG113" s="208" t="s">
        <v>108</v>
      </c>
      <c r="AH113" s="208" t="s">
        <v>109</v>
      </c>
      <c r="AI113" s="208" t="s">
        <v>122</v>
      </c>
      <c r="AJ113" s="208" t="s">
        <v>123</v>
      </c>
      <c r="AK113" s="208">
        <v>4</v>
      </c>
      <c r="AL113" s="208" t="s">
        <v>2352</v>
      </c>
      <c r="AM113" s="208"/>
      <c r="AN113" s="208"/>
      <c r="AO113" s="208"/>
      <c r="AP113" s="208"/>
      <c r="AQ113" s="208"/>
      <c r="AR113" s="276"/>
      <c r="AS113" s="208">
        <v>550</v>
      </c>
      <c r="AT113" s="277">
        <v>550</v>
      </c>
      <c r="AU113" s="275"/>
      <c r="AV113" s="208"/>
      <c r="AW113" s="208"/>
      <c r="AX113" s="208"/>
      <c r="AY113" s="208"/>
      <c r="AZ113" s="208"/>
      <c r="BA113" s="208"/>
      <c r="BB113" s="208"/>
      <c r="BC113" s="208"/>
      <c r="BD113" s="208"/>
      <c r="BE113" s="208"/>
      <c r="BF113" s="208"/>
      <c r="BG113" s="208"/>
      <c r="BH113" s="208"/>
      <c r="BI113" s="208"/>
      <c r="BJ113" s="208"/>
      <c r="BK113" s="208"/>
      <c r="BL113" s="208"/>
      <c r="BM113" s="208"/>
      <c r="BN113" s="278"/>
      <c r="BO113" s="208"/>
      <c r="BP113" s="208"/>
      <c r="BQ113" s="208">
        <v>31</v>
      </c>
      <c r="BR113" s="208" t="s">
        <v>186</v>
      </c>
      <c r="BS113" s="208"/>
      <c r="BT113" s="208" t="s">
        <v>2338</v>
      </c>
      <c r="BU113" s="211">
        <v>43906</v>
      </c>
      <c r="BV113" s="208">
        <v>27151</v>
      </c>
      <c r="BW113" s="261"/>
      <c r="BX113" s="208" t="s">
        <v>64</v>
      </c>
      <c r="BY113" s="208" t="s">
        <v>64</v>
      </c>
      <c r="BZ113" s="208"/>
      <c r="CA113" s="208"/>
      <c r="CB113" s="208" t="s">
        <v>64</v>
      </c>
      <c r="CC113" s="208" t="s">
        <v>64</v>
      </c>
      <c r="CD113" s="208"/>
      <c r="CE113" s="208"/>
      <c r="CF113" s="208"/>
      <c r="CG113" s="208"/>
      <c r="CH113" s="208"/>
      <c r="CI113" s="208"/>
      <c r="CJ113" s="208"/>
      <c r="CK113" s="208" t="s">
        <v>112</v>
      </c>
      <c r="CL113" s="208"/>
      <c r="CM113" s="208">
        <v>1</v>
      </c>
      <c r="CN113" s="208" t="s">
        <v>113</v>
      </c>
      <c r="CO113" s="208"/>
      <c r="CP113" s="208">
        <v>350</v>
      </c>
      <c r="CQ113" s="208">
        <v>230</v>
      </c>
      <c r="CR113" s="208">
        <v>150</v>
      </c>
      <c r="CS113" s="208" t="s">
        <v>114</v>
      </c>
      <c r="CT113" s="208"/>
      <c r="CU113" s="208"/>
      <c r="CV113" s="208" t="s">
        <v>115</v>
      </c>
      <c r="CW113" s="208"/>
      <c r="CX113" s="208" t="s">
        <v>116</v>
      </c>
      <c r="CY113" s="208" t="s">
        <v>64</v>
      </c>
      <c r="CZ113" s="208"/>
      <c r="DA113" s="208"/>
      <c r="DB113" s="208"/>
      <c r="DC113" s="208" t="s">
        <v>2478</v>
      </c>
      <c r="DD113" s="208">
        <v>2</v>
      </c>
      <c r="DE113" s="208" t="s">
        <v>2421</v>
      </c>
      <c r="DF113" s="208" t="s">
        <v>2415</v>
      </c>
      <c r="DG113" s="208" t="s">
        <v>2479</v>
      </c>
      <c r="DH113" s="208"/>
      <c r="DI113" s="208"/>
      <c r="DJ113" s="208"/>
      <c r="DK113" s="208"/>
      <c r="DL113" s="208" t="s">
        <v>64</v>
      </c>
      <c r="DM113" s="208" t="s">
        <v>63</v>
      </c>
      <c r="DN113" s="208"/>
      <c r="DO113" s="208"/>
      <c r="DP113" s="208" t="s">
        <v>64</v>
      </c>
      <c r="DQ113" s="208" t="s">
        <v>139</v>
      </c>
      <c r="DR113" s="208" t="s">
        <v>2423</v>
      </c>
      <c r="DS113" s="208"/>
      <c r="DT113" s="208"/>
      <c r="DU113" s="208"/>
      <c r="DV113" s="208"/>
      <c r="DW113" s="208"/>
      <c r="DX113" s="208"/>
      <c r="DY113" s="208"/>
      <c r="DZ113" s="276"/>
      <c r="EA113" s="288"/>
      <c r="EB113" s="208">
        <v>10</v>
      </c>
      <c r="EC113" s="208">
        <v>10</v>
      </c>
      <c r="ED113" s="208"/>
      <c r="EE113" s="275" t="s">
        <v>2480</v>
      </c>
      <c r="EF113" s="208">
        <v>10</v>
      </c>
      <c r="EG113" s="208"/>
      <c r="EH113" s="276"/>
      <c r="EI113" s="208"/>
      <c r="EJ113" s="208"/>
      <c r="EK113" s="208"/>
      <c r="EL113" s="208"/>
      <c r="EM113" s="275"/>
      <c r="EN113" s="208"/>
      <c r="EO113" s="208"/>
      <c r="EP113" s="276"/>
      <c r="EQ113" s="208"/>
      <c r="ER113" s="208"/>
      <c r="ES113" s="208"/>
      <c r="ET113" s="208"/>
      <c r="EU113" s="275">
        <v>4750</v>
      </c>
      <c r="EV113" s="276"/>
      <c r="EW113" s="208">
        <v>0</v>
      </c>
      <c r="EX113" s="208">
        <v>0</v>
      </c>
      <c r="EY113" s="208">
        <v>0</v>
      </c>
      <c r="EZ113" s="277"/>
      <c r="FA113" s="208">
        <v>10</v>
      </c>
      <c r="FB113" s="208"/>
      <c r="FC113" s="277"/>
      <c r="FD113" s="208"/>
      <c r="FE113" s="208"/>
      <c r="FF113" s="208"/>
      <c r="FG113" s="294" t="s">
        <v>2481</v>
      </c>
      <c r="FH113" s="209"/>
      <c r="FI113" s="276"/>
      <c r="FJ113" s="293"/>
      <c r="FK113" s="293"/>
      <c r="FL113" s="293"/>
      <c r="FM113" s="293"/>
      <c r="FN113" s="293"/>
      <c r="FO113" s="293"/>
      <c r="FP113" s="293"/>
      <c r="FQ113" s="293"/>
      <c r="FR113" s="293"/>
      <c r="FS113" s="293"/>
      <c r="FT113" s="293"/>
      <c r="FU113" s="293"/>
      <c r="FV113" s="293"/>
      <c r="FW113" s="293"/>
      <c r="FX113" s="293"/>
      <c r="FY113" s="293"/>
      <c r="FZ113" s="293"/>
      <c r="GA113" s="293"/>
      <c r="GB113" s="293"/>
      <c r="GC113" s="293"/>
      <c r="GD113" s="293"/>
      <c r="GE113" s="293"/>
      <c r="GF113" s="293"/>
      <c r="GG113" s="293"/>
      <c r="GH113" s="293"/>
      <c r="GI113" s="293"/>
      <c r="GJ113" s="293"/>
      <c r="GK113" s="293"/>
      <c r="GL113" s="293"/>
      <c r="GM113" s="293"/>
      <c r="GN113" s="293"/>
      <c r="GO113" s="293"/>
      <c r="GP113" s="293"/>
      <c r="GQ113" s="293"/>
      <c r="GR113" s="293"/>
      <c r="GS113" s="293"/>
      <c r="GT113" s="293"/>
      <c r="GU113" s="293"/>
      <c r="GV113" s="293"/>
      <c r="GW113" s="293"/>
      <c r="GX113" s="293"/>
      <c r="GY113" s="293"/>
      <c r="GZ113" s="293"/>
      <c r="HA113" s="293"/>
      <c r="HB113" s="293"/>
      <c r="HC113" s="293"/>
      <c r="HD113" s="293"/>
      <c r="HE113" s="293"/>
      <c r="HF113" s="293"/>
      <c r="HG113" s="293"/>
      <c r="HH113" s="293"/>
      <c r="HI113" s="293"/>
      <c r="HJ113" s="293"/>
      <c r="HK113" s="293"/>
      <c r="HL113" s="293"/>
      <c r="HM113" s="293"/>
      <c r="HN113" s="293"/>
      <c r="HO113" s="293"/>
      <c r="HP113" s="293"/>
      <c r="HQ113" s="293"/>
      <c r="HR113" s="293"/>
      <c r="HS113" s="293"/>
      <c r="HT113" s="293"/>
      <c r="HU113" s="293"/>
      <c r="HV113" s="293"/>
      <c r="HW113" s="293"/>
      <c r="HX113" s="293"/>
      <c r="HY113" s="293"/>
      <c r="HZ113" s="293"/>
      <c r="IA113" s="293"/>
      <c r="IB113" s="293"/>
      <c r="IC113" s="293"/>
      <c r="ID113" s="293"/>
      <c r="IE113" s="293"/>
      <c r="IF113" s="293"/>
      <c r="IG113" s="293"/>
      <c r="IH113" s="293"/>
      <c r="II113" s="293"/>
      <c r="IJ113" s="293"/>
      <c r="IK113" s="293"/>
      <c r="IL113" s="293"/>
      <c r="IM113" s="293"/>
      <c r="IN113" s="293"/>
      <c r="IO113" s="293"/>
      <c r="IP113" s="293"/>
      <c r="IQ113" s="293"/>
      <c r="IR113" s="293"/>
      <c r="IS113" s="293"/>
      <c r="IT113" s="293"/>
      <c r="IU113" s="293"/>
    </row>
    <row r="114" spans="1:255" s="256" customFormat="1" ht="15.4" customHeight="1" x14ac:dyDescent="0.25">
      <c r="A114" s="4"/>
      <c r="B114" s="4"/>
      <c r="C114" s="270"/>
      <c r="D114" s="4"/>
      <c r="E114" s="4"/>
      <c r="F114" s="4"/>
      <c r="G114" s="4"/>
      <c r="H114" s="4"/>
      <c r="I114" s="257"/>
      <c r="J114" s="260"/>
      <c r="K114" s="4"/>
      <c r="L114" s="4"/>
      <c r="M114" s="257" t="s">
        <v>2482</v>
      </c>
      <c r="N114" s="4"/>
      <c r="O114" s="4"/>
      <c r="P114" s="4"/>
      <c r="Q114" s="4"/>
      <c r="R114" s="4"/>
      <c r="S114" s="4"/>
      <c r="T114" s="4"/>
      <c r="U114" s="4"/>
      <c r="V114" s="4"/>
      <c r="W114" s="4"/>
      <c r="X114" s="4"/>
      <c r="Y114" s="4"/>
      <c r="Z114" s="4"/>
      <c r="AA114" s="4"/>
      <c r="AB114" s="4"/>
      <c r="AC114" s="4"/>
      <c r="AD114" s="257" t="str">
        <f>$M114</f>
        <v>2020 Tesla Model Y Performance AWD</v>
      </c>
      <c r="AE114" s="4"/>
      <c r="AF114" s="4"/>
      <c r="AG114" s="4"/>
      <c r="AH114" s="4"/>
      <c r="AI114" s="4"/>
      <c r="AJ114" s="292"/>
      <c r="AK114" s="4"/>
      <c r="AL114" s="4"/>
      <c r="AM114" s="4"/>
      <c r="AN114" s="4"/>
      <c r="AO114" s="4"/>
      <c r="AP114" s="4"/>
      <c r="AQ114" s="4"/>
      <c r="AR114" s="271"/>
      <c r="AS114" s="4"/>
      <c r="AT114" s="272" t="str">
        <f>$M114</f>
        <v>2020 Tesla Model Y Performance AWD</v>
      </c>
      <c r="AU114" s="260"/>
      <c r="AV114" s="4"/>
      <c r="AW114" s="4"/>
      <c r="AX114" s="4"/>
      <c r="AY114" s="4"/>
      <c r="AZ114" s="4"/>
      <c r="BA114" s="4"/>
      <c r="BB114" s="4"/>
      <c r="BC114" s="4"/>
      <c r="BD114" s="4"/>
      <c r="BE114" s="4"/>
      <c r="BF114" s="4"/>
      <c r="BG114" s="4"/>
      <c r="BH114" s="4"/>
      <c r="BI114" s="257" t="str">
        <f>$M114</f>
        <v>2020 Tesla Model Y Performance AWD</v>
      </c>
      <c r="BJ114" s="4"/>
      <c r="BK114" s="4"/>
      <c r="BL114" s="4"/>
      <c r="BM114" s="4"/>
      <c r="BN114" s="260"/>
      <c r="BO114" s="4"/>
      <c r="BP114" s="4"/>
      <c r="BQ114" s="4"/>
      <c r="BR114" s="4"/>
      <c r="BS114" s="4"/>
      <c r="BT114" s="188"/>
      <c r="BU114" s="4"/>
      <c r="BV114" s="4"/>
      <c r="BW114" s="283" t="s">
        <v>80</v>
      </c>
      <c r="BX114" s="4"/>
      <c r="BY114" s="257" t="str">
        <f>$M114</f>
        <v>2020 Tesla Model Y Performance AWD</v>
      </c>
      <c r="BZ114" s="4"/>
      <c r="CA114" s="4"/>
      <c r="CB114" s="4"/>
      <c r="CC114" s="4"/>
      <c r="CD114" s="4"/>
      <c r="CE114" s="273" t="s">
        <v>80</v>
      </c>
      <c r="CF114" s="4"/>
      <c r="CG114" s="4"/>
      <c r="CH114" s="4"/>
      <c r="CI114" s="4"/>
      <c r="CJ114" s="4"/>
      <c r="CK114" s="4"/>
      <c r="CL114" s="4"/>
      <c r="CM114" s="4"/>
      <c r="CN114" s="4"/>
      <c r="CO114" s="257" t="str">
        <f>$M114</f>
        <v>2020 Tesla Model Y Performance AWD</v>
      </c>
      <c r="CP114" s="4"/>
      <c r="CQ114" s="4"/>
      <c r="CR114" s="4"/>
      <c r="CS114" s="4"/>
      <c r="CT114" s="4"/>
      <c r="CU114" s="4"/>
      <c r="CV114" s="4"/>
      <c r="CW114" s="4"/>
      <c r="CX114" s="4"/>
      <c r="CY114" s="4"/>
      <c r="CZ114" s="4"/>
      <c r="DA114" s="4"/>
      <c r="DB114" s="4"/>
      <c r="DC114" s="4"/>
      <c r="DD114" s="4"/>
      <c r="DE114" s="4"/>
      <c r="DF114" s="257" t="str">
        <f>$M114</f>
        <v>2020 Tesla Model Y Performance AWD</v>
      </c>
      <c r="DG114" s="4"/>
      <c r="DH114" s="4"/>
      <c r="DI114" s="4"/>
      <c r="DJ114" s="4"/>
      <c r="DK114" s="4"/>
      <c r="DL114" s="4"/>
      <c r="DM114" s="4"/>
      <c r="DN114" s="4"/>
      <c r="DO114" s="4"/>
      <c r="DP114" s="4"/>
      <c r="DQ114" s="4"/>
      <c r="DR114" s="257"/>
      <c r="DS114" s="257"/>
      <c r="DT114" s="257"/>
      <c r="DU114" s="257"/>
      <c r="DV114" s="257"/>
      <c r="DW114" s="257" t="str">
        <f>$M114</f>
        <v>2020 Tesla Model Y Performance AWD</v>
      </c>
      <c r="DX114" s="257"/>
      <c r="DY114" s="257"/>
      <c r="DZ114" s="262"/>
      <c r="EA114" s="284"/>
      <c r="EB114" s="257"/>
      <c r="EC114" s="257"/>
      <c r="ED114" s="257"/>
      <c r="EE114" s="266"/>
      <c r="EF114" s="257"/>
      <c r="EG114" s="257"/>
      <c r="EH114" s="262"/>
      <c r="EI114" s="257"/>
      <c r="EK114" s="273"/>
      <c r="EL114" s="257" t="str">
        <f>$M114</f>
        <v>2020 Tesla Model Y Performance AWD</v>
      </c>
      <c r="EM114" s="266"/>
      <c r="EP114" s="267"/>
      <c r="EU114" s="268"/>
      <c r="EV114" s="267"/>
      <c r="EZ114" s="269"/>
      <c r="FA114" s="257" t="str">
        <f>$M114</f>
        <v>2020 Tesla Model Y Performance AWD</v>
      </c>
      <c r="FC114" s="269"/>
      <c r="FD114" s="257"/>
      <c r="FE114" s="257"/>
      <c r="FF114" s="257"/>
      <c r="FG114" s="266"/>
      <c r="FH114" s="257"/>
      <c r="FI114" s="262"/>
      <c r="FJ114" s="257"/>
      <c r="FK114" s="257"/>
      <c r="FL114" s="257"/>
      <c r="FM114" s="257"/>
      <c r="FN114" s="257"/>
      <c r="FO114" s="257"/>
      <c r="FP114" s="257"/>
      <c r="FQ114" s="257"/>
      <c r="FR114" s="257"/>
      <c r="FS114" s="257"/>
      <c r="FT114" s="257"/>
      <c r="FU114" s="257"/>
      <c r="FV114" s="257"/>
      <c r="FW114" s="257"/>
      <c r="FX114" s="257"/>
      <c r="FY114" s="257"/>
      <c r="FZ114" s="257"/>
      <c r="GA114" s="257"/>
      <c r="GB114" s="257"/>
      <c r="GC114" s="257"/>
      <c r="GD114" s="257"/>
      <c r="GE114" s="257"/>
      <c r="GF114" s="257"/>
      <c r="GG114" s="257"/>
      <c r="GH114" s="257"/>
    </row>
    <row r="115" spans="1:255" s="256" customFormat="1" ht="15.4" customHeight="1" x14ac:dyDescent="0.25">
      <c r="A115" s="208">
        <v>2020</v>
      </c>
      <c r="B115" s="208" t="s">
        <v>2410</v>
      </c>
      <c r="C115" s="208" t="s">
        <v>2411</v>
      </c>
      <c r="D115" s="208" t="s">
        <v>2483</v>
      </c>
      <c r="E115" s="208" t="s">
        <v>2413</v>
      </c>
      <c r="F115" s="208">
        <v>46</v>
      </c>
      <c r="G115" s="209">
        <v>0</v>
      </c>
      <c r="H115" s="208"/>
      <c r="I115" s="208" t="s">
        <v>140</v>
      </c>
      <c r="J115" s="275">
        <v>129</v>
      </c>
      <c r="K115" s="208">
        <v>112</v>
      </c>
      <c r="L115" s="208">
        <v>121</v>
      </c>
      <c r="M115" s="208">
        <v>170</v>
      </c>
      <c r="N115" s="208">
        <v>148.1</v>
      </c>
      <c r="O115" s="208">
        <v>159.39349999999999</v>
      </c>
      <c r="P115" s="208">
        <v>128.52000000000001</v>
      </c>
      <c r="Q115" s="208">
        <v>111.9636</v>
      </c>
      <c r="R115" s="208">
        <v>120.50149999999999</v>
      </c>
      <c r="S115" s="208"/>
      <c r="T115" s="208"/>
      <c r="U115" s="208"/>
      <c r="V115" s="208" t="s">
        <v>86</v>
      </c>
      <c r="W115" s="208" t="s">
        <v>136</v>
      </c>
      <c r="X115" s="208"/>
      <c r="Y115" s="208">
        <v>1</v>
      </c>
      <c r="Z115" s="208" t="s">
        <v>64</v>
      </c>
      <c r="AA115" s="208" t="s">
        <v>64</v>
      </c>
      <c r="AB115" s="208" t="s">
        <v>86</v>
      </c>
      <c r="AC115" s="208" t="s">
        <v>87</v>
      </c>
      <c r="AD115" s="208"/>
      <c r="AE115" s="208"/>
      <c r="AF115" s="208">
        <v>315</v>
      </c>
      <c r="AG115" s="208" t="s">
        <v>108</v>
      </c>
      <c r="AH115" s="208" t="s">
        <v>109</v>
      </c>
      <c r="AI115" s="208" t="s">
        <v>68</v>
      </c>
      <c r="AJ115" s="208" t="s">
        <v>69</v>
      </c>
      <c r="AK115" s="208">
        <v>4</v>
      </c>
      <c r="AL115" s="208" t="s">
        <v>2352</v>
      </c>
      <c r="AM115" s="208"/>
      <c r="AN115" s="208"/>
      <c r="AO115" s="208"/>
      <c r="AP115" s="208"/>
      <c r="AQ115" s="208"/>
      <c r="AR115" s="276"/>
      <c r="AS115" s="208">
        <v>550</v>
      </c>
      <c r="AT115" s="277">
        <v>550</v>
      </c>
      <c r="AU115" s="275"/>
      <c r="AV115" s="208"/>
      <c r="AW115" s="208"/>
      <c r="AX115" s="208"/>
      <c r="AY115" s="208"/>
      <c r="AZ115" s="208"/>
      <c r="BA115" s="208"/>
      <c r="BB115" s="208"/>
      <c r="BC115" s="208"/>
      <c r="BD115" s="208"/>
      <c r="BE115" s="208"/>
      <c r="BF115" s="208"/>
      <c r="BG115" s="208"/>
      <c r="BH115" s="208"/>
      <c r="BI115" s="208"/>
      <c r="BJ115" s="208"/>
      <c r="BK115" s="208"/>
      <c r="BL115" s="208"/>
      <c r="BM115" s="208"/>
      <c r="BN115" s="278"/>
      <c r="BO115" s="208"/>
      <c r="BP115" s="208"/>
      <c r="BQ115" s="208">
        <v>31</v>
      </c>
      <c r="BR115" s="208" t="s">
        <v>186</v>
      </c>
      <c r="BS115" s="208"/>
      <c r="BT115" s="208" t="s">
        <v>2338</v>
      </c>
      <c r="BU115" s="211">
        <v>43862</v>
      </c>
      <c r="BV115" s="208">
        <v>27009</v>
      </c>
      <c r="BW115" s="279"/>
      <c r="BX115" s="208" t="s">
        <v>64</v>
      </c>
      <c r="BY115" s="208" t="s">
        <v>64</v>
      </c>
      <c r="BZ115" s="208"/>
      <c r="CA115" s="208"/>
      <c r="CB115" s="208" t="s">
        <v>64</v>
      </c>
      <c r="CC115" s="208" t="s">
        <v>64</v>
      </c>
      <c r="CD115" s="208"/>
      <c r="CE115" s="208"/>
      <c r="CF115" s="208"/>
      <c r="CG115" s="208"/>
      <c r="CH115" s="208"/>
      <c r="CI115" s="208"/>
      <c r="CJ115" s="208"/>
      <c r="CK115" s="208" t="s">
        <v>112</v>
      </c>
      <c r="CL115" s="208"/>
      <c r="CM115" s="208">
        <v>1</v>
      </c>
      <c r="CN115" s="208" t="s">
        <v>113</v>
      </c>
      <c r="CO115" s="208"/>
      <c r="CP115" s="208">
        <v>350</v>
      </c>
      <c r="CQ115" s="208">
        <v>230</v>
      </c>
      <c r="CR115" s="208">
        <v>150</v>
      </c>
      <c r="CS115" s="208" t="s">
        <v>114</v>
      </c>
      <c r="CT115" s="208"/>
      <c r="CU115" s="208"/>
      <c r="CV115" s="208" t="s">
        <v>115</v>
      </c>
      <c r="CW115" s="208"/>
      <c r="CX115" s="208" t="s">
        <v>116</v>
      </c>
      <c r="CY115" s="208" t="s">
        <v>64</v>
      </c>
      <c r="CZ115" s="208"/>
      <c r="DA115" s="208"/>
      <c r="DB115" s="208"/>
      <c r="DC115" s="208" t="s">
        <v>2484</v>
      </c>
      <c r="DD115" s="208">
        <v>2</v>
      </c>
      <c r="DE115" s="208" t="s">
        <v>2421</v>
      </c>
      <c r="DF115" s="208" t="s">
        <v>2415</v>
      </c>
      <c r="DG115" s="208" t="s">
        <v>2436</v>
      </c>
      <c r="DH115" s="208"/>
      <c r="DI115" s="208"/>
      <c r="DJ115" s="208"/>
      <c r="DK115" s="208"/>
      <c r="DL115" s="208" t="s">
        <v>64</v>
      </c>
      <c r="DM115" s="208" t="s">
        <v>63</v>
      </c>
      <c r="DN115" s="208"/>
      <c r="DO115" s="208"/>
      <c r="DP115" s="208" t="s">
        <v>64</v>
      </c>
      <c r="DQ115" s="208" t="s">
        <v>139</v>
      </c>
      <c r="DR115" s="208" t="s">
        <v>2485</v>
      </c>
      <c r="DS115" s="208"/>
      <c r="DT115" s="208"/>
      <c r="DU115" s="208"/>
      <c r="DV115" s="208"/>
      <c r="DW115" s="208"/>
      <c r="DX115" s="208"/>
      <c r="DY115" s="208"/>
      <c r="DZ115" s="276"/>
      <c r="EA115" s="263"/>
      <c r="EB115" s="208">
        <v>10</v>
      </c>
      <c r="EC115" s="208">
        <v>10</v>
      </c>
      <c r="ED115" s="208"/>
      <c r="EE115" s="275" t="s">
        <v>2480</v>
      </c>
      <c r="EF115" s="208">
        <v>10</v>
      </c>
      <c r="EG115" s="208"/>
      <c r="EH115" s="276"/>
      <c r="EI115" s="208"/>
      <c r="EJ115" s="208"/>
      <c r="EK115" s="208"/>
      <c r="EL115" s="208"/>
      <c r="EM115" s="275"/>
      <c r="EN115" s="208"/>
      <c r="EO115" s="208"/>
      <c r="EP115" s="276"/>
      <c r="EQ115" s="208"/>
      <c r="ER115" s="208"/>
      <c r="ES115" s="208"/>
      <c r="ET115" s="208"/>
      <c r="EU115" s="275">
        <v>4750</v>
      </c>
      <c r="EV115" s="276"/>
      <c r="EW115" s="208">
        <v>0</v>
      </c>
      <c r="EX115" s="208">
        <v>0</v>
      </c>
      <c r="EY115" s="208">
        <v>0</v>
      </c>
      <c r="EZ115" s="277"/>
      <c r="FA115" s="208">
        <v>10</v>
      </c>
      <c r="FB115" s="208"/>
      <c r="FC115" s="299"/>
      <c r="FD115" s="293"/>
      <c r="FE115" s="293"/>
      <c r="FF115" s="293"/>
      <c r="FG115" s="294">
        <f>335.1*315/316</f>
        <v>334.0395569620253</v>
      </c>
      <c r="FH115" s="209">
        <f>315*291.9/316</f>
        <v>290.9762658227848</v>
      </c>
      <c r="FI115" s="276">
        <v>315</v>
      </c>
    </row>
    <row r="116" spans="1:255" s="256" customFormat="1" ht="13.9" customHeight="1" x14ac:dyDescent="0.25">
      <c r="A116" s="208"/>
      <c r="B116" s="208"/>
      <c r="C116" s="208"/>
      <c r="D116" s="208"/>
      <c r="E116" s="208"/>
      <c r="F116" s="208"/>
      <c r="G116" s="209"/>
      <c r="H116" s="208"/>
      <c r="I116" s="208"/>
      <c r="J116" s="275">
        <v>26</v>
      </c>
      <c r="K116" s="208">
        <v>30</v>
      </c>
      <c r="L116" s="208">
        <v>28</v>
      </c>
      <c r="M116" s="208">
        <v>19.820900000000002</v>
      </c>
      <c r="N116" s="208">
        <v>22.755400000000002</v>
      </c>
      <c r="O116" s="208">
        <v>21.141400000000001</v>
      </c>
      <c r="P116" s="208">
        <v>26.2255</v>
      </c>
      <c r="Q116" s="208">
        <v>30.1035</v>
      </c>
      <c r="R116" s="208">
        <v>27.970600000000001</v>
      </c>
      <c r="S116" s="208"/>
      <c r="T116" s="208"/>
      <c r="U116" s="208"/>
      <c r="V116" s="208" t="s">
        <v>86</v>
      </c>
      <c r="W116" s="208" t="s">
        <v>136</v>
      </c>
      <c r="X116" s="208"/>
      <c r="Y116" s="208">
        <v>1</v>
      </c>
      <c r="Z116" s="208" t="s">
        <v>64</v>
      </c>
      <c r="AA116" s="208" t="s">
        <v>64</v>
      </c>
      <c r="AB116" s="208" t="s">
        <v>86</v>
      </c>
      <c r="AC116" s="208" t="s">
        <v>87</v>
      </c>
      <c r="AD116" s="208"/>
      <c r="AE116" s="208"/>
      <c r="AF116" s="208">
        <v>315</v>
      </c>
      <c r="AG116" s="208" t="s">
        <v>108</v>
      </c>
      <c r="AH116" s="208" t="s">
        <v>109</v>
      </c>
      <c r="AI116" s="208" t="s">
        <v>122</v>
      </c>
      <c r="AJ116" s="208" t="s">
        <v>123</v>
      </c>
      <c r="AK116" s="208">
        <v>4</v>
      </c>
      <c r="AL116" s="208" t="s">
        <v>2352</v>
      </c>
      <c r="AM116" s="208"/>
      <c r="AN116" s="208"/>
      <c r="AO116" s="208"/>
      <c r="AP116" s="208"/>
      <c r="AQ116" s="208"/>
      <c r="AR116" s="276"/>
      <c r="AS116" s="208">
        <v>550</v>
      </c>
      <c r="AT116" s="277">
        <v>550</v>
      </c>
      <c r="AU116" s="275"/>
      <c r="AV116" s="208"/>
      <c r="AW116" s="208"/>
      <c r="AX116" s="208"/>
      <c r="AY116" s="208"/>
      <c r="AZ116" s="208"/>
      <c r="BA116" s="208"/>
      <c r="BB116" s="208"/>
      <c r="BC116" s="208"/>
      <c r="BD116" s="208"/>
      <c r="BE116" s="208"/>
      <c r="BF116" s="208"/>
      <c r="BG116" s="208"/>
      <c r="BH116" s="208"/>
      <c r="BI116" s="208"/>
      <c r="BJ116" s="208"/>
      <c r="BK116" s="208"/>
      <c r="BL116" s="208"/>
      <c r="BM116" s="208"/>
      <c r="BN116" s="278"/>
      <c r="BO116" s="208"/>
      <c r="BP116" s="208"/>
      <c r="BQ116" s="208">
        <v>31</v>
      </c>
      <c r="BR116" s="208" t="s">
        <v>186</v>
      </c>
      <c r="BS116" s="208"/>
      <c r="BT116" s="208" t="s">
        <v>2338</v>
      </c>
      <c r="BU116" s="211">
        <v>43862</v>
      </c>
      <c r="BV116" s="208">
        <v>27009</v>
      </c>
      <c r="BW116" s="279"/>
      <c r="BX116" s="208" t="s">
        <v>64</v>
      </c>
      <c r="BY116" s="208" t="s">
        <v>64</v>
      </c>
      <c r="BZ116" s="208"/>
      <c r="CA116" s="208"/>
      <c r="CB116" s="208" t="s">
        <v>64</v>
      </c>
      <c r="CC116" s="208" t="s">
        <v>64</v>
      </c>
      <c r="CD116" s="208"/>
      <c r="CE116" s="208"/>
      <c r="CF116" s="208"/>
      <c r="CG116" s="208"/>
      <c r="CH116" s="208"/>
      <c r="CI116" s="208"/>
      <c r="CJ116" s="208"/>
      <c r="CK116" s="208" t="s">
        <v>112</v>
      </c>
      <c r="CL116" s="208"/>
      <c r="CM116" s="208">
        <v>1</v>
      </c>
      <c r="CN116" s="208" t="s">
        <v>113</v>
      </c>
      <c r="CO116" s="208"/>
      <c r="CP116" s="208">
        <v>350</v>
      </c>
      <c r="CQ116" s="208">
        <v>230</v>
      </c>
      <c r="CR116" s="208">
        <v>150</v>
      </c>
      <c r="CS116" s="208" t="s">
        <v>114</v>
      </c>
      <c r="CT116" s="208"/>
      <c r="CU116" s="208"/>
      <c r="CV116" s="208" t="s">
        <v>115</v>
      </c>
      <c r="CW116" s="208"/>
      <c r="CX116" s="208" t="s">
        <v>116</v>
      </c>
      <c r="CY116" s="208" t="s">
        <v>64</v>
      </c>
      <c r="CZ116" s="208"/>
      <c r="DA116" s="208"/>
      <c r="DB116" s="208"/>
      <c r="DC116" s="208" t="s">
        <v>2484</v>
      </c>
      <c r="DD116" s="208">
        <v>2</v>
      </c>
      <c r="DE116" s="208" t="s">
        <v>2421</v>
      </c>
      <c r="DF116" s="208" t="s">
        <v>2415</v>
      </c>
      <c r="DG116" s="208" t="s">
        <v>2436</v>
      </c>
      <c r="DH116" s="208"/>
      <c r="DI116" s="208"/>
      <c r="DJ116" s="208"/>
      <c r="DK116" s="208"/>
      <c r="DL116" s="208" t="s">
        <v>64</v>
      </c>
      <c r="DM116" s="208" t="s">
        <v>63</v>
      </c>
      <c r="DN116" s="208"/>
      <c r="DO116" s="208"/>
      <c r="DP116" s="208" t="s">
        <v>64</v>
      </c>
      <c r="DQ116" s="208" t="s">
        <v>139</v>
      </c>
      <c r="DR116" s="208" t="s">
        <v>2485</v>
      </c>
      <c r="DS116" s="208"/>
      <c r="DT116" s="208"/>
      <c r="DU116" s="208"/>
      <c r="DV116" s="208"/>
      <c r="DW116" s="208"/>
      <c r="DX116" s="208"/>
      <c r="DY116" s="208"/>
      <c r="DZ116" s="276"/>
      <c r="EA116" s="263"/>
      <c r="EB116" s="208">
        <v>10</v>
      </c>
      <c r="EC116" s="208">
        <v>10</v>
      </c>
      <c r="ED116" s="208"/>
      <c r="EE116" s="275" t="s">
        <v>2480</v>
      </c>
      <c r="EF116" s="208">
        <v>10</v>
      </c>
      <c r="EG116" s="208"/>
      <c r="EH116" s="276"/>
      <c r="EI116" s="208"/>
      <c r="EJ116" s="208"/>
      <c r="EK116" s="208"/>
      <c r="EL116" s="208"/>
      <c r="EM116" s="275"/>
      <c r="EN116" s="208"/>
      <c r="EO116" s="208"/>
      <c r="EP116" s="276"/>
      <c r="EQ116" s="208"/>
      <c r="ER116" s="208"/>
      <c r="ES116" s="208"/>
      <c r="ET116" s="208"/>
      <c r="EU116" s="275">
        <v>4750</v>
      </c>
      <c r="EV116" s="276"/>
      <c r="EW116" s="208">
        <v>0</v>
      </c>
      <c r="EX116" s="208">
        <v>0</v>
      </c>
      <c r="EY116" s="208">
        <v>0</v>
      </c>
      <c r="EZ116" s="277"/>
      <c r="FA116" s="208">
        <v>10</v>
      </c>
      <c r="FB116" s="208"/>
      <c r="FC116" s="299"/>
      <c r="FD116" s="293"/>
      <c r="FE116" s="293"/>
      <c r="FF116" s="293"/>
      <c r="FG116" s="294" t="s">
        <v>2486</v>
      </c>
      <c r="FH116" s="209"/>
      <c r="FI116" s="276"/>
    </row>
    <row r="117" spans="1:255" s="256" customFormat="1" ht="15.4" customHeight="1" x14ac:dyDescent="0.25">
      <c r="A117" s="4"/>
      <c r="B117" s="4"/>
      <c r="C117" s="270"/>
      <c r="D117" s="4"/>
      <c r="E117" s="4"/>
      <c r="F117" s="4"/>
      <c r="G117" s="4"/>
      <c r="H117" s="4"/>
      <c r="I117" s="257"/>
      <c r="J117" s="260"/>
      <c r="K117" s="4"/>
      <c r="L117" s="4"/>
      <c r="M117" s="257" t="s">
        <v>2487</v>
      </c>
      <c r="N117" s="4"/>
      <c r="O117" s="4"/>
      <c r="P117" s="4"/>
      <c r="Q117" s="4"/>
      <c r="R117" s="4"/>
      <c r="S117" s="4"/>
      <c r="T117" s="4"/>
      <c r="U117" s="4"/>
      <c r="V117" s="4"/>
      <c r="W117" s="4"/>
      <c r="X117" s="4"/>
      <c r="Y117" s="4"/>
      <c r="Z117" s="4"/>
      <c r="AA117" s="4"/>
      <c r="AB117" s="4"/>
      <c r="AC117" s="4"/>
      <c r="AD117" s="257" t="str">
        <f>$M117</f>
        <v>2020 Tesla Model Y Performance AWD Performance AWD (21" Wheels)</v>
      </c>
      <c r="AE117" s="4"/>
      <c r="AF117" s="4"/>
      <c r="AG117" s="4"/>
      <c r="AH117" s="4"/>
      <c r="AI117" s="4"/>
      <c r="AJ117" s="292"/>
      <c r="AK117" s="4"/>
      <c r="AL117" s="4"/>
      <c r="AM117" s="4"/>
      <c r="AN117" s="4"/>
      <c r="AO117" s="4"/>
      <c r="AP117" s="4"/>
      <c r="AQ117" s="4"/>
      <c r="AR117" s="271"/>
      <c r="AS117" s="4"/>
      <c r="AT117" s="272" t="str">
        <f>$M117</f>
        <v>2020 Tesla Model Y Performance AWD Performance AWD (21" Wheels)</v>
      </c>
      <c r="AU117" s="260"/>
      <c r="AV117" s="4"/>
      <c r="AW117" s="4"/>
      <c r="AX117" s="4"/>
      <c r="AY117" s="4"/>
      <c r="AZ117" s="4"/>
      <c r="BA117" s="4"/>
      <c r="BB117" s="4"/>
      <c r="BC117" s="4"/>
      <c r="BD117" s="4"/>
      <c r="BE117" s="4"/>
      <c r="BF117" s="4"/>
      <c r="BG117" s="4"/>
      <c r="BH117" s="4"/>
      <c r="BI117" s="257" t="str">
        <f>$M117</f>
        <v>2020 Tesla Model Y Performance AWD Performance AWD (21" Wheels)</v>
      </c>
      <c r="BJ117" s="4"/>
      <c r="BK117" s="4"/>
      <c r="BL117" s="4"/>
      <c r="BM117" s="4"/>
      <c r="BN117" s="260"/>
      <c r="BO117" s="4"/>
      <c r="BP117" s="4"/>
      <c r="BQ117" s="4"/>
      <c r="BR117" s="4"/>
      <c r="BS117" s="4"/>
      <c r="BT117" s="188"/>
      <c r="BU117" s="4"/>
      <c r="BV117" s="4"/>
      <c r="BW117" s="283" t="s">
        <v>80</v>
      </c>
      <c r="BX117" s="4"/>
      <c r="BY117" s="257" t="str">
        <f>$M117</f>
        <v>2020 Tesla Model Y Performance AWD Performance AWD (21" Wheels)</v>
      </c>
      <c r="BZ117" s="4"/>
      <c r="CA117" s="4"/>
      <c r="CB117" s="4"/>
      <c r="CC117" s="4"/>
      <c r="CD117" s="4"/>
      <c r="CE117" s="273" t="s">
        <v>80</v>
      </c>
      <c r="CF117" s="4"/>
      <c r="CG117" s="4"/>
      <c r="CH117" s="4"/>
      <c r="CI117" s="4"/>
      <c r="CJ117" s="4"/>
      <c r="CK117" s="4"/>
      <c r="CL117" s="4"/>
      <c r="CM117" s="4"/>
      <c r="CN117" s="4"/>
      <c r="CO117" s="257" t="str">
        <f>$M117</f>
        <v>2020 Tesla Model Y Performance AWD Performance AWD (21" Wheels)</v>
      </c>
      <c r="CP117" s="4"/>
      <c r="CQ117" s="4"/>
      <c r="CR117" s="4"/>
      <c r="CS117" s="4"/>
      <c r="CT117" s="4"/>
      <c r="CU117" s="4"/>
      <c r="CV117" s="4"/>
      <c r="CW117" s="4"/>
      <c r="CX117" s="4"/>
      <c r="CY117" s="4"/>
      <c r="CZ117" s="4"/>
      <c r="DA117" s="4"/>
      <c r="DB117" s="4"/>
      <c r="DC117" s="4"/>
      <c r="DD117" s="4"/>
      <c r="DE117" s="4"/>
      <c r="DF117" s="257" t="str">
        <f>$M117</f>
        <v>2020 Tesla Model Y Performance AWD Performance AWD (21" Wheels)</v>
      </c>
      <c r="DG117" s="4"/>
      <c r="DH117" s="4"/>
      <c r="DI117" s="4"/>
      <c r="DJ117" s="4"/>
      <c r="DK117" s="4"/>
      <c r="DL117" s="4"/>
      <c r="DM117" s="4"/>
      <c r="DN117" s="4"/>
      <c r="DO117" s="4"/>
      <c r="DP117" s="4"/>
      <c r="DQ117" s="4"/>
      <c r="DR117" s="257"/>
      <c r="DS117" s="257"/>
      <c r="DT117" s="257"/>
      <c r="DU117" s="257"/>
      <c r="DV117" s="257"/>
      <c r="DW117" s="257" t="str">
        <f>$M117</f>
        <v>2020 Tesla Model Y Performance AWD Performance AWD (21" Wheels)</v>
      </c>
      <c r="DX117" s="257"/>
      <c r="DY117" s="257"/>
      <c r="DZ117" s="262"/>
      <c r="EA117" s="284"/>
      <c r="EB117" s="257"/>
      <c r="EC117" s="257"/>
      <c r="ED117" s="257"/>
      <c r="EE117" s="266"/>
      <c r="EF117" s="257"/>
      <c r="EG117" s="257"/>
      <c r="EH117" s="262"/>
      <c r="EI117" s="257"/>
      <c r="EK117" s="273"/>
      <c r="EL117" s="257" t="str">
        <f>$M117</f>
        <v>2020 Tesla Model Y Performance AWD Performance AWD (21" Wheels)</v>
      </c>
      <c r="EM117" s="266"/>
      <c r="EP117" s="267"/>
      <c r="EU117" s="268"/>
      <c r="EV117" s="267"/>
      <c r="EZ117" s="269"/>
      <c r="FA117" s="257" t="str">
        <f>$M117</f>
        <v>2020 Tesla Model Y Performance AWD Performance AWD (21" Wheels)</v>
      </c>
      <c r="FC117" s="269"/>
      <c r="FD117" s="257"/>
      <c r="FE117" s="257"/>
      <c r="FF117" s="257"/>
      <c r="FG117" s="266"/>
      <c r="FH117" s="257"/>
      <c r="FI117" s="262"/>
      <c r="FJ117" s="257"/>
      <c r="FK117" s="257"/>
      <c r="FL117" s="257"/>
      <c r="FM117" s="257"/>
      <c r="FN117" s="257"/>
      <c r="FO117" s="257"/>
      <c r="FP117" s="257"/>
      <c r="FQ117" s="257"/>
      <c r="FR117" s="257"/>
      <c r="FS117" s="257"/>
      <c r="FT117" s="257"/>
      <c r="FU117" s="257"/>
      <c r="FV117" s="257"/>
      <c r="FW117" s="257"/>
      <c r="FX117" s="257"/>
      <c r="FY117" s="257"/>
      <c r="FZ117" s="257"/>
      <c r="GA117" s="257"/>
      <c r="GB117" s="257"/>
      <c r="GC117" s="257"/>
      <c r="GD117" s="257"/>
      <c r="GE117" s="257"/>
      <c r="GF117" s="257"/>
      <c r="GG117" s="257"/>
      <c r="GH117" s="257"/>
    </row>
    <row r="118" spans="1:255" s="256" customFormat="1" x14ac:dyDescent="0.25">
      <c r="A118" s="208">
        <v>2020</v>
      </c>
      <c r="B118" s="208" t="s">
        <v>2410</v>
      </c>
      <c r="C118" s="208" t="s">
        <v>2411</v>
      </c>
      <c r="D118" s="208" t="s">
        <v>2488</v>
      </c>
      <c r="E118" s="208" t="s">
        <v>2413</v>
      </c>
      <c r="F118" s="208">
        <v>47</v>
      </c>
      <c r="G118" s="209">
        <v>0</v>
      </c>
      <c r="H118" s="208"/>
      <c r="I118" s="208" t="s">
        <v>140</v>
      </c>
      <c r="J118" s="275">
        <v>116</v>
      </c>
      <c r="K118" s="208">
        <v>106</v>
      </c>
      <c r="L118" s="208">
        <v>111</v>
      </c>
      <c r="M118" s="208">
        <v>153.6</v>
      </c>
      <c r="N118" s="208">
        <v>141</v>
      </c>
      <c r="O118" s="208">
        <v>147.66210000000001</v>
      </c>
      <c r="P118" s="208">
        <v>115.5072</v>
      </c>
      <c r="Q118" s="208">
        <v>106.032</v>
      </c>
      <c r="R118" s="208">
        <v>111.0419</v>
      </c>
      <c r="S118" s="208"/>
      <c r="T118" s="208"/>
      <c r="U118" s="208"/>
      <c r="V118" s="208" t="s">
        <v>86</v>
      </c>
      <c r="W118" s="208" t="s">
        <v>136</v>
      </c>
      <c r="X118" s="208"/>
      <c r="Y118" s="208">
        <v>1</v>
      </c>
      <c r="Z118" s="208" t="s">
        <v>64</v>
      </c>
      <c r="AA118" s="208" t="s">
        <v>64</v>
      </c>
      <c r="AB118" s="208" t="s">
        <v>86</v>
      </c>
      <c r="AC118" s="208" t="s">
        <v>87</v>
      </c>
      <c r="AD118" s="208"/>
      <c r="AE118" s="208"/>
      <c r="AF118" s="208">
        <v>291</v>
      </c>
      <c r="AG118" s="208" t="s">
        <v>108</v>
      </c>
      <c r="AH118" s="208" t="s">
        <v>109</v>
      </c>
      <c r="AI118" s="208" t="s">
        <v>68</v>
      </c>
      <c r="AJ118" s="208" t="s">
        <v>69</v>
      </c>
      <c r="AK118" s="208">
        <v>4</v>
      </c>
      <c r="AL118" s="208" t="s">
        <v>2352</v>
      </c>
      <c r="AM118" s="208"/>
      <c r="AN118" s="208"/>
      <c r="AO118" s="208"/>
      <c r="AP118" s="208"/>
      <c r="AQ118" s="208"/>
      <c r="AR118" s="276"/>
      <c r="AS118" s="208">
        <v>600</v>
      </c>
      <c r="AT118" s="277">
        <v>600</v>
      </c>
      <c r="AU118" s="275"/>
      <c r="AV118" s="208"/>
      <c r="AW118" s="208"/>
      <c r="AX118" s="208"/>
      <c r="AY118" s="208"/>
      <c r="AZ118" s="208"/>
      <c r="BA118" s="208"/>
      <c r="BB118" s="208"/>
      <c r="BC118" s="208"/>
      <c r="BD118" s="208"/>
      <c r="BE118" s="208"/>
      <c r="BF118" s="208"/>
      <c r="BG118" s="208"/>
      <c r="BH118" s="208"/>
      <c r="BI118" s="208"/>
      <c r="BJ118" s="208"/>
      <c r="BK118" s="208"/>
      <c r="BL118" s="208"/>
      <c r="BM118" s="208"/>
      <c r="BN118" s="278"/>
      <c r="BO118" s="208"/>
      <c r="BP118" s="208"/>
      <c r="BQ118" s="208">
        <v>31</v>
      </c>
      <c r="BR118" s="208" t="s">
        <v>186</v>
      </c>
      <c r="BS118" s="208"/>
      <c r="BT118" s="208" t="s">
        <v>2338</v>
      </c>
      <c r="BU118" s="211">
        <v>44025</v>
      </c>
      <c r="BV118" s="208">
        <v>27688</v>
      </c>
      <c r="BW118" s="279"/>
      <c r="BX118" s="208" t="s">
        <v>64</v>
      </c>
      <c r="BY118" s="208" t="s">
        <v>64</v>
      </c>
      <c r="BZ118" s="208"/>
      <c r="CA118" s="208"/>
      <c r="CB118" s="208" t="s">
        <v>64</v>
      </c>
      <c r="CC118" s="208" t="s">
        <v>64</v>
      </c>
      <c r="CD118" s="208"/>
      <c r="CE118" s="208"/>
      <c r="CF118" s="208"/>
      <c r="CG118" s="208"/>
      <c r="CH118" s="208"/>
      <c r="CI118" s="208"/>
      <c r="CJ118" s="208"/>
      <c r="CK118" s="208" t="s">
        <v>112</v>
      </c>
      <c r="CL118" s="208"/>
      <c r="CM118" s="208">
        <v>1</v>
      </c>
      <c r="CN118" s="208" t="s">
        <v>113</v>
      </c>
      <c r="CO118" s="208"/>
      <c r="CP118" s="208">
        <v>350</v>
      </c>
      <c r="CQ118" s="208">
        <v>230</v>
      </c>
      <c r="CR118" s="208">
        <v>150</v>
      </c>
      <c r="CS118" s="208" t="s">
        <v>114</v>
      </c>
      <c r="CT118" s="208"/>
      <c r="CU118" s="208"/>
      <c r="CV118" s="208" t="s">
        <v>115</v>
      </c>
      <c r="CW118" s="208"/>
      <c r="CX118" s="208" t="s">
        <v>116</v>
      </c>
      <c r="CY118" s="208" t="s">
        <v>64</v>
      </c>
      <c r="CZ118" s="208"/>
      <c r="DA118" s="208"/>
      <c r="DB118" s="208"/>
      <c r="DC118" s="208" t="s">
        <v>2478</v>
      </c>
      <c r="DD118" s="208">
        <v>2</v>
      </c>
      <c r="DE118" s="208" t="s">
        <v>138</v>
      </c>
      <c r="DF118" s="208"/>
      <c r="DG118" s="208" t="s">
        <v>2489</v>
      </c>
      <c r="DH118" s="208"/>
      <c r="DI118" s="208"/>
      <c r="DJ118" s="208"/>
      <c r="DK118" s="208"/>
      <c r="DL118" s="208" t="s">
        <v>64</v>
      </c>
      <c r="DM118" s="208" t="s">
        <v>63</v>
      </c>
      <c r="DN118" s="208"/>
      <c r="DO118" s="208"/>
      <c r="DP118" s="208" t="s">
        <v>64</v>
      </c>
      <c r="DQ118" s="208" t="s">
        <v>139</v>
      </c>
      <c r="DR118" s="208" t="s">
        <v>2490</v>
      </c>
      <c r="DS118" s="208"/>
      <c r="DT118" s="208"/>
      <c r="DU118" s="208"/>
      <c r="DV118" s="208"/>
      <c r="DW118" s="208"/>
      <c r="DX118" s="208"/>
      <c r="DY118" s="208"/>
      <c r="DZ118" s="276"/>
      <c r="EA118" s="263"/>
      <c r="EB118" s="208">
        <v>10</v>
      </c>
      <c r="EC118" s="208">
        <v>10</v>
      </c>
      <c r="ED118" s="208"/>
      <c r="EE118" s="275" t="s">
        <v>2480</v>
      </c>
      <c r="EF118" s="208">
        <v>10</v>
      </c>
      <c r="EG118" s="208"/>
      <c r="EH118" s="276"/>
      <c r="EI118" s="208"/>
      <c r="EJ118" s="208"/>
      <c r="EK118" s="208"/>
      <c r="EL118" s="208"/>
      <c r="EM118" s="275"/>
      <c r="EN118" s="208"/>
      <c r="EO118" s="208"/>
      <c r="EP118" s="276"/>
      <c r="EQ118" s="208"/>
      <c r="ER118" s="208"/>
      <c r="ES118" s="208"/>
      <c r="ET118" s="208"/>
      <c r="EU118" s="275">
        <v>4500</v>
      </c>
      <c r="EV118" s="276"/>
      <c r="EW118" s="208">
        <v>0</v>
      </c>
      <c r="EX118" s="208">
        <v>0</v>
      </c>
      <c r="EY118" s="208">
        <v>0</v>
      </c>
      <c r="EZ118" s="277"/>
      <c r="FA118" s="208">
        <v>10</v>
      </c>
      <c r="FB118" s="208"/>
      <c r="FC118" s="299"/>
      <c r="FD118" s="293"/>
      <c r="FE118" s="293"/>
      <c r="FF118" s="293"/>
      <c r="FG118" s="294">
        <v>301.89999999999998</v>
      </c>
      <c r="FH118" s="209">
        <v>277.2</v>
      </c>
      <c r="FI118" s="276">
        <v>291</v>
      </c>
    </row>
    <row r="119" spans="1:255" s="256" customFormat="1" x14ac:dyDescent="0.25">
      <c r="A119" s="208"/>
      <c r="B119" s="208"/>
      <c r="C119" s="208"/>
      <c r="D119" s="208"/>
      <c r="E119" s="208"/>
      <c r="F119" s="208"/>
      <c r="G119" s="209"/>
      <c r="H119" s="208"/>
      <c r="I119" s="208"/>
      <c r="J119" s="275">
        <v>29</v>
      </c>
      <c r="K119" s="208">
        <v>32</v>
      </c>
      <c r="L119" s="208">
        <v>30</v>
      </c>
      <c r="M119" s="208">
        <v>21.9404</v>
      </c>
      <c r="N119" s="208">
        <v>23.897400000000001</v>
      </c>
      <c r="O119" s="208">
        <v>22.821000000000002</v>
      </c>
      <c r="P119" s="208">
        <v>29.18</v>
      </c>
      <c r="Q119" s="208">
        <v>31.787600000000001</v>
      </c>
      <c r="R119" s="208">
        <v>30.353400000000001</v>
      </c>
      <c r="S119" s="208"/>
      <c r="T119" s="208"/>
      <c r="U119" s="208"/>
      <c r="V119" s="208" t="s">
        <v>86</v>
      </c>
      <c r="W119" s="208" t="s">
        <v>136</v>
      </c>
      <c r="X119" s="208"/>
      <c r="Y119" s="208">
        <v>1</v>
      </c>
      <c r="Z119" s="208" t="s">
        <v>64</v>
      </c>
      <c r="AA119" s="208" t="s">
        <v>64</v>
      </c>
      <c r="AB119" s="208" t="s">
        <v>86</v>
      </c>
      <c r="AC119" s="208" t="s">
        <v>87</v>
      </c>
      <c r="AD119" s="208"/>
      <c r="AE119" s="208"/>
      <c r="AF119" s="208">
        <v>291</v>
      </c>
      <c r="AG119" s="208" t="s">
        <v>108</v>
      </c>
      <c r="AH119" s="208" t="s">
        <v>109</v>
      </c>
      <c r="AI119" s="208" t="s">
        <v>122</v>
      </c>
      <c r="AJ119" s="208" t="s">
        <v>123</v>
      </c>
      <c r="AK119" s="208">
        <v>4</v>
      </c>
      <c r="AL119" s="208" t="s">
        <v>2352</v>
      </c>
      <c r="AM119" s="208"/>
      <c r="AN119" s="208"/>
      <c r="AO119" s="208"/>
      <c r="AP119" s="208"/>
      <c r="AQ119" s="208"/>
      <c r="AR119" s="276"/>
      <c r="AS119" s="208">
        <v>600</v>
      </c>
      <c r="AT119" s="277">
        <v>600</v>
      </c>
      <c r="AU119" s="275"/>
      <c r="AV119" s="208"/>
      <c r="AW119" s="208"/>
      <c r="AX119" s="208"/>
      <c r="AY119" s="208"/>
      <c r="AZ119" s="208"/>
      <c r="BA119" s="208"/>
      <c r="BB119" s="208"/>
      <c r="BC119" s="208"/>
      <c r="BD119" s="208"/>
      <c r="BE119" s="208"/>
      <c r="BF119" s="208"/>
      <c r="BG119" s="208"/>
      <c r="BH119" s="208"/>
      <c r="BI119" s="208"/>
      <c r="BJ119" s="208"/>
      <c r="BK119" s="208"/>
      <c r="BL119" s="208"/>
      <c r="BM119" s="208"/>
      <c r="BN119" s="278"/>
      <c r="BO119" s="208"/>
      <c r="BP119" s="208"/>
      <c r="BQ119" s="208">
        <v>31</v>
      </c>
      <c r="BR119" s="208" t="s">
        <v>186</v>
      </c>
      <c r="BS119" s="208"/>
      <c r="BT119" s="208" t="s">
        <v>2338</v>
      </c>
      <c r="BU119" s="211">
        <v>44025</v>
      </c>
      <c r="BV119" s="208">
        <v>27688</v>
      </c>
      <c r="BW119" s="279"/>
      <c r="BX119" s="208" t="s">
        <v>64</v>
      </c>
      <c r="BY119" s="208" t="s">
        <v>64</v>
      </c>
      <c r="BZ119" s="208"/>
      <c r="CA119" s="208"/>
      <c r="CB119" s="208" t="s">
        <v>64</v>
      </c>
      <c r="CC119" s="208" t="s">
        <v>64</v>
      </c>
      <c r="CD119" s="208"/>
      <c r="CE119" s="208"/>
      <c r="CF119" s="208"/>
      <c r="CG119" s="208"/>
      <c r="CH119" s="208"/>
      <c r="CI119" s="208"/>
      <c r="CJ119" s="208"/>
      <c r="CK119" s="208" t="s">
        <v>112</v>
      </c>
      <c r="CL119" s="208"/>
      <c r="CM119" s="208">
        <v>1</v>
      </c>
      <c r="CN119" s="208" t="s">
        <v>113</v>
      </c>
      <c r="CO119" s="208"/>
      <c r="CP119" s="208">
        <v>350</v>
      </c>
      <c r="CQ119" s="208">
        <v>230</v>
      </c>
      <c r="CR119" s="208">
        <v>150</v>
      </c>
      <c r="CS119" s="208" t="s">
        <v>114</v>
      </c>
      <c r="CT119" s="208"/>
      <c r="CU119" s="208"/>
      <c r="CV119" s="208" t="s">
        <v>115</v>
      </c>
      <c r="CW119" s="208"/>
      <c r="CX119" s="208" t="s">
        <v>116</v>
      </c>
      <c r="CY119" s="208" t="s">
        <v>64</v>
      </c>
      <c r="CZ119" s="208"/>
      <c r="DA119" s="208"/>
      <c r="DB119" s="208"/>
      <c r="DC119" s="208" t="s">
        <v>2478</v>
      </c>
      <c r="DD119" s="208">
        <v>2</v>
      </c>
      <c r="DE119" s="208" t="s">
        <v>138</v>
      </c>
      <c r="DF119" s="208"/>
      <c r="DG119" s="208" t="s">
        <v>2489</v>
      </c>
      <c r="DH119" s="208"/>
      <c r="DI119" s="208"/>
      <c r="DJ119" s="208"/>
      <c r="DK119" s="208"/>
      <c r="DL119" s="208" t="s">
        <v>64</v>
      </c>
      <c r="DM119" s="208" t="s">
        <v>63</v>
      </c>
      <c r="DN119" s="208"/>
      <c r="DO119" s="208"/>
      <c r="DP119" s="208" t="s">
        <v>64</v>
      </c>
      <c r="DQ119" s="208" t="s">
        <v>139</v>
      </c>
      <c r="DR119" s="208" t="s">
        <v>2490</v>
      </c>
      <c r="DS119" s="208"/>
      <c r="DT119" s="208"/>
      <c r="DU119" s="208"/>
      <c r="DV119" s="208"/>
      <c r="DW119" s="208"/>
      <c r="DX119" s="208"/>
      <c r="DY119" s="208"/>
      <c r="DZ119" s="276"/>
      <c r="EA119" s="263"/>
      <c r="EB119" s="208">
        <v>10</v>
      </c>
      <c r="EC119" s="208">
        <v>10</v>
      </c>
      <c r="ED119" s="208"/>
      <c r="EE119" s="275" t="s">
        <v>2480</v>
      </c>
      <c r="EF119" s="208">
        <v>10</v>
      </c>
      <c r="EG119" s="208"/>
      <c r="EH119" s="276"/>
      <c r="EI119" s="208"/>
      <c r="EJ119" s="208"/>
      <c r="EK119" s="208"/>
      <c r="EL119" s="208"/>
      <c r="EM119" s="275"/>
      <c r="EN119" s="208"/>
      <c r="EO119" s="208"/>
      <c r="EP119" s="276"/>
      <c r="EQ119" s="208"/>
      <c r="ER119" s="208"/>
      <c r="ES119" s="208"/>
      <c r="ET119" s="208"/>
      <c r="EU119" s="275">
        <v>4500</v>
      </c>
      <c r="EV119" s="276"/>
      <c r="EW119" s="208">
        <v>0</v>
      </c>
      <c r="EX119" s="208">
        <v>0</v>
      </c>
      <c r="EY119" s="208">
        <v>0</v>
      </c>
      <c r="EZ119" s="277"/>
      <c r="FA119" s="208">
        <v>10</v>
      </c>
      <c r="FB119" s="208"/>
      <c r="FC119" s="299"/>
      <c r="FD119" s="293"/>
      <c r="FE119" s="293"/>
      <c r="FF119" s="293"/>
      <c r="FG119" s="294">
        <v>301.89999999999998</v>
      </c>
      <c r="FH119" s="209">
        <v>277.2</v>
      </c>
      <c r="FI119" s="276">
        <v>291</v>
      </c>
    </row>
    <row r="120" spans="1:255" s="256" customFormat="1" ht="15.75" thickBot="1" x14ac:dyDescent="0.3">
      <c r="A120" s="300"/>
      <c r="B120" s="300"/>
      <c r="C120" s="300"/>
      <c r="D120" s="300"/>
      <c r="E120" s="300"/>
      <c r="F120" s="300"/>
      <c r="G120" s="301"/>
      <c r="H120" s="300"/>
      <c r="I120" s="300"/>
      <c r="J120" s="302"/>
      <c r="K120" s="300"/>
      <c r="L120" s="300"/>
      <c r="M120" s="300"/>
      <c r="N120" s="300"/>
      <c r="O120" s="300"/>
      <c r="P120" s="300"/>
      <c r="Q120" s="300"/>
      <c r="R120" s="300"/>
      <c r="S120" s="300"/>
      <c r="T120" s="300"/>
      <c r="U120" s="300"/>
      <c r="V120" s="300"/>
      <c r="W120" s="300"/>
      <c r="X120" s="300"/>
      <c r="Y120" s="300"/>
      <c r="Z120" s="300"/>
      <c r="AA120" s="300"/>
      <c r="AB120" s="300"/>
      <c r="AC120" s="300"/>
      <c r="AD120" s="300"/>
      <c r="AE120" s="300"/>
      <c r="AF120" s="300"/>
      <c r="AG120" s="300"/>
      <c r="AH120" s="300"/>
      <c r="AI120" s="300"/>
      <c r="AJ120" s="300"/>
      <c r="AK120" s="300"/>
      <c r="AL120" s="300"/>
      <c r="AM120" s="300"/>
      <c r="AN120" s="300"/>
      <c r="AO120" s="300"/>
      <c r="AP120" s="300"/>
      <c r="AQ120" s="300"/>
      <c r="AR120" s="303"/>
      <c r="AS120" s="300"/>
      <c r="AT120" s="304"/>
      <c r="AU120" s="302"/>
      <c r="AV120" s="300"/>
      <c r="AW120" s="300"/>
      <c r="AX120" s="300"/>
      <c r="AY120" s="300"/>
      <c r="AZ120" s="300"/>
      <c r="BA120" s="300"/>
      <c r="BB120" s="300"/>
      <c r="BC120" s="300"/>
      <c r="BD120" s="300"/>
      <c r="BE120" s="300"/>
      <c r="BF120" s="300"/>
      <c r="BG120" s="300"/>
      <c r="BH120" s="300"/>
      <c r="BI120" s="300"/>
      <c r="BJ120" s="300"/>
      <c r="BK120" s="300"/>
      <c r="BL120" s="300"/>
      <c r="BM120" s="300"/>
      <c r="BN120" s="305"/>
      <c r="BO120" s="300"/>
      <c r="BP120" s="300"/>
      <c r="BQ120" s="300"/>
      <c r="BR120" s="300"/>
      <c r="BS120" s="300"/>
      <c r="BT120" s="300"/>
      <c r="BU120" s="306"/>
      <c r="BV120" s="300"/>
      <c r="BW120" s="307"/>
      <c r="BX120" s="300"/>
      <c r="BY120" s="300"/>
      <c r="BZ120" s="300"/>
      <c r="CA120" s="300"/>
      <c r="CB120" s="300"/>
      <c r="CC120" s="300"/>
      <c r="CD120" s="300"/>
      <c r="CE120" s="300"/>
      <c r="CF120" s="300"/>
      <c r="CG120" s="300"/>
      <c r="CH120" s="300"/>
      <c r="CI120" s="300"/>
      <c r="CJ120" s="300"/>
      <c r="CK120" s="300"/>
      <c r="CL120" s="300"/>
      <c r="CM120" s="300"/>
      <c r="CN120" s="300"/>
      <c r="CO120" s="300"/>
      <c r="CP120" s="300"/>
      <c r="CQ120" s="300"/>
      <c r="CR120" s="300"/>
      <c r="CS120" s="300"/>
      <c r="CT120" s="300"/>
      <c r="CU120" s="300"/>
      <c r="CV120" s="300"/>
      <c r="CW120" s="300"/>
      <c r="CX120" s="300"/>
      <c r="CY120" s="300"/>
      <c r="CZ120" s="300"/>
      <c r="DA120" s="300"/>
      <c r="DB120" s="300"/>
      <c r="DC120" s="300"/>
      <c r="DD120" s="300"/>
      <c r="DE120" s="300"/>
      <c r="DF120" s="300"/>
      <c r="DG120" s="300"/>
      <c r="DH120" s="300"/>
      <c r="DI120" s="300"/>
      <c r="DJ120" s="300"/>
      <c r="DK120" s="300"/>
      <c r="DL120" s="300"/>
      <c r="DM120" s="300"/>
      <c r="DN120" s="300"/>
      <c r="DO120" s="300"/>
      <c r="DP120" s="300"/>
      <c r="DQ120" s="300"/>
      <c r="DR120" s="300"/>
      <c r="DS120" s="300"/>
      <c r="DT120" s="300"/>
      <c r="DU120" s="300"/>
      <c r="DV120" s="300"/>
      <c r="DW120" s="300"/>
      <c r="DX120" s="300"/>
      <c r="DY120" s="300"/>
      <c r="DZ120" s="303"/>
      <c r="EA120" s="308"/>
      <c r="EB120" s="300"/>
      <c r="EC120" s="300"/>
      <c r="ED120" s="300"/>
      <c r="EE120" s="302"/>
      <c r="EF120" s="300"/>
      <c r="EG120" s="300"/>
      <c r="EH120" s="303"/>
      <c r="EI120" s="300"/>
      <c r="EJ120" s="300"/>
      <c r="EK120" s="300"/>
      <c r="EL120" s="300"/>
      <c r="EM120" s="302"/>
      <c r="EN120" s="300"/>
      <c r="EO120" s="300"/>
      <c r="EP120" s="303"/>
      <c r="EQ120" s="300"/>
      <c r="ER120" s="300"/>
      <c r="ES120" s="300"/>
      <c r="ET120" s="300"/>
      <c r="EU120" s="302"/>
      <c r="EV120" s="303"/>
      <c r="EW120" s="300"/>
      <c r="EX120" s="300"/>
      <c r="EY120" s="300"/>
      <c r="EZ120" s="304"/>
      <c r="FA120" s="300"/>
      <c r="FB120" s="300"/>
      <c r="FC120" s="309"/>
      <c r="FD120" s="310"/>
      <c r="FE120" s="310"/>
      <c r="FF120" s="310"/>
      <c r="FG120" s="311"/>
      <c r="FH120" s="301"/>
      <c r="FI120" s="30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139C-2871-4A5F-BE0C-B11993A17BD8}">
  <dimension ref="A1:GH24"/>
  <sheetViews>
    <sheetView workbookViewId="0">
      <selection activeCell="H14" sqref="H14"/>
    </sheetView>
  </sheetViews>
  <sheetFormatPr defaultRowHeight="15" x14ac:dyDescent="0.25"/>
  <cols>
    <col min="73" max="73" width="14.140625" customWidth="1"/>
  </cols>
  <sheetData>
    <row r="1" spans="1:190" ht="18.75" x14ac:dyDescent="0.3">
      <c r="A1" s="35"/>
      <c r="G1" t="s">
        <v>2491</v>
      </c>
      <c r="M1" t="s">
        <v>2492</v>
      </c>
    </row>
    <row r="2" spans="1:190" ht="19.5" thickBot="1" x14ac:dyDescent="0.35">
      <c r="A2" s="35"/>
    </row>
    <row r="3" spans="1:190" ht="18.75" x14ac:dyDescent="0.3">
      <c r="A3" s="35"/>
      <c r="B3" t="s">
        <v>2493</v>
      </c>
      <c r="FC3" s="37" t="s">
        <v>110</v>
      </c>
    </row>
    <row r="4" spans="1:190" ht="15.75" thickBot="1" x14ac:dyDescent="0.3">
      <c r="FC4" s="38" t="s">
        <v>2170</v>
      </c>
    </row>
    <row r="5" spans="1:190" ht="15.75" thickBot="1" x14ac:dyDescent="0.3">
      <c r="A5" s="315" t="s">
        <v>2172</v>
      </c>
      <c r="B5" s="315"/>
      <c r="C5" s="315"/>
      <c r="D5" s="315"/>
      <c r="E5" s="315"/>
      <c r="F5" s="315"/>
      <c r="G5" s="315"/>
      <c r="H5" s="315"/>
      <c r="I5" s="316"/>
      <c r="J5" s="317" t="s">
        <v>2176</v>
      </c>
      <c r="K5" s="315"/>
      <c r="L5" s="315"/>
      <c r="M5" s="315"/>
      <c r="N5" s="315"/>
      <c r="O5" s="315"/>
      <c r="P5" s="315"/>
      <c r="Q5" s="315"/>
      <c r="R5" s="315"/>
      <c r="S5" s="315"/>
      <c r="T5" s="315"/>
      <c r="U5" s="315"/>
      <c r="V5" s="315"/>
      <c r="W5" s="315"/>
      <c r="X5" s="315"/>
      <c r="Y5" s="315"/>
      <c r="Z5" s="315"/>
      <c r="AA5" s="315"/>
      <c r="AB5" s="315"/>
      <c r="AC5" s="315"/>
      <c r="AD5" s="315"/>
      <c r="AE5" s="315"/>
      <c r="AF5" s="315"/>
      <c r="AG5" s="315"/>
      <c r="AH5" s="315"/>
      <c r="AI5" s="315"/>
      <c r="AJ5" s="316"/>
      <c r="AK5" s="317" t="s">
        <v>2174</v>
      </c>
      <c r="AL5" s="315"/>
      <c r="AM5" s="315"/>
      <c r="AN5" s="315"/>
      <c r="AO5" s="315"/>
      <c r="AP5" s="315"/>
      <c r="AQ5" s="315"/>
      <c r="AR5" s="316"/>
      <c r="AS5" s="317" t="s">
        <v>2175</v>
      </c>
      <c r="AT5" s="316"/>
      <c r="AU5" s="317" t="s">
        <v>2324</v>
      </c>
      <c r="AV5" s="315"/>
      <c r="AW5" s="315"/>
      <c r="AX5" s="315"/>
      <c r="AY5" s="315"/>
      <c r="AZ5" s="315"/>
      <c r="BA5" s="315"/>
      <c r="BB5" s="315"/>
      <c r="BC5" s="315"/>
      <c r="BD5" s="315"/>
      <c r="BE5" s="315"/>
      <c r="BF5" s="315"/>
      <c r="BG5" s="315"/>
      <c r="BH5" s="315"/>
      <c r="BI5" s="315"/>
      <c r="BJ5" s="315"/>
      <c r="BK5" s="315"/>
      <c r="BL5" s="315"/>
      <c r="BM5" s="316"/>
      <c r="BN5" s="330" t="s">
        <v>2177</v>
      </c>
      <c r="BO5" s="331"/>
      <c r="BP5" s="331"/>
      <c r="BQ5" s="331"/>
      <c r="BR5" s="331"/>
      <c r="BS5" s="331"/>
      <c r="BT5" s="331"/>
      <c r="BU5" s="331"/>
      <c r="BV5" s="332"/>
      <c r="BW5" s="59" t="s">
        <v>80</v>
      </c>
      <c r="BX5" s="330" t="s">
        <v>2325</v>
      </c>
      <c r="BY5" s="331"/>
      <c r="BZ5" s="331"/>
      <c r="CA5" s="331"/>
      <c r="CB5" s="331"/>
      <c r="CC5" s="331"/>
      <c r="CD5" s="331"/>
      <c r="CE5" s="331"/>
      <c r="CF5" s="331"/>
      <c r="CG5" s="331"/>
      <c r="CH5" s="331"/>
      <c r="CI5" s="331"/>
      <c r="CJ5" s="331"/>
      <c r="CK5" s="331"/>
      <c r="CL5" s="331"/>
      <c r="CM5" s="331"/>
      <c r="CN5" s="331"/>
      <c r="CO5" s="331"/>
      <c r="CP5" s="331"/>
      <c r="CQ5" s="331"/>
      <c r="CR5" s="331"/>
      <c r="CS5" s="331"/>
      <c r="CT5" s="331"/>
      <c r="CU5" s="331"/>
      <c r="CV5" s="331"/>
      <c r="CW5" s="331"/>
      <c r="CX5" s="331"/>
      <c r="CY5" s="331"/>
      <c r="CZ5" s="331"/>
      <c r="DA5" s="331"/>
      <c r="DB5" s="331"/>
      <c r="DC5" s="331"/>
      <c r="DD5" s="331"/>
      <c r="DE5" s="331"/>
      <c r="DF5" s="331"/>
      <c r="DG5" s="331"/>
      <c r="DH5" s="331"/>
      <c r="DI5" s="331"/>
      <c r="DJ5" s="331"/>
      <c r="DK5" s="331"/>
      <c r="DL5" s="331"/>
      <c r="DM5" s="331"/>
      <c r="DN5" s="331"/>
      <c r="DO5" s="331"/>
      <c r="DP5" s="331"/>
      <c r="DQ5" s="331"/>
      <c r="DR5" s="331"/>
      <c r="DS5" s="331"/>
      <c r="DT5" s="331"/>
      <c r="DU5" s="331"/>
      <c r="DV5" s="331"/>
      <c r="DW5" s="331"/>
      <c r="DX5" s="331"/>
      <c r="DY5" s="331"/>
      <c r="DZ5" s="331"/>
      <c r="EA5" s="189"/>
      <c r="EB5" s="317" t="s">
        <v>2179</v>
      </c>
      <c r="EC5" s="315"/>
      <c r="ED5" s="316"/>
      <c r="EE5" s="315" t="s">
        <v>2092</v>
      </c>
      <c r="EF5" s="315"/>
      <c r="EG5" s="315"/>
      <c r="EH5" s="316"/>
      <c r="EI5" s="317" t="s">
        <v>2096</v>
      </c>
      <c r="EJ5" s="315"/>
      <c r="EK5" s="315"/>
      <c r="EL5" s="316"/>
      <c r="EM5" s="312" t="s">
        <v>2100</v>
      </c>
      <c r="EN5" s="313"/>
      <c r="EO5" s="313"/>
      <c r="EP5" s="314"/>
      <c r="EQ5" s="312" t="s">
        <v>2104</v>
      </c>
      <c r="ER5" s="313"/>
      <c r="ES5" s="313"/>
      <c r="ET5" s="313"/>
      <c r="EU5" s="312" t="s">
        <v>2180</v>
      </c>
      <c r="EV5" s="314"/>
      <c r="EW5" s="317" t="s">
        <v>2326</v>
      </c>
      <c r="EX5" s="315"/>
      <c r="EY5" s="316"/>
      <c r="EZ5" s="39" t="s">
        <v>110</v>
      </c>
      <c r="FA5" s="43" t="s">
        <v>2182</v>
      </c>
      <c r="FB5" s="44"/>
      <c r="FC5" s="45" t="s">
        <v>2183</v>
      </c>
      <c r="FD5" s="317" t="s">
        <v>2327</v>
      </c>
      <c r="FE5" s="315"/>
      <c r="FF5" s="316"/>
      <c r="FG5" s="317" t="s">
        <v>2328</v>
      </c>
      <c r="FH5" s="315"/>
      <c r="FI5" s="316"/>
    </row>
    <row r="6" spans="1:190" x14ac:dyDescent="0.25">
      <c r="A6" s="52" t="s">
        <v>2190</v>
      </c>
      <c r="B6" s="47" t="s">
        <v>2166</v>
      </c>
      <c r="C6" s="47" t="s">
        <v>2169</v>
      </c>
      <c r="D6" s="47" t="s">
        <v>0</v>
      </c>
      <c r="E6" s="47" t="s">
        <v>1</v>
      </c>
      <c r="F6" s="48" t="s">
        <v>2</v>
      </c>
      <c r="G6" s="47" t="s">
        <v>3</v>
      </c>
      <c r="H6" s="47" t="s">
        <v>4</v>
      </c>
      <c r="I6" s="49" t="s">
        <v>2021</v>
      </c>
      <c r="J6" s="50" t="s">
        <v>2022</v>
      </c>
      <c r="K6" s="50" t="s">
        <v>2023</v>
      </c>
      <c r="L6" s="50" t="s">
        <v>2024</v>
      </c>
      <c r="M6" s="50" t="s">
        <v>2025</v>
      </c>
      <c r="N6" s="50" t="s">
        <v>2026</v>
      </c>
      <c r="O6" s="50" t="s">
        <v>2027</v>
      </c>
      <c r="P6" s="50" t="s">
        <v>2028</v>
      </c>
      <c r="Q6" s="50" t="s">
        <v>2029</v>
      </c>
      <c r="R6" s="50" t="s">
        <v>2030</v>
      </c>
      <c r="S6" s="51" t="s">
        <v>2031</v>
      </c>
      <c r="T6" s="47" t="s">
        <v>2032</v>
      </c>
      <c r="U6" s="47" t="s">
        <v>11</v>
      </c>
      <c r="V6" s="47" t="s">
        <v>5</v>
      </c>
      <c r="W6" s="47" t="s">
        <v>6</v>
      </c>
      <c r="X6" s="47" t="s">
        <v>7</v>
      </c>
      <c r="Y6" s="47" t="s">
        <v>8</v>
      </c>
      <c r="Z6" s="47" t="s">
        <v>2191</v>
      </c>
      <c r="AA6" s="47" t="s">
        <v>9</v>
      </c>
      <c r="AB6" s="47" t="s">
        <v>2034</v>
      </c>
      <c r="AC6" s="47" t="s">
        <v>2035</v>
      </c>
      <c r="AD6" s="47" t="s">
        <v>2036</v>
      </c>
      <c r="AE6" s="47" t="s">
        <v>10</v>
      </c>
      <c r="AF6" s="50" t="s">
        <v>2037</v>
      </c>
      <c r="AG6" s="50" t="s">
        <v>2038</v>
      </c>
      <c r="AH6" s="50" t="s">
        <v>2039</v>
      </c>
      <c r="AI6" s="50" t="s">
        <v>2040</v>
      </c>
      <c r="AJ6" s="50" t="s">
        <v>2041</v>
      </c>
      <c r="AK6" s="47" t="s">
        <v>2042</v>
      </c>
      <c r="AL6" s="47" t="s">
        <v>2043</v>
      </c>
      <c r="AM6" s="47" t="s">
        <v>12</v>
      </c>
      <c r="AN6" s="47" t="s">
        <v>13</v>
      </c>
      <c r="AO6" s="47" t="s">
        <v>14</v>
      </c>
      <c r="AP6" s="47" t="s">
        <v>15</v>
      </c>
      <c r="AQ6" s="47" t="s">
        <v>16</v>
      </c>
      <c r="AR6" s="47" t="s">
        <v>17</v>
      </c>
      <c r="AS6" s="54" t="s">
        <v>2044</v>
      </c>
      <c r="AT6" s="49" t="s">
        <v>2045</v>
      </c>
      <c r="AU6" s="191" t="s">
        <v>2046</v>
      </c>
      <c r="AV6" s="56" t="s">
        <v>2047</v>
      </c>
      <c r="AW6" s="56" t="s">
        <v>2048</v>
      </c>
      <c r="AX6" s="56" t="s">
        <v>2049</v>
      </c>
      <c r="AY6" s="56" t="s">
        <v>2050</v>
      </c>
      <c r="AZ6" s="56" t="s">
        <v>2051</v>
      </c>
      <c r="BA6" s="56" t="s">
        <v>2052</v>
      </c>
      <c r="BB6" s="56" t="s">
        <v>2053</v>
      </c>
      <c r="BC6" s="56" t="s">
        <v>2054</v>
      </c>
      <c r="BD6" s="56" t="s">
        <v>2055</v>
      </c>
      <c r="BE6" s="56" t="s">
        <v>2056</v>
      </c>
      <c r="BF6" s="56" t="s">
        <v>2057</v>
      </c>
      <c r="BG6" s="56" t="s">
        <v>2058</v>
      </c>
      <c r="BH6" s="56" t="s">
        <v>2059</v>
      </c>
      <c r="BI6" s="56" t="s">
        <v>2060</v>
      </c>
      <c r="BJ6" s="56" t="s">
        <v>2329</v>
      </c>
      <c r="BK6" s="56" t="s">
        <v>2330</v>
      </c>
      <c r="BL6" s="56" t="s">
        <v>2331</v>
      </c>
      <c r="BM6" s="196" t="s">
        <v>2064</v>
      </c>
      <c r="BN6" s="61" t="s">
        <v>2065</v>
      </c>
      <c r="BO6" s="47" t="s">
        <v>18</v>
      </c>
      <c r="BP6" s="47" t="s">
        <v>19</v>
      </c>
      <c r="BQ6" s="47" t="s">
        <v>20</v>
      </c>
      <c r="BR6" s="47" t="s">
        <v>21</v>
      </c>
      <c r="BS6" s="47" t="s">
        <v>2066</v>
      </c>
      <c r="BT6" s="47" t="s">
        <v>2067</v>
      </c>
      <c r="BU6" s="47" t="s">
        <v>2193</v>
      </c>
      <c r="BV6" s="47" t="s">
        <v>22</v>
      </c>
      <c r="BW6" s="197"/>
      <c r="BX6" s="60" t="s">
        <v>23</v>
      </c>
      <c r="BY6" s="47" t="s">
        <v>24</v>
      </c>
      <c r="BZ6" s="61" t="s">
        <v>25</v>
      </c>
      <c r="CA6" s="47" t="s">
        <v>26</v>
      </c>
      <c r="CB6" s="47" t="s">
        <v>27</v>
      </c>
      <c r="CC6" s="47" t="s">
        <v>28</v>
      </c>
      <c r="CD6" s="47" t="s">
        <v>29</v>
      </c>
      <c r="CE6" s="47" t="s">
        <v>30</v>
      </c>
      <c r="CF6" s="61" t="s">
        <v>31</v>
      </c>
      <c r="CG6" s="47" t="s">
        <v>32</v>
      </c>
      <c r="CH6" s="47" t="s">
        <v>33</v>
      </c>
      <c r="CI6" s="47" t="s">
        <v>34</v>
      </c>
      <c r="CJ6" s="47" t="s">
        <v>35</v>
      </c>
      <c r="CK6" s="55" t="s">
        <v>36</v>
      </c>
      <c r="CL6" s="55" t="s">
        <v>37</v>
      </c>
      <c r="CM6" s="55" t="s">
        <v>38</v>
      </c>
      <c r="CN6" s="55" t="s">
        <v>39</v>
      </c>
      <c r="CO6" s="55" t="s">
        <v>40</v>
      </c>
      <c r="CP6" s="55" t="s">
        <v>2068</v>
      </c>
      <c r="CQ6" s="55" t="s">
        <v>2069</v>
      </c>
      <c r="CR6" s="55" t="s">
        <v>2070</v>
      </c>
      <c r="CS6" s="55" t="s">
        <v>41</v>
      </c>
      <c r="CT6" s="55" t="s">
        <v>42</v>
      </c>
      <c r="CU6" s="55" t="s">
        <v>43</v>
      </c>
      <c r="CV6" s="55" t="s">
        <v>44</v>
      </c>
      <c r="CW6" s="55" t="s">
        <v>45</v>
      </c>
      <c r="CX6" s="55" t="s">
        <v>2071</v>
      </c>
      <c r="CY6" s="55" t="s">
        <v>46</v>
      </c>
      <c r="CZ6" s="62" t="s">
        <v>47</v>
      </c>
      <c r="DA6" s="62" t="s">
        <v>2072</v>
      </c>
      <c r="DB6" s="62" t="s">
        <v>2073</v>
      </c>
      <c r="DC6" s="55" t="s">
        <v>48</v>
      </c>
      <c r="DD6" s="55" t="s">
        <v>49</v>
      </c>
      <c r="DE6" s="55" t="s">
        <v>50</v>
      </c>
      <c r="DF6" s="55" t="s">
        <v>51</v>
      </c>
      <c r="DG6" s="55" t="s">
        <v>2074</v>
      </c>
      <c r="DH6" s="47" t="s">
        <v>52</v>
      </c>
      <c r="DI6" s="47" t="s">
        <v>53</v>
      </c>
      <c r="DJ6" s="63" t="s">
        <v>54</v>
      </c>
      <c r="DK6" s="63" t="s">
        <v>55</v>
      </c>
      <c r="DL6" s="64" t="s">
        <v>2075</v>
      </c>
      <c r="DM6" s="63" t="s">
        <v>2076</v>
      </c>
      <c r="DN6" s="63" t="s">
        <v>2077</v>
      </c>
      <c r="DO6" s="63" t="s">
        <v>2078</v>
      </c>
      <c r="DP6" s="63" t="s">
        <v>2079</v>
      </c>
      <c r="DQ6" s="63" t="s">
        <v>2080</v>
      </c>
      <c r="DR6" s="63" t="s">
        <v>2081</v>
      </c>
      <c r="DS6" s="64" t="s">
        <v>2194</v>
      </c>
      <c r="DT6" s="64" t="s">
        <v>2195</v>
      </c>
      <c r="DU6" s="64" t="s">
        <v>2196</v>
      </c>
      <c r="DV6" s="64" t="s">
        <v>2197</v>
      </c>
      <c r="DW6" s="63" t="s">
        <v>2086</v>
      </c>
      <c r="DX6" s="63" t="s">
        <v>2087</v>
      </c>
      <c r="DY6" s="64" t="s">
        <v>2088</v>
      </c>
      <c r="DZ6" s="63" t="s">
        <v>2089</v>
      </c>
      <c r="EA6" s="66" t="s">
        <v>80</v>
      </c>
      <c r="EB6" s="64" t="s">
        <v>2090</v>
      </c>
      <c r="EC6" s="64" t="s">
        <v>2091</v>
      </c>
      <c r="ED6" s="64" t="s">
        <v>2120</v>
      </c>
      <c r="EE6" s="67" t="s">
        <v>2092</v>
      </c>
      <c r="EF6" s="64" t="s">
        <v>2093</v>
      </c>
      <c r="EG6" s="64" t="s">
        <v>2094</v>
      </c>
      <c r="EH6" s="198" t="s">
        <v>2095</v>
      </c>
      <c r="EI6" s="69" t="s">
        <v>2096</v>
      </c>
      <c r="EJ6" s="69" t="s">
        <v>2097</v>
      </c>
      <c r="EK6" s="69" t="s">
        <v>2098</v>
      </c>
      <c r="EL6" s="69" t="s">
        <v>2099</v>
      </c>
      <c r="EM6" s="72" t="s">
        <v>2100</v>
      </c>
      <c r="EN6" s="69" t="s">
        <v>2101</v>
      </c>
      <c r="EO6" s="69" t="s">
        <v>2102</v>
      </c>
      <c r="EP6" s="70" t="s">
        <v>2103</v>
      </c>
      <c r="EQ6" s="71" t="s">
        <v>2104</v>
      </c>
      <c r="ER6" s="69" t="s">
        <v>2105</v>
      </c>
      <c r="ES6" s="69" t="s">
        <v>2106</v>
      </c>
      <c r="ET6" s="69" t="s">
        <v>2107</v>
      </c>
      <c r="EU6" s="73" t="s">
        <v>2108</v>
      </c>
      <c r="EV6" s="74" t="s">
        <v>2109</v>
      </c>
      <c r="EW6" s="75" t="s">
        <v>2110</v>
      </c>
      <c r="EX6" s="75" t="s">
        <v>2111</v>
      </c>
      <c r="EY6" s="76" t="s">
        <v>2112</v>
      </c>
      <c r="EZ6" s="77" t="s">
        <v>2113</v>
      </c>
      <c r="FA6" s="76" t="s">
        <v>2114</v>
      </c>
      <c r="FB6" s="76" t="s">
        <v>2115</v>
      </c>
      <c r="FC6" s="78" t="s">
        <v>2116</v>
      </c>
      <c r="FD6" s="76" t="s">
        <v>2117</v>
      </c>
      <c r="FE6" s="76" t="s">
        <v>2118</v>
      </c>
      <c r="FF6" s="76" t="s">
        <v>2119</v>
      </c>
      <c r="FG6" s="82" t="s">
        <v>2332</v>
      </c>
      <c r="FH6" s="83" t="s">
        <v>2333</v>
      </c>
      <c r="FI6" s="84" t="s">
        <v>2334</v>
      </c>
      <c r="FJ6" s="13"/>
    </row>
    <row r="7" spans="1:190" s="21" customFormat="1" x14ac:dyDescent="0.25">
      <c r="A7" s="111"/>
      <c r="B7" s="107"/>
      <c r="C7" s="107"/>
      <c r="D7" s="107"/>
      <c r="E7" s="107"/>
      <c r="F7" s="107"/>
      <c r="G7" s="107"/>
      <c r="H7" s="107"/>
      <c r="I7" s="108"/>
      <c r="J7" s="107"/>
      <c r="K7" s="107"/>
      <c r="L7" s="107"/>
      <c r="M7" s="104"/>
      <c r="N7" s="107"/>
      <c r="O7" s="107"/>
      <c r="P7" s="107"/>
      <c r="Q7" s="107"/>
      <c r="R7" s="107"/>
      <c r="S7" s="107"/>
      <c r="T7" s="107"/>
      <c r="U7" s="107"/>
      <c r="V7" s="107"/>
      <c r="W7" s="107"/>
      <c r="X7" s="107"/>
      <c r="Y7" s="107"/>
      <c r="Z7" s="107"/>
      <c r="AA7" s="107"/>
      <c r="AB7" s="107"/>
      <c r="AC7" s="107"/>
      <c r="AD7" s="104"/>
      <c r="AE7" s="107"/>
      <c r="AF7" s="107"/>
      <c r="AG7" s="107"/>
      <c r="AH7" s="107"/>
      <c r="AI7" s="107"/>
      <c r="AJ7" s="107"/>
      <c r="AK7" s="107"/>
      <c r="AL7" s="107"/>
      <c r="AM7" s="107"/>
      <c r="AN7" s="107"/>
      <c r="AO7" s="107"/>
      <c r="AP7" s="107"/>
      <c r="AQ7" s="107"/>
      <c r="AR7" s="107"/>
      <c r="AS7" s="111"/>
      <c r="AT7" s="108"/>
      <c r="AU7" s="111"/>
      <c r="AV7" s="107"/>
      <c r="AW7" s="107"/>
      <c r="AX7" s="107"/>
      <c r="AY7" s="107"/>
      <c r="AZ7" s="107"/>
      <c r="BA7" s="107"/>
      <c r="BB7" s="107"/>
      <c r="BC7" s="107"/>
      <c r="BD7" s="107"/>
      <c r="BE7" s="107"/>
      <c r="BF7" s="107"/>
      <c r="BG7" s="107"/>
      <c r="BH7" s="107"/>
      <c r="BI7" s="104"/>
      <c r="BJ7" s="107"/>
      <c r="BK7" s="107"/>
      <c r="BL7" s="107"/>
      <c r="BM7" s="110"/>
      <c r="BN7" s="107"/>
      <c r="BO7" s="107"/>
      <c r="BP7" s="107"/>
      <c r="BQ7" s="107"/>
      <c r="BR7" s="107"/>
      <c r="BS7" s="107"/>
      <c r="BT7" s="112"/>
      <c r="BU7" s="107"/>
      <c r="BV7" s="107"/>
      <c r="BW7" s="199"/>
      <c r="BX7" s="107"/>
      <c r="BY7" s="104"/>
      <c r="BZ7" s="107"/>
      <c r="CA7" s="107"/>
      <c r="CB7" s="107"/>
      <c r="CC7" s="107"/>
      <c r="CD7" s="107"/>
      <c r="CE7" s="114"/>
      <c r="CF7" s="107"/>
      <c r="CG7" s="107"/>
      <c r="CH7" s="107"/>
      <c r="CI7" s="107"/>
      <c r="CJ7" s="107"/>
      <c r="CK7" s="107"/>
      <c r="CL7" s="107"/>
      <c r="CM7" s="107"/>
      <c r="CN7" s="107"/>
      <c r="CO7" s="104"/>
      <c r="CP7" s="107"/>
      <c r="CQ7" s="107"/>
      <c r="CR7" s="107"/>
      <c r="CS7" s="107"/>
      <c r="CT7" s="107"/>
      <c r="CU7" s="107"/>
      <c r="CV7" s="107"/>
      <c r="CW7" s="107"/>
      <c r="CX7" s="107"/>
      <c r="CY7" s="107"/>
      <c r="CZ7" s="107"/>
      <c r="DA7" s="107"/>
      <c r="DB7" s="107"/>
      <c r="DC7" s="107"/>
      <c r="DD7" s="107"/>
      <c r="DE7" s="107"/>
      <c r="DF7" s="104"/>
      <c r="DG7" s="107"/>
      <c r="DH7" s="107"/>
      <c r="DI7" s="107"/>
      <c r="DJ7" s="107"/>
      <c r="DK7" s="107"/>
      <c r="DL7" s="107"/>
      <c r="DM7" s="107"/>
      <c r="DN7" s="107"/>
      <c r="DO7" s="107"/>
      <c r="DP7" s="107"/>
      <c r="DQ7" s="107"/>
      <c r="DR7" s="104"/>
      <c r="DS7" s="104"/>
      <c r="DT7" s="104"/>
      <c r="DU7" s="104"/>
      <c r="DV7" s="104"/>
      <c r="DW7" s="104"/>
      <c r="DX7" s="104"/>
      <c r="DY7" s="104"/>
      <c r="DZ7" s="104"/>
      <c r="EA7" s="158" t="s">
        <v>80</v>
      </c>
      <c r="EB7" s="104"/>
      <c r="EC7" s="104"/>
      <c r="ED7" s="104"/>
      <c r="EE7" s="109"/>
      <c r="EF7" s="104"/>
      <c r="EG7" s="104"/>
      <c r="EH7" s="108"/>
      <c r="EI7" s="104"/>
      <c r="EK7" s="114"/>
      <c r="EL7" s="104"/>
      <c r="EM7" s="109"/>
      <c r="EP7" s="106"/>
      <c r="EU7" s="105"/>
      <c r="EV7" s="106"/>
      <c r="EZ7" s="116"/>
      <c r="FA7" s="104"/>
      <c r="FC7" s="116"/>
      <c r="FD7" s="104"/>
      <c r="FE7" s="104"/>
      <c r="FF7" s="104"/>
      <c r="FG7" s="109"/>
      <c r="FH7" s="104"/>
      <c r="FI7" s="108"/>
      <c r="FJ7" s="104"/>
      <c r="FK7" s="104"/>
      <c r="FL7" s="104"/>
      <c r="FM7" s="104"/>
      <c r="FN7" s="104"/>
      <c r="FO7" s="104"/>
      <c r="FP7" s="104"/>
      <c r="FQ7" s="104"/>
      <c r="FR7" s="104"/>
      <c r="FS7" s="104"/>
      <c r="FT7" s="104"/>
      <c r="FU7" s="104"/>
      <c r="FV7" s="104"/>
      <c r="FW7" s="104"/>
      <c r="FX7" s="104"/>
      <c r="FY7" s="104"/>
      <c r="FZ7" s="104"/>
      <c r="GA7" s="104"/>
      <c r="GB7" s="104"/>
      <c r="GC7" s="104"/>
      <c r="GD7" s="104"/>
      <c r="GE7" s="104"/>
      <c r="GF7" s="104"/>
      <c r="GG7" s="104"/>
      <c r="GH7" s="104"/>
    </row>
    <row r="8" spans="1:190" s="21" customFormat="1" x14ac:dyDescent="0.25">
      <c r="A8" s="111"/>
      <c r="B8" s="107"/>
      <c r="C8" s="107"/>
      <c r="D8" s="107"/>
      <c r="E8" s="107"/>
      <c r="F8" s="107"/>
      <c r="G8" s="107"/>
      <c r="H8" s="107"/>
      <c r="I8" s="108"/>
      <c r="J8" s="107"/>
      <c r="K8" s="107"/>
      <c r="L8" s="107"/>
      <c r="M8" s="104"/>
      <c r="N8" s="107"/>
      <c r="O8" s="107"/>
      <c r="P8" s="107"/>
      <c r="Q8" s="107"/>
      <c r="R8" s="107"/>
      <c r="S8" s="107"/>
      <c r="T8" s="107"/>
      <c r="U8" s="107"/>
      <c r="V8" s="107"/>
      <c r="W8" s="107"/>
      <c r="X8" s="107"/>
      <c r="Y8" s="107"/>
      <c r="Z8" s="107"/>
      <c r="AA8" s="107"/>
      <c r="AB8" s="107"/>
      <c r="AC8" s="107"/>
      <c r="AD8" s="104"/>
      <c r="AE8" s="107"/>
      <c r="AF8" s="107"/>
      <c r="AG8" s="107"/>
      <c r="AH8" s="107"/>
      <c r="AI8" s="107"/>
      <c r="AJ8" s="107"/>
      <c r="AK8" s="107"/>
      <c r="AL8" s="107"/>
      <c r="AM8" s="107"/>
      <c r="AN8" s="107"/>
      <c r="AO8" s="107"/>
      <c r="AP8" s="107"/>
      <c r="AQ8" s="107"/>
      <c r="AR8" s="107"/>
      <c r="AS8" s="111"/>
      <c r="AT8" s="108"/>
      <c r="AU8" s="111"/>
      <c r="AV8" s="107"/>
      <c r="AW8" s="107"/>
      <c r="AX8" s="107"/>
      <c r="AY8" s="107"/>
      <c r="AZ8" s="107"/>
      <c r="BA8" s="107"/>
      <c r="BB8" s="107"/>
      <c r="BC8" s="107"/>
      <c r="BD8" s="107"/>
      <c r="BE8" s="107"/>
      <c r="BF8" s="107"/>
      <c r="BG8" s="107"/>
      <c r="BH8" s="107"/>
      <c r="BI8" s="104"/>
      <c r="BJ8" s="107"/>
      <c r="BK8" s="107"/>
      <c r="BL8" s="107"/>
      <c r="BM8" s="110"/>
      <c r="BN8" s="107"/>
      <c r="BO8" s="107"/>
      <c r="BP8" s="107"/>
      <c r="BQ8" s="107"/>
      <c r="BR8" s="107"/>
      <c r="BS8" s="107"/>
      <c r="BT8" s="112"/>
      <c r="BU8" s="107"/>
      <c r="BV8" s="107"/>
      <c r="BW8" s="199"/>
      <c r="BX8" s="107"/>
      <c r="BY8" s="104"/>
      <c r="BZ8" s="107"/>
      <c r="CA8" s="107"/>
      <c r="CB8" s="107"/>
      <c r="CC8" s="107"/>
      <c r="CD8" s="107"/>
      <c r="CE8" s="114"/>
      <c r="CF8" s="107"/>
      <c r="CG8" s="107"/>
      <c r="CH8" s="107"/>
      <c r="CI8" s="107"/>
      <c r="CJ8" s="107"/>
      <c r="CK8" s="107"/>
      <c r="CL8" s="107"/>
      <c r="CM8" s="107"/>
      <c r="CN8" s="107"/>
      <c r="CO8" s="104"/>
      <c r="CP8" s="107"/>
      <c r="CQ8" s="107"/>
      <c r="CR8" s="107"/>
      <c r="CS8" s="107"/>
      <c r="CT8" s="107"/>
      <c r="CU8" s="107"/>
      <c r="CV8" s="107"/>
      <c r="CW8" s="107"/>
      <c r="CX8" s="107"/>
      <c r="CY8" s="107"/>
      <c r="CZ8" s="107"/>
      <c r="DA8" s="107"/>
      <c r="DB8" s="107"/>
      <c r="DC8" s="107"/>
      <c r="DD8" s="107"/>
      <c r="DE8" s="107"/>
      <c r="DF8" s="104"/>
      <c r="DG8" s="107"/>
      <c r="DH8" s="107"/>
      <c r="DI8" s="107"/>
      <c r="DJ8" s="107"/>
      <c r="DK8" s="107"/>
      <c r="DL8" s="107"/>
      <c r="DM8" s="107"/>
      <c r="DN8" s="107"/>
      <c r="DO8" s="107"/>
      <c r="DP8" s="107"/>
      <c r="DQ8" s="107"/>
      <c r="DR8" s="104"/>
      <c r="DS8" s="104"/>
      <c r="DT8" s="104"/>
      <c r="DU8" s="104"/>
      <c r="DV8" s="104"/>
      <c r="DW8" s="104"/>
      <c r="DX8" s="104"/>
      <c r="DY8" s="104"/>
      <c r="DZ8" s="104"/>
      <c r="EA8" s="158"/>
      <c r="EB8" s="104"/>
      <c r="EC8" s="104"/>
      <c r="ED8" s="104"/>
      <c r="EE8" s="109"/>
      <c r="EF8" s="104"/>
      <c r="EG8" s="104"/>
      <c r="EH8" s="108"/>
      <c r="EI8" s="104"/>
      <c r="EK8" s="114"/>
      <c r="EL8" s="104"/>
      <c r="EM8" s="109"/>
      <c r="EP8" s="106"/>
      <c r="EU8" s="105"/>
      <c r="EV8" s="106"/>
      <c r="EZ8" s="116"/>
      <c r="FA8" s="104"/>
      <c r="FC8" s="116"/>
      <c r="FD8" s="104"/>
      <c r="FE8" s="104"/>
      <c r="FF8" s="104"/>
      <c r="FG8" s="109"/>
      <c r="FH8" s="104"/>
      <c r="FI8" s="108"/>
      <c r="FJ8" s="104"/>
      <c r="FK8" s="104"/>
      <c r="FL8" s="104"/>
      <c r="FM8" s="104"/>
      <c r="FN8" s="104"/>
      <c r="FO8" s="104"/>
      <c r="FP8" s="104"/>
      <c r="FQ8" s="104"/>
      <c r="FR8" s="104"/>
      <c r="FS8" s="104"/>
      <c r="FT8" s="104"/>
      <c r="FU8" s="104"/>
      <c r="FV8" s="104"/>
      <c r="FW8" s="104"/>
      <c r="FX8" s="104"/>
      <c r="FY8" s="104"/>
      <c r="FZ8" s="104"/>
      <c r="GA8" s="104"/>
      <c r="GB8" s="104"/>
      <c r="GC8" s="104"/>
      <c r="GD8" s="104"/>
      <c r="GE8" s="104"/>
      <c r="GF8" s="104"/>
      <c r="GG8" s="104"/>
      <c r="GH8" s="104"/>
    </row>
    <row r="9" spans="1:190" s="21" customFormat="1" x14ac:dyDescent="0.25">
      <c r="A9" s="111"/>
      <c r="B9" s="107"/>
      <c r="C9" s="107"/>
      <c r="D9" s="107"/>
      <c r="E9" s="107"/>
      <c r="F9" s="107"/>
      <c r="G9" s="107"/>
      <c r="H9" s="107"/>
      <c r="I9" s="108"/>
      <c r="J9" s="111"/>
      <c r="K9" s="107"/>
      <c r="L9" s="107"/>
      <c r="M9" s="104" t="s">
        <v>2494</v>
      </c>
      <c r="N9" s="107"/>
      <c r="O9" s="107"/>
      <c r="P9" s="107"/>
      <c r="Q9" s="107"/>
      <c r="R9" s="107"/>
      <c r="S9" s="107"/>
      <c r="T9" s="107"/>
      <c r="U9" s="107"/>
      <c r="V9" s="107"/>
      <c r="W9" s="107"/>
      <c r="X9" s="107"/>
      <c r="Y9" s="107"/>
      <c r="Z9" s="107"/>
      <c r="AA9" s="107"/>
      <c r="AB9" s="107"/>
      <c r="AC9" s="107"/>
      <c r="AD9" s="104" t="str">
        <f>$M9</f>
        <v>2020 Honda Clarity (Fuel Cell Vehicle)</v>
      </c>
      <c r="AE9" s="107"/>
      <c r="AF9" s="107"/>
      <c r="AG9" s="107"/>
      <c r="AH9" s="107"/>
      <c r="AI9" s="107"/>
      <c r="AJ9" s="107"/>
      <c r="AK9" s="107"/>
      <c r="AL9" s="107"/>
      <c r="AM9" s="107"/>
      <c r="AN9" s="107"/>
      <c r="AO9" s="107"/>
      <c r="AP9" s="107"/>
      <c r="AQ9" s="107"/>
      <c r="AR9" s="107"/>
      <c r="AS9" s="111"/>
      <c r="AT9" s="104" t="str">
        <f>$M9</f>
        <v>2020 Honda Clarity (Fuel Cell Vehicle)</v>
      </c>
      <c r="AU9" s="107"/>
      <c r="AV9" s="107"/>
      <c r="AW9" s="107"/>
      <c r="AX9" s="107"/>
      <c r="AY9" s="107"/>
      <c r="AZ9" s="107"/>
      <c r="BA9" s="107"/>
      <c r="BB9" s="107"/>
      <c r="BC9" s="107"/>
      <c r="BD9" s="107"/>
      <c r="BE9" s="107"/>
      <c r="BF9" s="107"/>
      <c r="BG9" s="107"/>
      <c r="BH9" s="107"/>
      <c r="BI9" s="104" t="str">
        <f>$M9</f>
        <v>2020 Honda Clarity (Fuel Cell Vehicle)</v>
      </c>
      <c r="BJ9" s="107"/>
      <c r="BK9" s="107"/>
      <c r="BL9" s="107"/>
      <c r="BM9" s="107"/>
      <c r="BN9" s="111"/>
      <c r="BO9" s="107"/>
      <c r="BP9" s="107"/>
      <c r="BQ9" s="107"/>
      <c r="BR9" s="107"/>
      <c r="BS9" s="107"/>
      <c r="BT9" s="112"/>
      <c r="BU9" s="107"/>
      <c r="BV9" s="107"/>
      <c r="BW9" s="192" t="s">
        <v>80</v>
      </c>
      <c r="BX9" s="107"/>
      <c r="BY9" s="104" t="str">
        <f>$M9</f>
        <v>2020 Honda Clarity (Fuel Cell Vehicle)</v>
      </c>
      <c r="BZ9" s="107"/>
      <c r="CA9" s="107"/>
      <c r="CB9" s="107"/>
      <c r="CC9" s="107"/>
      <c r="CD9" s="107"/>
      <c r="CE9" s="114" t="s">
        <v>80</v>
      </c>
      <c r="CF9" s="107"/>
      <c r="CG9" s="107"/>
      <c r="CH9" s="107"/>
      <c r="CI9" s="107"/>
      <c r="CJ9" s="107"/>
      <c r="CK9" s="107"/>
      <c r="CL9" s="107"/>
      <c r="CM9" s="107"/>
      <c r="CN9" s="107"/>
      <c r="CO9" s="104" t="str">
        <f>$M9</f>
        <v>2020 Honda Clarity (Fuel Cell Vehicle)</v>
      </c>
      <c r="CP9" s="107"/>
      <c r="CQ9" s="107"/>
      <c r="CR9" s="107"/>
      <c r="CS9" s="107"/>
      <c r="CT9" s="107"/>
      <c r="CU9" s="107"/>
      <c r="CV9" s="107"/>
      <c r="CW9" s="107"/>
      <c r="CX9" s="107"/>
      <c r="CY9" s="107"/>
      <c r="CZ9" s="107"/>
      <c r="DA9" s="107"/>
      <c r="DB9" s="107"/>
      <c r="DC9" s="107"/>
      <c r="DD9" s="107"/>
      <c r="DE9" s="107"/>
      <c r="DF9" s="104" t="str">
        <f>$M9</f>
        <v>2020 Honda Clarity (Fuel Cell Vehicle)</v>
      </c>
      <c r="DG9" s="107"/>
      <c r="DH9" s="107"/>
      <c r="DI9" s="107"/>
      <c r="DJ9" s="107"/>
      <c r="DK9" s="107"/>
      <c r="DL9" s="107"/>
      <c r="DM9" s="107"/>
      <c r="DN9" s="107"/>
      <c r="DO9" s="107"/>
      <c r="DP9" s="107"/>
      <c r="DQ9" s="107"/>
      <c r="DR9" s="104"/>
      <c r="DS9" s="104"/>
      <c r="DT9" s="104"/>
      <c r="DU9" s="104"/>
      <c r="DV9" s="104"/>
      <c r="DW9" s="104" t="str">
        <f>$M9</f>
        <v>2020 Honda Clarity (Fuel Cell Vehicle)</v>
      </c>
      <c r="DX9" s="104"/>
      <c r="DY9" s="104"/>
      <c r="DZ9" s="108"/>
      <c r="EA9" s="200" t="s">
        <v>80</v>
      </c>
      <c r="EB9" s="109"/>
      <c r="EC9" s="104"/>
      <c r="ED9" s="108"/>
      <c r="EE9" s="109"/>
      <c r="EF9" s="104"/>
      <c r="EG9" s="104"/>
      <c r="EH9" s="104"/>
      <c r="EI9" s="109"/>
      <c r="EK9" s="114"/>
      <c r="EL9" s="104" t="str">
        <f>$M9</f>
        <v>2020 Honda Clarity (Fuel Cell Vehicle)</v>
      </c>
      <c r="EM9" s="109"/>
      <c r="EP9" s="106"/>
      <c r="ET9" s="106"/>
      <c r="EU9" s="105"/>
      <c r="EV9" s="106"/>
      <c r="EW9" s="105"/>
      <c r="EY9" s="106"/>
      <c r="EZ9" s="116"/>
      <c r="FA9" s="104" t="str">
        <f>$M9</f>
        <v>2020 Honda Clarity (Fuel Cell Vehicle)</v>
      </c>
      <c r="FB9" s="106"/>
      <c r="FC9" s="116"/>
      <c r="FD9" s="109"/>
      <c r="FE9" s="104"/>
      <c r="FF9" s="108"/>
      <c r="FG9" s="109"/>
      <c r="FH9" s="104"/>
      <c r="FI9" s="108"/>
      <c r="FJ9" s="104"/>
      <c r="FK9" s="104"/>
      <c r="FL9" s="104"/>
      <c r="FM9" s="104"/>
      <c r="FN9" s="104"/>
      <c r="FO9" s="104"/>
      <c r="FP9" s="104"/>
      <c r="FQ9" s="104"/>
      <c r="FR9" s="104"/>
      <c r="FS9" s="104"/>
      <c r="FT9" s="104"/>
      <c r="FU9" s="104"/>
      <c r="FV9" s="104"/>
      <c r="FW9" s="104"/>
      <c r="FX9" s="104"/>
      <c r="FY9" s="104"/>
      <c r="FZ9" s="104"/>
      <c r="GA9" s="104"/>
      <c r="GB9" s="104"/>
      <c r="GC9" s="104"/>
      <c r="GD9" s="104"/>
      <c r="GE9" s="104"/>
      <c r="GF9" s="104"/>
      <c r="GG9" s="104"/>
      <c r="GH9" s="104"/>
    </row>
    <row r="10" spans="1:190" s="24" customFormat="1" x14ac:dyDescent="0.25">
      <c r="A10" s="136">
        <v>2020</v>
      </c>
      <c r="B10" s="24" t="s">
        <v>521</v>
      </c>
      <c r="C10" s="24" t="s">
        <v>521</v>
      </c>
      <c r="D10" s="24" t="s">
        <v>562</v>
      </c>
      <c r="E10" s="24" t="s">
        <v>524</v>
      </c>
      <c r="F10" s="24">
        <v>56</v>
      </c>
      <c r="G10" s="26">
        <v>0</v>
      </c>
      <c r="I10" s="121" t="s">
        <v>140</v>
      </c>
      <c r="J10" s="24">
        <v>68</v>
      </c>
      <c r="K10" s="24">
        <v>67</v>
      </c>
      <c r="L10" s="24">
        <v>68</v>
      </c>
      <c r="M10" s="24">
        <v>97.001999999999995</v>
      </c>
      <c r="N10" s="24">
        <v>95.981999999999999</v>
      </c>
      <c r="O10" s="24">
        <v>96.540300000000002</v>
      </c>
      <c r="P10" s="24">
        <v>67.901399999999995</v>
      </c>
      <c r="Q10" s="24">
        <v>67.187399999999997</v>
      </c>
      <c r="R10" s="24">
        <v>67.578199999999995</v>
      </c>
      <c r="V10" s="24" t="s">
        <v>86</v>
      </c>
      <c r="W10" s="24" t="s">
        <v>136</v>
      </c>
      <c r="Y10" s="24">
        <v>1</v>
      </c>
      <c r="Z10" s="24" t="s">
        <v>63</v>
      </c>
      <c r="AA10" s="24" t="s">
        <v>64</v>
      </c>
      <c r="AB10" s="24" t="s">
        <v>150</v>
      </c>
      <c r="AC10" s="24" t="s">
        <v>178</v>
      </c>
      <c r="AF10" s="24">
        <v>360</v>
      </c>
      <c r="AG10" s="24" t="s">
        <v>2495</v>
      </c>
      <c r="AH10" s="24" t="s">
        <v>2496</v>
      </c>
      <c r="AI10" s="24" t="s">
        <v>68</v>
      </c>
      <c r="AJ10" s="24" t="s">
        <v>69</v>
      </c>
      <c r="AK10" s="24">
        <v>4</v>
      </c>
      <c r="AL10" s="24" t="s">
        <v>2352</v>
      </c>
      <c r="AO10" s="24">
        <v>102</v>
      </c>
      <c r="AP10" s="24">
        <v>16</v>
      </c>
      <c r="AS10" s="136">
        <v>1250</v>
      </c>
      <c r="AT10" s="121">
        <v>1250</v>
      </c>
      <c r="AU10" s="136"/>
      <c r="BM10" s="121"/>
      <c r="BN10" s="34"/>
      <c r="BQ10" s="24">
        <v>5</v>
      </c>
      <c r="BR10" s="24" t="s">
        <v>126</v>
      </c>
      <c r="BS10" s="24" t="s">
        <v>2123</v>
      </c>
      <c r="BT10" s="24" t="s">
        <v>2344</v>
      </c>
      <c r="BU10" s="27">
        <v>43816</v>
      </c>
      <c r="BV10" s="24">
        <v>26700</v>
      </c>
      <c r="BW10" s="139"/>
      <c r="BX10" s="24" t="s">
        <v>64</v>
      </c>
      <c r="BY10" s="24" t="s">
        <v>64</v>
      </c>
      <c r="CB10" s="24" t="s">
        <v>64</v>
      </c>
      <c r="CC10" s="24" t="s">
        <v>64</v>
      </c>
      <c r="CK10" s="24" t="s">
        <v>112</v>
      </c>
      <c r="CM10" s="24">
        <v>1</v>
      </c>
      <c r="CN10" s="24" t="s">
        <v>113</v>
      </c>
      <c r="CP10" s="24">
        <v>346</v>
      </c>
      <c r="CQ10" s="24">
        <v>4.25</v>
      </c>
      <c r="CR10" s="24">
        <v>66</v>
      </c>
      <c r="CS10" s="24" t="s">
        <v>114</v>
      </c>
      <c r="CV10" s="24" t="s">
        <v>115</v>
      </c>
      <c r="CX10" s="24" t="s">
        <v>151</v>
      </c>
      <c r="CY10" s="24" t="s">
        <v>64</v>
      </c>
      <c r="CZ10" s="24" t="s">
        <v>2497</v>
      </c>
      <c r="DA10" s="24">
        <v>5.46</v>
      </c>
      <c r="DB10" s="24">
        <v>5.67</v>
      </c>
      <c r="DD10" s="24">
        <v>1</v>
      </c>
      <c r="DE10" s="24" t="s">
        <v>476</v>
      </c>
      <c r="DF10" s="24" t="s">
        <v>536</v>
      </c>
      <c r="DG10" s="24">
        <v>130</v>
      </c>
      <c r="DL10" s="24" t="s">
        <v>63</v>
      </c>
      <c r="DM10" s="24" t="s">
        <v>64</v>
      </c>
      <c r="DP10" s="24" t="s">
        <v>64</v>
      </c>
      <c r="DQ10" s="24" t="s">
        <v>139</v>
      </c>
      <c r="EA10" s="158"/>
      <c r="EB10" s="24">
        <v>10</v>
      </c>
      <c r="EC10" s="24">
        <v>10</v>
      </c>
      <c r="EE10" s="136" t="s">
        <v>2498</v>
      </c>
      <c r="EF10" s="24">
        <v>10</v>
      </c>
      <c r="EH10" s="121"/>
      <c r="EM10" s="136"/>
      <c r="EP10" s="121"/>
      <c r="EU10" s="136">
        <v>1250</v>
      </c>
      <c r="EV10" s="121"/>
      <c r="EW10" s="24">
        <v>0</v>
      </c>
      <c r="EX10" s="24">
        <v>0</v>
      </c>
      <c r="EY10" s="24">
        <v>0</v>
      </c>
      <c r="EZ10" s="135"/>
      <c r="FC10" s="135"/>
      <c r="FG10" s="136"/>
      <c r="FI10" s="121"/>
    </row>
    <row r="11" spans="1:190" s="24" customFormat="1" x14ac:dyDescent="0.25">
      <c r="A11" s="136">
        <v>2020</v>
      </c>
      <c r="B11" s="24" t="s">
        <v>521</v>
      </c>
      <c r="C11" s="24" t="s">
        <v>521</v>
      </c>
      <c r="D11" s="24" t="s">
        <v>562</v>
      </c>
      <c r="E11" s="24" t="s">
        <v>524</v>
      </c>
      <c r="F11" s="24">
        <v>56</v>
      </c>
      <c r="G11" s="26">
        <v>0</v>
      </c>
      <c r="I11" s="121" t="s">
        <v>140</v>
      </c>
      <c r="J11" s="24">
        <v>67</v>
      </c>
      <c r="K11" s="24">
        <v>66</v>
      </c>
      <c r="L11" s="24">
        <v>66</v>
      </c>
      <c r="M11" s="24">
        <v>95.1</v>
      </c>
      <c r="N11" s="24">
        <v>94.1</v>
      </c>
      <c r="O11" s="24">
        <v>94.647400000000005</v>
      </c>
      <c r="P11" s="24">
        <v>66.569999999999993</v>
      </c>
      <c r="Q11" s="24">
        <v>65.87</v>
      </c>
      <c r="R11" s="24">
        <v>66.253200000000007</v>
      </c>
      <c r="V11" s="24" t="s">
        <v>86</v>
      </c>
      <c r="W11" s="24" t="s">
        <v>136</v>
      </c>
      <c r="Y11" s="24">
        <v>1</v>
      </c>
      <c r="Z11" s="24" t="s">
        <v>63</v>
      </c>
      <c r="AA11" s="24" t="s">
        <v>64</v>
      </c>
      <c r="AB11" s="24" t="s">
        <v>150</v>
      </c>
      <c r="AC11" s="24" t="s">
        <v>178</v>
      </c>
      <c r="AF11" s="24">
        <v>360</v>
      </c>
      <c r="AG11" s="24" t="s">
        <v>2495</v>
      </c>
      <c r="AH11" s="24" t="s">
        <v>2496</v>
      </c>
      <c r="AI11" s="24" t="s">
        <v>2499</v>
      </c>
      <c r="AJ11" s="24" t="s">
        <v>2500</v>
      </c>
      <c r="AK11" s="24">
        <v>4</v>
      </c>
      <c r="AL11" s="24" t="s">
        <v>2352</v>
      </c>
      <c r="AO11" s="24">
        <v>102</v>
      </c>
      <c r="AP11" s="24">
        <v>16</v>
      </c>
      <c r="AS11" s="136">
        <v>1250</v>
      </c>
      <c r="AT11" s="121">
        <v>1250</v>
      </c>
      <c r="AU11" s="136"/>
      <c r="BM11" s="121"/>
      <c r="BN11" s="34"/>
      <c r="BQ11" s="24">
        <v>5</v>
      </c>
      <c r="BR11" s="24" t="s">
        <v>126</v>
      </c>
      <c r="BS11" s="24" t="s">
        <v>2123</v>
      </c>
      <c r="BT11" s="24" t="s">
        <v>2344</v>
      </c>
      <c r="BU11" s="27">
        <v>43816</v>
      </c>
      <c r="BV11" s="24">
        <v>26700</v>
      </c>
      <c r="BW11" s="139"/>
      <c r="BX11" s="24" t="s">
        <v>64</v>
      </c>
      <c r="BY11" s="24" t="s">
        <v>64</v>
      </c>
      <c r="CB11" s="24" t="s">
        <v>64</v>
      </c>
      <c r="CC11" s="24" t="s">
        <v>64</v>
      </c>
      <c r="CK11" s="24" t="s">
        <v>112</v>
      </c>
      <c r="CM11" s="24">
        <v>1</v>
      </c>
      <c r="CN11" s="24" t="s">
        <v>113</v>
      </c>
      <c r="CP11" s="24">
        <v>346</v>
      </c>
      <c r="CQ11" s="24">
        <v>4.25</v>
      </c>
      <c r="CR11" s="24">
        <v>66</v>
      </c>
      <c r="CS11" s="24" t="s">
        <v>114</v>
      </c>
      <c r="CV11" s="24" t="s">
        <v>115</v>
      </c>
      <c r="CX11" s="24" t="s">
        <v>151</v>
      </c>
      <c r="CY11" s="24" t="s">
        <v>64</v>
      </c>
      <c r="CZ11" s="24" t="s">
        <v>2497</v>
      </c>
      <c r="DA11" s="24">
        <v>5.46</v>
      </c>
      <c r="DB11" s="24">
        <v>5.67</v>
      </c>
      <c r="DD11" s="24">
        <v>1</v>
      </c>
      <c r="DE11" s="24" t="s">
        <v>476</v>
      </c>
      <c r="DF11" s="24" t="s">
        <v>536</v>
      </c>
      <c r="DG11" s="24">
        <v>130</v>
      </c>
      <c r="DL11" s="24" t="s">
        <v>63</v>
      </c>
      <c r="DM11" s="24" t="s">
        <v>64</v>
      </c>
      <c r="DP11" s="24" t="s">
        <v>64</v>
      </c>
      <c r="DQ11" s="24" t="s">
        <v>139</v>
      </c>
      <c r="EA11" s="158"/>
      <c r="EB11" s="24">
        <v>10</v>
      </c>
      <c r="EC11" s="24">
        <v>10</v>
      </c>
      <c r="EE11" s="136" t="s">
        <v>2498</v>
      </c>
      <c r="EF11" s="24">
        <v>10</v>
      </c>
      <c r="EH11" s="121"/>
      <c r="EM11" s="136"/>
      <c r="EP11" s="121"/>
      <c r="EU11" s="136">
        <v>1250</v>
      </c>
      <c r="EV11" s="121"/>
      <c r="EW11" s="24">
        <v>0</v>
      </c>
      <c r="EX11" s="24">
        <v>0</v>
      </c>
      <c r="EY11" s="24">
        <v>0</v>
      </c>
      <c r="EZ11" s="135"/>
      <c r="FC11" s="135"/>
      <c r="FG11" s="136"/>
      <c r="FI11" s="121"/>
    </row>
    <row r="12" spans="1:190" s="21" customFormat="1" x14ac:dyDescent="0.25">
      <c r="A12" s="111"/>
      <c r="B12" s="107"/>
      <c r="C12" s="107"/>
      <c r="D12" s="107"/>
      <c r="E12" s="107"/>
      <c r="F12" s="107"/>
      <c r="G12" s="107"/>
      <c r="H12" s="107"/>
      <c r="I12" s="108"/>
      <c r="J12" s="107"/>
      <c r="K12" s="107"/>
      <c r="L12" s="107"/>
      <c r="M12" s="104" t="s">
        <v>2501</v>
      </c>
      <c r="N12" s="107"/>
      <c r="O12" s="107"/>
      <c r="P12" s="107"/>
      <c r="Q12" s="107"/>
      <c r="R12" s="107"/>
      <c r="S12" s="107"/>
      <c r="T12" s="107"/>
      <c r="U12" s="107"/>
      <c r="V12" s="107"/>
      <c r="W12" s="107"/>
      <c r="X12" s="107"/>
      <c r="Y12" s="107"/>
      <c r="Z12" s="107"/>
      <c r="AA12" s="107"/>
      <c r="AB12" s="107"/>
      <c r="AC12" s="107"/>
      <c r="AD12" s="104" t="s">
        <v>2501</v>
      </c>
      <c r="AE12" s="107"/>
      <c r="AF12" s="107"/>
      <c r="AG12" s="107"/>
      <c r="AH12" s="107"/>
      <c r="AI12" s="107"/>
      <c r="AJ12" s="107"/>
      <c r="AK12" s="107"/>
      <c r="AL12" s="107"/>
      <c r="AM12" s="107"/>
      <c r="AN12" s="107"/>
      <c r="AO12" s="107"/>
      <c r="AP12" s="107"/>
      <c r="AQ12" s="107"/>
      <c r="AR12" s="107"/>
      <c r="AS12" s="111"/>
      <c r="AT12" s="108" t="s">
        <v>2501</v>
      </c>
      <c r="AU12" s="111"/>
      <c r="AV12" s="107"/>
      <c r="AW12" s="107"/>
      <c r="AX12" s="107"/>
      <c r="AY12" s="107"/>
      <c r="AZ12" s="107"/>
      <c r="BA12" s="107"/>
      <c r="BB12" s="107"/>
      <c r="BC12" s="107"/>
      <c r="BD12" s="107"/>
      <c r="BE12" s="107"/>
      <c r="BF12" s="107"/>
      <c r="BG12" s="107"/>
      <c r="BH12" s="107"/>
      <c r="BI12" s="104" t="s">
        <v>2501</v>
      </c>
      <c r="BJ12" s="107"/>
      <c r="BK12" s="107"/>
      <c r="BL12" s="107"/>
      <c r="BM12" s="110"/>
      <c r="BN12" s="107"/>
      <c r="BO12" s="107"/>
      <c r="BP12" s="107"/>
      <c r="BQ12" s="107"/>
      <c r="BR12" s="107"/>
      <c r="BS12" s="107"/>
      <c r="BT12" s="112"/>
      <c r="BU12" s="107"/>
      <c r="BV12" s="107"/>
      <c r="BW12" s="199"/>
      <c r="BX12" s="107"/>
      <c r="BY12" s="104" t="s">
        <v>2501</v>
      </c>
      <c r="BZ12" s="107"/>
      <c r="CA12" s="107"/>
      <c r="CB12" s="107"/>
      <c r="CC12" s="107"/>
      <c r="CD12" s="107"/>
      <c r="CE12" s="114" t="s">
        <v>80</v>
      </c>
      <c r="CF12" s="107"/>
      <c r="CG12" s="107"/>
      <c r="CH12" s="107"/>
      <c r="CI12" s="107"/>
      <c r="CJ12" s="107"/>
      <c r="CK12" s="107"/>
      <c r="CL12" s="107"/>
      <c r="CM12" s="107"/>
      <c r="CN12" s="107"/>
      <c r="CO12" s="104" t="s">
        <v>2501</v>
      </c>
      <c r="CP12" s="107"/>
      <c r="CQ12" s="107"/>
      <c r="CR12" s="107"/>
      <c r="CS12" s="107"/>
      <c r="CT12" s="107"/>
      <c r="CU12" s="107"/>
      <c r="CV12" s="107"/>
      <c r="CW12" s="107"/>
      <c r="CX12" s="107"/>
      <c r="CY12" s="107"/>
      <c r="CZ12" s="107"/>
      <c r="DA12" s="107"/>
      <c r="DB12" s="107"/>
      <c r="DC12" s="107"/>
      <c r="DD12" s="107"/>
      <c r="DE12" s="107"/>
      <c r="DF12" s="104" t="s">
        <v>2501</v>
      </c>
      <c r="DG12" s="107"/>
      <c r="DH12" s="107"/>
      <c r="DI12" s="107"/>
      <c r="DJ12" s="107"/>
      <c r="DK12" s="107"/>
      <c r="DL12" s="107"/>
      <c r="DM12" s="107"/>
      <c r="DN12" s="107"/>
      <c r="DO12" s="107"/>
      <c r="DP12" s="107"/>
      <c r="DQ12" s="107"/>
      <c r="DR12" s="104"/>
      <c r="DS12" s="104"/>
      <c r="DT12" s="104"/>
      <c r="DU12" s="104"/>
      <c r="DV12" s="104"/>
      <c r="DW12" s="104" t="s">
        <v>2501</v>
      </c>
      <c r="DX12" s="104"/>
      <c r="DY12" s="104"/>
      <c r="DZ12" s="104"/>
      <c r="EA12" s="158" t="s">
        <v>80</v>
      </c>
      <c r="EB12" s="104"/>
      <c r="EC12" s="104"/>
      <c r="ED12" s="104"/>
      <c r="EE12" s="109"/>
      <c r="EF12" s="104"/>
      <c r="EG12" s="104"/>
      <c r="EH12" s="108"/>
      <c r="EI12" s="104"/>
      <c r="EK12" s="114"/>
      <c r="EL12" s="104" t="s">
        <v>2501</v>
      </c>
      <c r="EM12" s="109"/>
      <c r="EP12" s="106"/>
      <c r="EU12" s="105"/>
      <c r="EV12" s="106"/>
      <c r="EZ12" s="116"/>
      <c r="FA12" s="104" t="s">
        <v>2501</v>
      </c>
      <c r="FC12" s="116"/>
      <c r="FD12" s="104"/>
      <c r="FE12" s="104"/>
      <c r="FF12" s="104"/>
      <c r="FG12" s="109"/>
      <c r="FH12" s="104"/>
      <c r="FI12" s="108"/>
      <c r="FJ12" s="104"/>
      <c r="FK12" s="104"/>
      <c r="FL12" s="104"/>
      <c r="FM12" s="104"/>
      <c r="FN12" s="104"/>
      <c r="FO12" s="104"/>
      <c r="FP12" s="104"/>
      <c r="FQ12" s="104"/>
      <c r="FR12" s="104"/>
      <c r="FS12" s="104"/>
      <c r="FT12" s="104"/>
      <c r="FU12" s="104"/>
      <c r="FV12" s="104"/>
      <c r="FW12" s="104"/>
      <c r="FX12" s="104"/>
      <c r="FY12" s="104"/>
      <c r="FZ12" s="104"/>
      <c r="GA12" s="104"/>
      <c r="GB12" s="104"/>
      <c r="GC12" s="104"/>
      <c r="GD12" s="104"/>
      <c r="GE12" s="104"/>
      <c r="GF12" s="104"/>
      <c r="GG12" s="104"/>
      <c r="GH12" s="104"/>
    </row>
    <row r="13" spans="1:190" s="21" customFormat="1" x14ac:dyDescent="0.25">
      <c r="A13" s="136">
        <v>2020</v>
      </c>
      <c r="B13" s="24" t="s">
        <v>576</v>
      </c>
      <c r="C13" s="24" t="s">
        <v>597</v>
      </c>
      <c r="D13" s="24" t="s">
        <v>2502</v>
      </c>
      <c r="E13" s="24" t="s">
        <v>579</v>
      </c>
      <c r="F13" s="24">
        <v>48</v>
      </c>
      <c r="G13" s="26">
        <v>0</v>
      </c>
      <c r="H13" s="24"/>
      <c r="I13" s="121" t="s">
        <v>140</v>
      </c>
      <c r="J13" s="24">
        <v>59</v>
      </c>
      <c r="K13" s="24">
        <v>54</v>
      </c>
      <c r="L13" s="24">
        <v>57</v>
      </c>
      <c r="M13" s="24">
        <v>86.394000000000005</v>
      </c>
      <c r="N13" s="24">
        <v>78.438000000000002</v>
      </c>
      <c r="O13" s="24">
        <v>82.622799999999998</v>
      </c>
      <c r="P13" s="24">
        <v>59</v>
      </c>
      <c r="Q13" s="24">
        <v>54</v>
      </c>
      <c r="R13" s="24">
        <v>57</v>
      </c>
      <c r="S13" s="24"/>
      <c r="T13" s="24"/>
      <c r="U13" s="24"/>
      <c r="V13" s="24" t="s">
        <v>86</v>
      </c>
      <c r="W13" s="24" t="s">
        <v>136</v>
      </c>
      <c r="X13" s="24" t="s">
        <v>2503</v>
      </c>
      <c r="Y13" s="24">
        <v>1</v>
      </c>
      <c r="Z13" s="24" t="s">
        <v>64</v>
      </c>
      <c r="AA13" s="24" t="s">
        <v>64</v>
      </c>
      <c r="AB13" s="24" t="s">
        <v>150</v>
      </c>
      <c r="AC13" s="24" t="s">
        <v>178</v>
      </c>
      <c r="AD13" s="24"/>
      <c r="AE13" s="24"/>
      <c r="AF13" s="24">
        <v>354</v>
      </c>
      <c r="AG13" s="24" t="s">
        <v>2495</v>
      </c>
      <c r="AH13" s="24" t="s">
        <v>2496</v>
      </c>
      <c r="AI13" s="24" t="s">
        <v>68</v>
      </c>
      <c r="AJ13" s="24" t="s">
        <v>69</v>
      </c>
      <c r="AK13" s="24">
        <v>4</v>
      </c>
      <c r="AL13" s="24" t="s">
        <v>2352</v>
      </c>
      <c r="AM13" s="24"/>
      <c r="AN13" s="24"/>
      <c r="AO13" s="24"/>
      <c r="AP13" s="24"/>
      <c r="AQ13" s="24">
        <v>101</v>
      </c>
      <c r="AR13" s="24">
        <v>30</v>
      </c>
      <c r="AS13" s="136">
        <v>1500</v>
      </c>
      <c r="AT13" s="121">
        <v>1450</v>
      </c>
      <c r="AU13" s="136"/>
      <c r="AV13" s="24"/>
      <c r="AW13" s="24"/>
      <c r="AX13" s="24"/>
      <c r="AY13" s="24"/>
      <c r="AZ13" s="24"/>
      <c r="BA13" s="24"/>
      <c r="BB13" s="24"/>
      <c r="BC13" s="24"/>
      <c r="BD13" s="24"/>
      <c r="BE13" s="24"/>
      <c r="BF13" s="24"/>
      <c r="BG13" s="24"/>
      <c r="BH13" s="24"/>
      <c r="BI13" s="24"/>
      <c r="BJ13" s="24"/>
      <c r="BK13" s="24"/>
      <c r="BL13" s="24"/>
      <c r="BM13" s="121"/>
      <c r="BN13" s="34"/>
      <c r="BO13" s="24"/>
      <c r="BP13" s="24"/>
      <c r="BQ13" s="24">
        <v>30</v>
      </c>
      <c r="BR13" s="24" t="s">
        <v>220</v>
      </c>
      <c r="BS13" s="24"/>
      <c r="BT13" s="24" t="s">
        <v>2344</v>
      </c>
      <c r="BU13" s="27">
        <v>43724</v>
      </c>
      <c r="BV13" s="24">
        <v>26471</v>
      </c>
      <c r="BW13" s="199"/>
      <c r="BX13" s="24" t="s">
        <v>64</v>
      </c>
      <c r="BY13" s="24" t="s">
        <v>64</v>
      </c>
      <c r="BZ13" s="24"/>
      <c r="CA13" s="24"/>
      <c r="CB13" s="24" t="s">
        <v>64</v>
      </c>
      <c r="CC13" s="24" t="s">
        <v>64</v>
      </c>
      <c r="CD13" s="24"/>
      <c r="CE13" s="24"/>
      <c r="CF13" s="24"/>
      <c r="CG13" s="24"/>
      <c r="CH13" s="24"/>
      <c r="CI13" s="24"/>
      <c r="CJ13" s="24"/>
      <c r="CK13" s="24" t="s">
        <v>112</v>
      </c>
      <c r="CL13" s="24"/>
      <c r="CM13" s="24">
        <v>1</v>
      </c>
      <c r="CN13" s="24" t="s">
        <v>113</v>
      </c>
      <c r="CO13" s="24"/>
      <c r="CP13" s="24">
        <v>240</v>
      </c>
      <c r="CQ13" s="24">
        <v>6.5</v>
      </c>
      <c r="CR13" s="24">
        <v>37.4</v>
      </c>
      <c r="CS13" s="24" t="s">
        <v>114</v>
      </c>
      <c r="CT13" s="24"/>
      <c r="CU13" s="24"/>
      <c r="CV13" s="24" t="s">
        <v>115</v>
      </c>
      <c r="CW13" s="24"/>
      <c r="CX13" s="24" t="s">
        <v>151</v>
      </c>
      <c r="CY13" s="24" t="s">
        <v>64</v>
      </c>
      <c r="CZ13" s="24" t="s">
        <v>2504</v>
      </c>
      <c r="DA13" s="24">
        <v>6.33</v>
      </c>
      <c r="DB13" s="24">
        <v>6.39</v>
      </c>
      <c r="DC13" s="24"/>
      <c r="DD13" s="24">
        <v>1</v>
      </c>
      <c r="DE13" s="24" t="s">
        <v>476</v>
      </c>
      <c r="DF13" s="24" t="s">
        <v>613</v>
      </c>
      <c r="DG13" s="24">
        <v>120</v>
      </c>
      <c r="DH13" s="24"/>
      <c r="DI13" s="24"/>
      <c r="DJ13" s="24"/>
      <c r="DK13" s="24"/>
      <c r="DL13" s="24" t="s">
        <v>63</v>
      </c>
      <c r="DM13" s="24" t="s">
        <v>64</v>
      </c>
      <c r="DN13" s="24"/>
      <c r="DO13" s="24"/>
      <c r="DP13" s="24" t="s">
        <v>64</v>
      </c>
      <c r="DQ13" s="24" t="s">
        <v>139</v>
      </c>
      <c r="DR13" s="24"/>
      <c r="DS13" s="24"/>
      <c r="DT13" s="24"/>
      <c r="DU13" s="24"/>
      <c r="DV13" s="24"/>
      <c r="DW13" s="24"/>
      <c r="DX13" s="24"/>
      <c r="DY13" s="24"/>
      <c r="DZ13" s="24"/>
      <c r="EA13" s="140"/>
      <c r="EB13" s="24">
        <v>10</v>
      </c>
      <c r="EC13" s="24">
        <v>10</v>
      </c>
      <c r="EE13" s="136" t="s">
        <v>2505</v>
      </c>
      <c r="EF13" s="24">
        <v>10</v>
      </c>
      <c r="EG13" s="24"/>
      <c r="EH13" s="121"/>
      <c r="EI13" s="24"/>
      <c r="EJ13" s="24"/>
      <c r="EK13" s="24"/>
      <c r="EL13" s="24"/>
      <c r="EM13" s="136"/>
      <c r="EN13" s="24"/>
      <c r="EO13" s="24"/>
      <c r="EP13" s="121"/>
      <c r="EQ13" s="24"/>
      <c r="ER13" s="24"/>
      <c r="ES13" s="24"/>
      <c r="ET13" s="24"/>
      <c r="EU13" s="136">
        <v>0</v>
      </c>
      <c r="EV13" s="121"/>
      <c r="EW13" s="24">
        <v>0</v>
      </c>
      <c r="EX13" s="24">
        <v>0</v>
      </c>
      <c r="EY13" s="24">
        <v>0</v>
      </c>
      <c r="EZ13" s="135"/>
      <c r="FA13" s="24"/>
      <c r="FB13" s="24"/>
      <c r="FC13" s="135"/>
      <c r="FD13" s="24"/>
      <c r="FE13" s="24"/>
      <c r="FF13" s="24"/>
      <c r="FG13" s="105"/>
      <c r="FI13" s="106"/>
    </row>
    <row r="14" spans="1:190" s="21" customFormat="1" x14ac:dyDescent="0.25">
      <c r="A14" s="136">
        <v>2020</v>
      </c>
      <c r="B14" s="24" t="s">
        <v>576</v>
      </c>
      <c r="C14" s="24" t="s">
        <v>597</v>
      </c>
      <c r="D14" s="24" t="s">
        <v>2502</v>
      </c>
      <c r="E14" s="24" t="s">
        <v>579</v>
      </c>
      <c r="F14" s="24">
        <v>48</v>
      </c>
      <c r="G14" s="26">
        <v>0</v>
      </c>
      <c r="H14" s="24"/>
      <c r="I14" s="121" t="s">
        <v>140</v>
      </c>
      <c r="J14" s="24">
        <v>58</v>
      </c>
      <c r="K14" s="24">
        <v>53</v>
      </c>
      <c r="L14" s="24">
        <v>56</v>
      </c>
      <c r="M14" s="24">
        <v>84.7</v>
      </c>
      <c r="N14" s="24">
        <v>76.900000000000006</v>
      </c>
      <c r="O14" s="24">
        <v>81.002700000000004</v>
      </c>
      <c r="P14" s="24">
        <v>58</v>
      </c>
      <c r="Q14" s="24">
        <v>53</v>
      </c>
      <c r="R14" s="24">
        <v>56</v>
      </c>
      <c r="S14" s="24"/>
      <c r="T14" s="24"/>
      <c r="U14" s="24"/>
      <c r="V14" s="24" t="s">
        <v>86</v>
      </c>
      <c r="W14" s="24" t="s">
        <v>136</v>
      </c>
      <c r="X14" s="24" t="s">
        <v>2503</v>
      </c>
      <c r="Y14" s="24">
        <v>1</v>
      </c>
      <c r="Z14" s="24" t="s">
        <v>64</v>
      </c>
      <c r="AA14" s="24" t="s">
        <v>64</v>
      </c>
      <c r="AB14" s="24" t="s">
        <v>150</v>
      </c>
      <c r="AC14" s="24" t="s">
        <v>178</v>
      </c>
      <c r="AD14" s="24"/>
      <c r="AE14" s="24"/>
      <c r="AF14" s="24">
        <v>354</v>
      </c>
      <c r="AG14" s="24" t="s">
        <v>2495</v>
      </c>
      <c r="AH14" s="24" t="s">
        <v>2496</v>
      </c>
      <c r="AI14" s="24" t="s">
        <v>2499</v>
      </c>
      <c r="AJ14" s="24" t="s">
        <v>2500</v>
      </c>
      <c r="AK14" s="24">
        <v>4</v>
      </c>
      <c r="AL14" s="24" t="s">
        <v>2352</v>
      </c>
      <c r="AM14" s="24"/>
      <c r="AN14" s="24"/>
      <c r="AO14" s="24"/>
      <c r="AP14" s="24"/>
      <c r="AQ14" s="24">
        <v>101</v>
      </c>
      <c r="AR14" s="24">
        <v>30</v>
      </c>
      <c r="AS14" s="136">
        <v>1500</v>
      </c>
      <c r="AT14" s="121">
        <v>1500</v>
      </c>
      <c r="AU14" s="136"/>
      <c r="AV14" s="24"/>
      <c r="AW14" s="24"/>
      <c r="AX14" s="24"/>
      <c r="AY14" s="24"/>
      <c r="AZ14" s="24"/>
      <c r="BA14" s="24"/>
      <c r="BB14" s="24"/>
      <c r="BC14" s="24"/>
      <c r="BD14" s="24"/>
      <c r="BE14" s="24"/>
      <c r="BF14" s="24"/>
      <c r="BG14" s="24"/>
      <c r="BH14" s="24"/>
      <c r="BI14" s="24"/>
      <c r="BJ14" s="24"/>
      <c r="BK14" s="24"/>
      <c r="BL14" s="24"/>
      <c r="BM14" s="121"/>
      <c r="BN14" s="34"/>
      <c r="BO14" s="24"/>
      <c r="BP14" s="24"/>
      <c r="BQ14" s="24">
        <v>30</v>
      </c>
      <c r="BR14" s="24" t="s">
        <v>220</v>
      </c>
      <c r="BS14" s="24"/>
      <c r="BT14" s="24" t="s">
        <v>2344</v>
      </c>
      <c r="BU14" s="27">
        <v>43724</v>
      </c>
      <c r="BV14" s="24">
        <v>26471</v>
      </c>
      <c r="BW14" s="199"/>
      <c r="BX14" s="24" t="s">
        <v>64</v>
      </c>
      <c r="BY14" s="24" t="s">
        <v>64</v>
      </c>
      <c r="BZ14" s="24"/>
      <c r="CA14" s="24"/>
      <c r="CB14" s="24" t="s">
        <v>64</v>
      </c>
      <c r="CC14" s="24" t="s">
        <v>64</v>
      </c>
      <c r="CD14" s="24"/>
      <c r="CE14" s="24"/>
      <c r="CF14" s="24"/>
      <c r="CG14" s="24"/>
      <c r="CH14" s="24"/>
      <c r="CI14" s="24"/>
      <c r="CJ14" s="24"/>
      <c r="CK14" s="24" t="s">
        <v>112</v>
      </c>
      <c r="CL14" s="24"/>
      <c r="CM14" s="24">
        <v>1</v>
      </c>
      <c r="CN14" s="24" t="s">
        <v>113</v>
      </c>
      <c r="CO14" s="24"/>
      <c r="CP14" s="24">
        <v>240</v>
      </c>
      <c r="CQ14" s="24">
        <v>6.5</v>
      </c>
      <c r="CR14" s="24">
        <v>37.4</v>
      </c>
      <c r="CS14" s="24" t="s">
        <v>114</v>
      </c>
      <c r="CT14" s="24"/>
      <c r="CU14" s="24"/>
      <c r="CV14" s="24" t="s">
        <v>115</v>
      </c>
      <c r="CW14" s="24"/>
      <c r="CX14" s="24" t="s">
        <v>151</v>
      </c>
      <c r="CY14" s="24" t="s">
        <v>64</v>
      </c>
      <c r="CZ14" s="24" t="s">
        <v>2504</v>
      </c>
      <c r="DA14" s="24">
        <v>6.33</v>
      </c>
      <c r="DB14" s="24">
        <v>6.39</v>
      </c>
      <c r="DC14" s="24"/>
      <c r="DD14" s="24">
        <v>1</v>
      </c>
      <c r="DE14" s="24" t="s">
        <v>476</v>
      </c>
      <c r="DF14" s="24" t="s">
        <v>613</v>
      </c>
      <c r="DG14" s="24">
        <v>120</v>
      </c>
      <c r="DH14" s="24"/>
      <c r="DI14" s="24"/>
      <c r="DJ14" s="24"/>
      <c r="DK14" s="24"/>
      <c r="DL14" s="24" t="s">
        <v>63</v>
      </c>
      <c r="DM14" s="24" t="s">
        <v>64</v>
      </c>
      <c r="DN14" s="24"/>
      <c r="DO14" s="24"/>
      <c r="DP14" s="24" t="s">
        <v>64</v>
      </c>
      <c r="DQ14" s="24" t="s">
        <v>139</v>
      </c>
      <c r="DR14" s="24"/>
      <c r="DS14" s="24"/>
      <c r="DT14" s="24"/>
      <c r="DU14" s="24"/>
      <c r="DV14" s="24"/>
      <c r="DW14" s="24"/>
      <c r="DX14" s="24"/>
      <c r="DY14" s="24"/>
      <c r="DZ14" s="24"/>
      <c r="EA14" s="140"/>
      <c r="EB14" s="24">
        <v>10</v>
      </c>
      <c r="EC14" s="24">
        <v>10</v>
      </c>
      <c r="EE14" s="136" t="s">
        <v>2505</v>
      </c>
      <c r="EF14" s="24">
        <v>10</v>
      </c>
      <c r="EG14" s="24"/>
      <c r="EH14" s="121"/>
      <c r="EI14" s="24"/>
      <c r="EJ14" s="24"/>
      <c r="EK14" s="24"/>
      <c r="EL14" s="24"/>
      <c r="EM14" s="136"/>
      <c r="EN14" s="24"/>
      <c r="EO14" s="24"/>
      <c r="EP14" s="121"/>
      <c r="EQ14" s="24"/>
      <c r="ER14" s="24"/>
      <c r="ES14" s="24"/>
      <c r="ET14" s="24"/>
      <c r="EU14" s="136">
        <v>0</v>
      </c>
      <c r="EV14" s="121"/>
      <c r="EW14" s="24">
        <v>0</v>
      </c>
      <c r="EX14" s="24">
        <v>0</v>
      </c>
      <c r="EY14" s="24">
        <v>0</v>
      </c>
      <c r="EZ14" s="135"/>
      <c r="FA14" s="24"/>
      <c r="FB14" s="24"/>
      <c r="FC14" s="135"/>
      <c r="FD14" s="24"/>
      <c r="FE14" s="24"/>
      <c r="FF14" s="24"/>
      <c r="FG14" s="105"/>
      <c r="FI14" s="106"/>
    </row>
    <row r="15" spans="1:190" s="21" customFormat="1" x14ac:dyDescent="0.25">
      <c r="A15" s="111"/>
      <c r="B15" s="107"/>
      <c r="C15" s="107"/>
      <c r="D15" s="107"/>
      <c r="E15" s="107"/>
      <c r="F15" s="107"/>
      <c r="G15" s="107"/>
      <c r="H15" s="107"/>
      <c r="I15" s="108"/>
      <c r="J15" s="107"/>
      <c r="K15" s="107"/>
      <c r="L15" s="107"/>
      <c r="M15" s="104" t="s">
        <v>2506</v>
      </c>
      <c r="N15" s="107"/>
      <c r="O15" s="107"/>
      <c r="P15" s="107"/>
      <c r="Q15" s="107"/>
      <c r="R15" s="107"/>
      <c r="S15" s="107"/>
      <c r="T15" s="107"/>
      <c r="U15" s="107"/>
      <c r="V15" s="107"/>
      <c r="W15" s="107"/>
      <c r="X15" s="107"/>
      <c r="Y15" s="107"/>
      <c r="Z15" s="107"/>
      <c r="AA15" s="107"/>
      <c r="AB15" s="107"/>
      <c r="AC15" s="107"/>
      <c r="AD15" s="104" t="s">
        <v>2506</v>
      </c>
      <c r="AE15" s="107"/>
      <c r="AF15" s="107"/>
      <c r="AG15" s="107"/>
      <c r="AH15" s="107"/>
      <c r="AI15" s="107"/>
      <c r="AJ15" s="107"/>
      <c r="AK15" s="107"/>
      <c r="AL15" s="107"/>
      <c r="AM15" s="107"/>
      <c r="AN15" s="107"/>
      <c r="AO15" s="107"/>
      <c r="AP15" s="107"/>
      <c r="AQ15" s="107"/>
      <c r="AR15" s="107"/>
      <c r="AS15" s="111"/>
      <c r="AT15" s="108" t="s">
        <v>2506</v>
      </c>
      <c r="AU15" s="111"/>
      <c r="AV15" s="107"/>
      <c r="AW15" s="107"/>
      <c r="AX15" s="107"/>
      <c r="AY15" s="107"/>
      <c r="AZ15" s="107"/>
      <c r="BA15" s="107"/>
      <c r="BB15" s="107"/>
      <c r="BC15" s="107"/>
      <c r="BD15" s="107"/>
      <c r="BE15" s="107"/>
      <c r="BF15" s="107"/>
      <c r="BG15" s="107"/>
      <c r="BH15" s="107"/>
      <c r="BI15" s="104" t="s">
        <v>2506</v>
      </c>
      <c r="BJ15" s="107"/>
      <c r="BK15" s="107"/>
      <c r="BL15" s="107"/>
      <c r="BM15" s="110"/>
      <c r="BN15" s="107"/>
      <c r="BO15" s="107"/>
      <c r="BP15" s="107"/>
      <c r="BQ15" s="107"/>
      <c r="BR15" s="107"/>
      <c r="BS15" s="107"/>
      <c r="BT15" s="112"/>
      <c r="BU15" s="107"/>
      <c r="BV15" s="107"/>
      <c r="BW15" s="199"/>
      <c r="BX15" s="107"/>
      <c r="BY15" s="104" t="s">
        <v>2506</v>
      </c>
      <c r="BZ15" s="107"/>
      <c r="CA15" s="107"/>
      <c r="CB15" s="107"/>
      <c r="CC15" s="107"/>
      <c r="CD15" s="107"/>
      <c r="CE15" s="114" t="s">
        <v>80</v>
      </c>
      <c r="CF15" s="107"/>
      <c r="CG15" s="107"/>
      <c r="CH15" s="107"/>
      <c r="CI15" s="107"/>
      <c r="CJ15" s="107"/>
      <c r="CK15" s="107"/>
      <c r="CL15" s="107"/>
      <c r="CM15" s="107"/>
      <c r="CN15" s="107"/>
      <c r="CO15" s="104" t="s">
        <v>2506</v>
      </c>
      <c r="CP15" s="107"/>
      <c r="CQ15" s="107"/>
      <c r="CR15" s="107"/>
      <c r="CS15" s="107"/>
      <c r="CT15" s="107"/>
      <c r="CU15" s="107"/>
      <c r="CV15" s="107"/>
      <c r="CW15" s="107"/>
      <c r="CX15" s="107"/>
      <c r="CY15" s="107"/>
      <c r="CZ15" s="107"/>
      <c r="DA15" s="107"/>
      <c r="DB15" s="107"/>
      <c r="DC15" s="107"/>
      <c r="DD15" s="107"/>
      <c r="DE15" s="107"/>
      <c r="DF15" s="104" t="s">
        <v>2506</v>
      </c>
      <c r="DG15" s="107"/>
      <c r="DH15" s="107"/>
      <c r="DI15" s="107"/>
      <c r="DJ15" s="107"/>
      <c r="DK15" s="107"/>
      <c r="DL15" s="107"/>
      <c r="DM15" s="107"/>
      <c r="DN15" s="107"/>
      <c r="DO15" s="107"/>
      <c r="DP15" s="107"/>
      <c r="DQ15" s="107"/>
      <c r="DR15" s="104"/>
      <c r="DS15" s="104"/>
      <c r="DT15" s="104"/>
      <c r="DU15" s="104"/>
      <c r="DV15" s="104"/>
      <c r="DW15" s="104" t="s">
        <v>2506</v>
      </c>
      <c r="DX15" s="104"/>
      <c r="DY15" s="104"/>
      <c r="DZ15" s="104"/>
      <c r="EA15" s="158" t="s">
        <v>80</v>
      </c>
      <c r="EB15" s="104"/>
      <c r="EC15" s="104"/>
      <c r="ED15" s="104"/>
      <c r="EE15" s="109"/>
      <c r="EF15" s="104"/>
      <c r="EG15" s="104"/>
      <c r="EH15" s="108"/>
      <c r="EI15" s="104"/>
      <c r="EK15" s="114"/>
      <c r="EL15" s="104" t="s">
        <v>2506</v>
      </c>
      <c r="EM15" s="109"/>
      <c r="EP15" s="106"/>
      <c r="EU15" s="105"/>
      <c r="EV15" s="106"/>
      <c r="EZ15" s="116"/>
      <c r="FA15" s="104" t="s">
        <v>2506</v>
      </c>
      <c r="FC15" s="116"/>
      <c r="FD15" s="104"/>
      <c r="FE15" s="104"/>
      <c r="FF15" s="104"/>
      <c r="FG15" s="109"/>
      <c r="FH15" s="104"/>
      <c r="FI15" s="108"/>
      <c r="FJ15" s="104"/>
      <c r="FK15" s="104"/>
      <c r="FL15" s="104"/>
      <c r="FM15" s="104"/>
      <c r="FN15" s="104"/>
      <c r="FO15" s="104"/>
      <c r="FP15" s="104"/>
      <c r="FQ15" s="104"/>
      <c r="FR15" s="104"/>
      <c r="FS15" s="104"/>
      <c r="FT15" s="104"/>
      <c r="FU15" s="104"/>
      <c r="FV15" s="104"/>
      <c r="FW15" s="104"/>
      <c r="FX15" s="104"/>
      <c r="FY15" s="104"/>
      <c r="FZ15" s="104"/>
      <c r="GA15" s="104"/>
      <c r="GB15" s="104"/>
      <c r="GC15" s="104"/>
      <c r="GD15" s="104"/>
      <c r="GE15" s="104"/>
      <c r="GF15" s="104"/>
      <c r="GG15" s="104"/>
      <c r="GH15" s="104"/>
    </row>
    <row r="16" spans="1:190" s="21" customFormat="1" x14ac:dyDescent="0.25">
      <c r="A16" s="136">
        <v>2020</v>
      </c>
      <c r="B16" s="24" t="s">
        <v>576</v>
      </c>
      <c r="C16" s="24" t="s">
        <v>597</v>
      </c>
      <c r="D16" s="24" t="s">
        <v>2507</v>
      </c>
      <c r="E16" s="24" t="s">
        <v>579</v>
      </c>
      <c r="F16" s="24">
        <v>49</v>
      </c>
      <c r="G16" s="26">
        <v>0</v>
      </c>
      <c r="H16" s="24"/>
      <c r="I16" s="121" t="s">
        <v>140</v>
      </c>
      <c r="J16" s="24">
        <v>65</v>
      </c>
      <c r="K16" s="24">
        <v>58</v>
      </c>
      <c r="L16" s="24">
        <v>61</v>
      </c>
      <c r="M16" s="24">
        <v>95.37</v>
      </c>
      <c r="N16" s="24">
        <v>84.251999999999995</v>
      </c>
      <c r="O16" s="24">
        <v>90.024100000000004</v>
      </c>
      <c r="P16" s="24">
        <v>65</v>
      </c>
      <c r="Q16" s="24">
        <v>58</v>
      </c>
      <c r="R16" s="24">
        <v>61</v>
      </c>
      <c r="S16" s="24"/>
      <c r="T16" s="24"/>
      <c r="U16" s="24"/>
      <c r="V16" s="24" t="s">
        <v>86</v>
      </c>
      <c r="W16" s="24" t="s">
        <v>136</v>
      </c>
      <c r="X16" s="24" t="s">
        <v>2503</v>
      </c>
      <c r="Y16" s="24">
        <v>1</v>
      </c>
      <c r="Z16" s="24" t="s">
        <v>64</v>
      </c>
      <c r="AA16" s="24" t="s">
        <v>64</v>
      </c>
      <c r="AB16" s="24" t="s">
        <v>150</v>
      </c>
      <c r="AC16" s="24" t="s">
        <v>178</v>
      </c>
      <c r="AD16" s="24"/>
      <c r="AE16" s="24"/>
      <c r="AF16" s="24">
        <v>380</v>
      </c>
      <c r="AG16" s="24" t="s">
        <v>2495</v>
      </c>
      <c r="AH16" s="24" t="s">
        <v>2496</v>
      </c>
      <c r="AI16" s="24" t="s">
        <v>68</v>
      </c>
      <c r="AJ16" s="24" t="s">
        <v>69</v>
      </c>
      <c r="AK16" s="24">
        <v>4</v>
      </c>
      <c r="AL16" s="24" t="s">
        <v>2352</v>
      </c>
      <c r="AM16" s="24"/>
      <c r="AN16" s="24"/>
      <c r="AO16" s="24"/>
      <c r="AP16" s="24"/>
      <c r="AQ16" s="24">
        <v>101</v>
      </c>
      <c r="AR16" s="24">
        <v>30</v>
      </c>
      <c r="AS16" s="136">
        <v>1400</v>
      </c>
      <c r="AT16" s="121">
        <v>1350</v>
      </c>
      <c r="AU16" s="136"/>
      <c r="AV16" s="24"/>
      <c r="AW16" s="24"/>
      <c r="AX16" s="24"/>
      <c r="AY16" s="24"/>
      <c r="AZ16" s="24"/>
      <c r="BA16" s="24"/>
      <c r="BB16" s="24"/>
      <c r="BC16" s="24"/>
      <c r="BD16" s="24"/>
      <c r="BE16" s="24"/>
      <c r="BF16" s="24"/>
      <c r="BG16" s="24"/>
      <c r="BH16" s="24"/>
      <c r="BI16" s="24"/>
      <c r="BJ16" s="24"/>
      <c r="BK16" s="24"/>
      <c r="BL16" s="24"/>
      <c r="BM16" s="121"/>
      <c r="BN16" s="34"/>
      <c r="BO16" s="24"/>
      <c r="BP16" s="24"/>
      <c r="BQ16" s="24">
        <v>30</v>
      </c>
      <c r="BR16" s="24" t="s">
        <v>220</v>
      </c>
      <c r="BS16" s="24"/>
      <c r="BT16" s="24" t="s">
        <v>2344</v>
      </c>
      <c r="BU16" s="27">
        <v>43724</v>
      </c>
      <c r="BV16" s="24">
        <v>26472</v>
      </c>
      <c r="BW16" s="199"/>
      <c r="BX16" s="24" t="s">
        <v>63</v>
      </c>
      <c r="BY16" s="24" t="s">
        <v>64</v>
      </c>
      <c r="BZ16" s="24"/>
      <c r="CA16" s="24"/>
      <c r="CB16" s="24" t="s">
        <v>64</v>
      </c>
      <c r="CC16" s="24" t="s">
        <v>64</v>
      </c>
      <c r="CD16" s="24"/>
      <c r="CE16" s="24"/>
      <c r="CF16" s="24"/>
      <c r="CG16" s="24"/>
      <c r="CH16" s="24"/>
      <c r="CI16" s="24"/>
      <c r="CJ16" s="24"/>
      <c r="CK16" s="24" t="s">
        <v>112</v>
      </c>
      <c r="CL16" s="24"/>
      <c r="CM16" s="24">
        <v>1</v>
      </c>
      <c r="CN16" s="24" t="s">
        <v>113</v>
      </c>
      <c r="CO16" s="24"/>
      <c r="CP16" s="24">
        <v>240</v>
      </c>
      <c r="CQ16" s="24">
        <v>6.5</v>
      </c>
      <c r="CR16" s="24">
        <v>37.4</v>
      </c>
      <c r="CS16" s="24" t="s">
        <v>114</v>
      </c>
      <c r="CT16" s="24"/>
      <c r="CU16" s="24"/>
      <c r="CV16" s="24" t="s">
        <v>115</v>
      </c>
      <c r="CW16" s="24"/>
      <c r="CX16" s="24" t="s">
        <v>151</v>
      </c>
      <c r="CY16" s="24" t="s">
        <v>64</v>
      </c>
      <c r="CZ16" s="24" t="s">
        <v>2504</v>
      </c>
      <c r="DA16" s="24">
        <v>6.33</v>
      </c>
      <c r="DB16" s="24">
        <v>6.39</v>
      </c>
      <c r="DC16" s="24"/>
      <c r="DD16" s="24">
        <v>1</v>
      </c>
      <c r="DE16" s="24" t="s">
        <v>476</v>
      </c>
      <c r="DF16" s="24" t="s">
        <v>613</v>
      </c>
      <c r="DG16" s="24">
        <v>120</v>
      </c>
      <c r="DH16" s="24"/>
      <c r="DI16" s="24"/>
      <c r="DJ16" s="24"/>
      <c r="DK16" s="24"/>
      <c r="DL16" s="24" t="s">
        <v>63</v>
      </c>
      <c r="DM16" s="24" t="s">
        <v>64</v>
      </c>
      <c r="DN16" s="24"/>
      <c r="DO16" s="24"/>
      <c r="DP16" s="24" t="s">
        <v>64</v>
      </c>
      <c r="DQ16" s="24" t="s">
        <v>139</v>
      </c>
      <c r="DR16" s="24"/>
      <c r="DS16" s="24"/>
      <c r="DT16" s="24"/>
      <c r="DU16" s="24"/>
      <c r="DV16" s="24"/>
      <c r="DW16" s="24"/>
      <c r="DX16" s="24"/>
      <c r="DY16" s="24"/>
      <c r="DZ16" s="24"/>
      <c r="EA16" s="140"/>
      <c r="EB16" s="24">
        <v>10</v>
      </c>
      <c r="EC16" s="24">
        <v>10</v>
      </c>
      <c r="EE16" s="136" t="s">
        <v>2505</v>
      </c>
      <c r="EF16" s="24">
        <v>10</v>
      </c>
      <c r="EG16" s="24"/>
      <c r="EH16" s="121"/>
      <c r="EI16" s="24"/>
      <c r="EJ16" s="24"/>
      <c r="EK16" s="24"/>
      <c r="EL16" s="24"/>
      <c r="EM16" s="136"/>
      <c r="EN16" s="24"/>
      <c r="EO16" s="24"/>
      <c r="EP16" s="121"/>
      <c r="EQ16" s="24"/>
      <c r="ER16" s="24"/>
      <c r="ES16" s="24"/>
      <c r="ET16" s="24"/>
      <c r="EU16" s="136">
        <v>500</v>
      </c>
      <c r="EV16" s="121"/>
      <c r="EW16" s="24">
        <v>0</v>
      </c>
      <c r="EX16" s="24">
        <v>0</v>
      </c>
      <c r="EY16" s="24">
        <v>0</v>
      </c>
      <c r="EZ16" s="135"/>
      <c r="FA16" s="24"/>
      <c r="FB16" s="24"/>
      <c r="FC16" s="135"/>
      <c r="FD16" s="24"/>
      <c r="FE16" s="24"/>
      <c r="FF16" s="24"/>
      <c r="FG16" s="105"/>
      <c r="FI16" s="106"/>
    </row>
    <row r="17" spans="1:190" s="21" customFormat="1" x14ac:dyDescent="0.25">
      <c r="A17" s="136">
        <v>2020</v>
      </c>
      <c r="B17" s="24" t="s">
        <v>576</v>
      </c>
      <c r="C17" s="24" t="s">
        <v>597</v>
      </c>
      <c r="D17" s="24" t="s">
        <v>2507</v>
      </c>
      <c r="E17" s="24" t="s">
        <v>579</v>
      </c>
      <c r="F17" s="24">
        <v>49</v>
      </c>
      <c r="G17" s="26">
        <v>0</v>
      </c>
      <c r="H17" s="24"/>
      <c r="I17" s="121" t="s">
        <v>140</v>
      </c>
      <c r="J17" s="24">
        <v>64</v>
      </c>
      <c r="K17" s="24">
        <v>56</v>
      </c>
      <c r="L17" s="24">
        <v>60</v>
      </c>
      <c r="M17" s="24">
        <v>93.5</v>
      </c>
      <c r="N17" s="24">
        <v>82.6</v>
      </c>
      <c r="O17" s="24">
        <v>88.259</v>
      </c>
      <c r="P17" s="24">
        <v>64</v>
      </c>
      <c r="Q17" s="24">
        <v>56</v>
      </c>
      <c r="R17" s="24">
        <v>60</v>
      </c>
      <c r="S17" s="24"/>
      <c r="T17" s="24"/>
      <c r="U17" s="24"/>
      <c r="V17" s="24" t="s">
        <v>86</v>
      </c>
      <c r="W17" s="24" t="s">
        <v>136</v>
      </c>
      <c r="X17" s="24" t="s">
        <v>2503</v>
      </c>
      <c r="Y17" s="24">
        <v>1</v>
      </c>
      <c r="Z17" s="24" t="s">
        <v>64</v>
      </c>
      <c r="AA17" s="24" t="s">
        <v>64</v>
      </c>
      <c r="AB17" s="24" t="s">
        <v>150</v>
      </c>
      <c r="AC17" s="24" t="s">
        <v>178</v>
      </c>
      <c r="AD17" s="24"/>
      <c r="AE17" s="24"/>
      <c r="AF17" s="24">
        <v>380</v>
      </c>
      <c r="AG17" s="24" t="s">
        <v>2495</v>
      </c>
      <c r="AH17" s="24" t="s">
        <v>2496</v>
      </c>
      <c r="AI17" s="24" t="s">
        <v>2499</v>
      </c>
      <c r="AJ17" s="24" t="s">
        <v>2500</v>
      </c>
      <c r="AK17" s="24">
        <v>4</v>
      </c>
      <c r="AL17" s="24" t="s">
        <v>2352</v>
      </c>
      <c r="AM17" s="24"/>
      <c r="AN17" s="24"/>
      <c r="AO17" s="24"/>
      <c r="AP17" s="24"/>
      <c r="AQ17" s="24">
        <v>101</v>
      </c>
      <c r="AR17" s="24">
        <v>30</v>
      </c>
      <c r="AS17" s="136">
        <v>1400</v>
      </c>
      <c r="AT17" s="121">
        <v>1400</v>
      </c>
      <c r="AU17" s="136"/>
      <c r="AV17" s="24"/>
      <c r="AW17" s="24"/>
      <c r="AX17" s="24"/>
      <c r="AY17" s="24"/>
      <c r="AZ17" s="24"/>
      <c r="BA17" s="24"/>
      <c r="BB17" s="24"/>
      <c r="BC17" s="24"/>
      <c r="BD17" s="24"/>
      <c r="BE17" s="24"/>
      <c r="BF17" s="24"/>
      <c r="BG17" s="24"/>
      <c r="BH17" s="24"/>
      <c r="BI17" s="24"/>
      <c r="BJ17" s="24"/>
      <c r="BK17" s="24"/>
      <c r="BL17" s="24"/>
      <c r="BM17" s="121"/>
      <c r="BN17" s="34"/>
      <c r="BO17" s="24"/>
      <c r="BP17" s="24"/>
      <c r="BQ17" s="24">
        <v>30</v>
      </c>
      <c r="BR17" s="24" t="s">
        <v>220</v>
      </c>
      <c r="BS17" s="24"/>
      <c r="BT17" s="24" t="s">
        <v>2344</v>
      </c>
      <c r="BU17" s="27">
        <v>43724</v>
      </c>
      <c r="BV17" s="24">
        <v>26472</v>
      </c>
      <c r="BW17" s="199"/>
      <c r="BX17" s="24" t="s">
        <v>63</v>
      </c>
      <c r="BY17" s="24" t="s">
        <v>64</v>
      </c>
      <c r="BZ17" s="24"/>
      <c r="CA17" s="24"/>
      <c r="CB17" s="24" t="s">
        <v>64</v>
      </c>
      <c r="CC17" s="24" t="s">
        <v>64</v>
      </c>
      <c r="CD17" s="24"/>
      <c r="CE17" s="24"/>
      <c r="CF17" s="24"/>
      <c r="CG17" s="24"/>
      <c r="CH17" s="24"/>
      <c r="CI17" s="24"/>
      <c r="CJ17" s="24"/>
      <c r="CK17" s="24" t="s">
        <v>112</v>
      </c>
      <c r="CL17" s="24"/>
      <c r="CM17" s="24">
        <v>1</v>
      </c>
      <c r="CN17" s="24" t="s">
        <v>113</v>
      </c>
      <c r="CO17" s="24"/>
      <c r="CP17" s="24">
        <v>240</v>
      </c>
      <c r="CQ17" s="24">
        <v>6.5</v>
      </c>
      <c r="CR17" s="24">
        <v>37.4</v>
      </c>
      <c r="CS17" s="24" t="s">
        <v>114</v>
      </c>
      <c r="CT17" s="24"/>
      <c r="CU17" s="24"/>
      <c r="CV17" s="24" t="s">
        <v>115</v>
      </c>
      <c r="CW17" s="24"/>
      <c r="CX17" s="24" t="s">
        <v>151</v>
      </c>
      <c r="CY17" s="24" t="s">
        <v>64</v>
      </c>
      <c r="CZ17" s="24" t="s">
        <v>2504</v>
      </c>
      <c r="DA17" s="24">
        <v>6.33</v>
      </c>
      <c r="DB17" s="24">
        <v>6.39</v>
      </c>
      <c r="DC17" s="24"/>
      <c r="DD17" s="24">
        <v>1</v>
      </c>
      <c r="DE17" s="24" t="s">
        <v>476</v>
      </c>
      <c r="DF17" s="24" t="s">
        <v>613</v>
      </c>
      <c r="DG17" s="24">
        <v>120</v>
      </c>
      <c r="DH17" s="24"/>
      <c r="DI17" s="24"/>
      <c r="DJ17" s="24"/>
      <c r="DK17" s="24"/>
      <c r="DL17" s="24" t="s">
        <v>63</v>
      </c>
      <c r="DM17" s="24" t="s">
        <v>64</v>
      </c>
      <c r="DN17" s="24"/>
      <c r="DO17" s="24"/>
      <c r="DP17" s="24" t="s">
        <v>64</v>
      </c>
      <c r="DQ17" s="24" t="s">
        <v>139</v>
      </c>
      <c r="DR17" s="24"/>
      <c r="DS17" s="24"/>
      <c r="DT17" s="24"/>
      <c r="DU17" s="24"/>
      <c r="DV17" s="24"/>
      <c r="DW17" s="24"/>
      <c r="DX17" s="24"/>
      <c r="DY17" s="24"/>
      <c r="DZ17" s="24"/>
      <c r="EA17" s="140"/>
      <c r="EB17" s="24">
        <v>10</v>
      </c>
      <c r="EC17" s="24">
        <v>10</v>
      </c>
      <c r="EE17" s="136" t="s">
        <v>2505</v>
      </c>
      <c r="EF17" s="24">
        <v>10</v>
      </c>
      <c r="EG17" s="24"/>
      <c r="EH17" s="121"/>
      <c r="EI17" s="24"/>
      <c r="EJ17" s="24"/>
      <c r="EK17" s="24"/>
      <c r="EL17" s="24"/>
      <c r="EM17" s="136"/>
      <c r="EN17" s="24"/>
      <c r="EO17" s="24"/>
      <c r="EP17" s="121"/>
      <c r="EQ17" s="24"/>
      <c r="ER17" s="24"/>
      <c r="ES17" s="24"/>
      <c r="ET17" s="24"/>
      <c r="EU17" s="136">
        <v>500</v>
      </c>
      <c r="EV17" s="121"/>
      <c r="EW17" s="24">
        <v>0</v>
      </c>
      <c r="EX17" s="24">
        <v>0</v>
      </c>
      <c r="EY17" s="24">
        <v>0</v>
      </c>
      <c r="EZ17" s="135"/>
      <c r="FA17" s="24"/>
      <c r="FB17" s="24"/>
      <c r="FC17" s="135"/>
      <c r="FD17" s="24"/>
      <c r="FE17" s="24"/>
      <c r="FF17" s="24"/>
      <c r="FG17" s="105"/>
      <c r="FI17" s="106"/>
    </row>
    <row r="18" spans="1:190" s="21" customFormat="1" x14ac:dyDescent="0.25">
      <c r="A18" s="111"/>
      <c r="B18" s="107"/>
      <c r="C18" s="107"/>
      <c r="D18" s="107"/>
      <c r="E18" s="107"/>
      <c r="F18" s="107"/>
      <c r="G18" s="107"/>
      <c r="H18" s="107"/>
      <c r="I18" s="108"/>
      <c r="J18" s="107"/>
      <c r="K18" s="107"/>
      <c r="L18" s="107"/>
      <c r="M18" s="104" t="s">
        <v>2508</v>
      </c>
      <c r="N18" s="107"/>
      <c r="O18" s="107"/>
      <c r="P18" s="107"/>
      <c r="Q18" s="107"/>
      <c r="R18" s="107"/>
      <c r="S18" s="107"/>
      <c r="T18" s="107"/>
      <c r="U18" s="107"/>
      <c r="V18" s="107"/>
      <c r="W18" s="107"/>
      <c r="X18" s="107"/>
      <c r="Y18" s="107"/>
      <c r="Z18" s="107"/>
      <c r="AA18" s="107"/>
      <c r="AB18" s="107"/>
      <c r="AC18" s="107"/>
      <c r="AD18" s="104" t="str">
        <f>$M18</f>
        <v>2020 Toyota Mirai (Fuel Cell Vehicle)</v>
      </c>
      <c r="AE18" s="107"/>
      <c r="AF18" s="107"/>
      <c r="AG18" s="107"/>
      <c r="AH18" s="107"/>
      <c r="AI18" s="107"/>
      <c r="AJ18" s="107"/>
      <c r="AK18" s="107"/>
      <c r="AL18" s="107"/>
      <c r="AM18" s="107"/>
      <c r="AN18" s="107"/>
      <c r="AO18" s="107"/>
      <c r="AP18" s="107"/>
      <c r="AQ18" s="107"/>
      <c r="AR18" s="107"/>
      <c r="AS18" s="111"/>
      <c r="AT18" s="108" t="str">
        <f>$M18</f>
        <v>2020 Toyota Mirai (Fuel Cell Vehicle)</v>
      </c>
      <c r="AU18" s="111"/>
      <c r="AV18" s="107"/>
      <c r="AW18" s="107"/>
      <c r="AX18" s="107"/>
      <c r="AY18" s="107"/>
      <c r="AZ18" s="107"/>
      <c r="BA18" s="107"/>
      <c r="BB18" s="107"/>
      <c r="BC18" s="107"/>
      <c r="BD18" s="107"/>
      <c r="BE18" s="107"/>
      <c r="BF18" s="107"/>
      <c r="BG18" s="107"/>
      <c r="BH18" s="107"/>
      <c r="BI18" s="104" t="str">
        <f>$M18</f>
        <v>2020 Toyota Mirai (Fuel Cell Vehicle)</v>
      </c>
      <c r="BJ18" s="107"/>
      <c r="BK18" s="107"/>
      <c r="BL18" s="107"/>
      <c r="BM18" s="110"/>
      <c r="BN18" s="107"/>
      <c r="BO18" s="107"/>
      <c r="BP18" s="107"/>
      <c r="BQ18" s="107"/>
      <c r="BR18" s="107"/>
      <c r="BS18" s="107"/>
      <c r="BT18" s="112"/>
      <c r="BU18" s="107"/>
      <c r="BV18" s="107"/>
      <c r="BW18" s="199"/>
      <c r="BX18" s="107"/>
      <c r="BY18" s="104" t="str">
        <f>$M18</f>
        <v>2020 Toyota Mirai (Fuel Cell Vehicle)</v>
      </c>
      <c r="BZ18" s="107"/>
      <c r="CA18" s="107"/>
      <c r="CB18" s="107"/>
      <c r="CC18" s="107"/>
      <c r="CD18" s="107"/>
      <c r="CE18" s="114" t="s">
        <v>80</v>
      </c>
      <c r="CF18" s="107"/>
      <c r="CG18" s="107"/>
      <c r="CH18" s="107"/>
      <c r="CI18" s="107"/>
      <c r="CJ18" s="107"/>
      <c r="CK18" s="107"/>
      <c r="CL18" s="107"/>
      <c r="CM18" s="107"/>
      <c r="CN18" s="107"/>
      <c r="CO18" s="104" t="str">
        <f>$M18</f>
        <v>2020 Toyota Mirai (Fuel Cell Vehicle)</v>
      </c>
      <c r="CP18" s="107"/>
      <c r="CQ18" s="107"/>
      <c r="CR18" s="107"/>
      <c r="CS18" s="107"/>
      <c r="CT18" s="107"/>
      <c r="CU18" s="107"/>
      <c r="CV18" s="107"/>
      <c r="CW18" s="107"/>
      <c r="CX18" s="107"/>
      <c r="CY18" s="107"/>
      <c r="CZ18" s="107"/>
      <c r="DA18" s="107"/>
      <c r="DB18" s="107"/>
      <c r="DC18" s="107"/>
      <c r="DD18" s="107"/>
      <c r="DE18" s="107"/>
      <c r="DF18" s="104" t="str">
        <f>$M18</f>
        <v>2020 Toyota Mirai (Fuel Cell Vehicle)</v>
      </c>
      <c r="DG18" s="107"/>
      <c r="DH18" s="107"/>
      <c r="DI18" s="107"/>
      <c r="DJ18" s="107"/>
      <c r="DK18" s="107"/>
      <c r="DL18" s="107"/>
      <c r="DM18" s="107"/>
      <c r="DN18" s="107"/>
      <c r="DO18" s="107"/>
      <c r="DP18" s="107"/>
      <c r="DQ18" s="107"/>
      <c r="DR18" s="104"/>
      <c r="DS18" s="104"/>
      <c r="DT18" s="104"/>
      <c r="DU18" s="104"/>
      <c r="DV18" s="104"/>
      <c r="DW18" s="104" t="str">
        <f>$M18</f>
        <v>2020 Toyota Mirai (Fuel Cell Vehicle)</v>
      </c>
      <c r="DX18" s="104"/>
      <c r="DY18" s="104"/>
      <c r="DZ18" s="104"/>
      <c r="EA18" s="158" t="s">
        <v>80</v>
      </c>
      <c r="EB18" s="104"/>
      <c r="EC18" s="104"/>
      <c r="ED18" s="104"/>
      <c r="EE18" s="109"/>
      <c r="EF18" s="104"/>
      <c r="EG18" s="104"/>
      <c r="EH18" s="108"/>
      <c r="EI18" s="104"/>
      <c r="EK18" s="114"/>
      <c r="EL18" s="104" t="str">
        <f>$M18</f>
        <v>2020 Toyota Mirai (Fuel Cell Vehicle)</v>
      </c>
      <c r="EM18" s="109"/>
      <c r="EP18" s="106"/>
      <c r="EU18" s="105"/>
      <c r="EV18" s="106"/>
      <c r="EZ18" s="116"/>
      <c r="FA18" s="104" t="str">
        <f>$M18</f>
        <v>2020 Toyota Mirai (Fuel Cell Vehicle)</v>
      </c>
      <c r="FC18" s="116"/>
      <c r="FD18" s="104"/>
      <c r="FE18" s="104"/>
      <c r="FF18" s="104"/>
      <c r="FG18" s="109"/>
      <c r="FH18" s="104"/>
      <c r="FI18" s="108"/>
      <c r="FJ18" s="104"/>
      <c r="FK18" s="104"/>
      <c r="FL18" s="104"/>
      <c r="FM18" s="104"/>
      <c r="FN18" s="104"/>
      <c r="FO18" s="104"/>
      <c r="FP18" s="104"/>
      <c r="FQ18" s="104"/>
      <c r="FR18" s="104"/>
      <c r="FS18" s="104"/>
      <c r="FT18" s="104"/>
      <c r="FU18" s="104"/>
      <c r="FV18" s="104"/>
      <c r="FW18" s="104"/>
      <c r="FX18" s="104"/>
      <c r="FY18" s="104"/>
      <c r="FZ18" s="104"/>
      <c r="GA18" s="104"/>
      <c r="GB18" s="104"/>
      <c r="GC18" s="104"/>
      <c r="GD18" s="104"/>
      <c r="GE18" s="104"/>
      <c r="GF18" s="104"/>
      <c r="GG18" s="104"/>
      <c r="GH18" s="104"/>
    </row>
    <row r="19" spans="1:190" s="21" customFormat="1" x14ac:dyDescent="0.25">
      <c r="A19" s="136">
        <v>2020</v>
      </c>
      <c r="B19" s="24" t="s">
        <v>1021</v>
      </c>
      <c r="C19" s="24" t="s">
        <v>1074</v>
      </c>
      <c r="D19" s="24" t="s">
        <v>2509</v>
      </c>
      <c r="E19" s="24" t="s">
        <v>1024</v>
      </c>
      <c r="F19" s="24">
        <v>208</v>
      </c>
      <c r="G19" s="26">
        <v>0</v>
      </c>
      <c r="H19" s="24"/>
      <c r="I19" s="121" t="s">
        <v>260</v>
      </c>
      <c r="J19" s="24">
        <v>67</v>
      </c>
      <c r="K19" s="24">
        <v>67</v>
      </c>
      <c r="L19" s="24">
        <v>67</v>
      </c>
      <c r="M19" s="24">
        <v>95.024799999999999</v>
      </c>
      <c r="N19" s="24">
        <v>96.1785</v>
      </c>
      <c r="O19" s="24">
        <v>95.540499999999994</v>
      </c>
      <c r="P19" s="24">
        <v>66.517399999999995</v>
      </c>
      <c r="Q19" s="24">
        <v>67.3249</v>
      </c>
      <c r="R19" s="24">
        <v>66.878399999999999</v>
      </c>
      <c r="S19" s="24"/>
      <c r="T19" s="24"/>
      <c r="U19" s="24"/>
      <c r="V19" s="24" t="s">
        <v>258</v>
      </c>
      <c r="W19" s="24" t="s">
        <v>259</v>
      </c>
      <c r="X19" s="24"/>
      <c r="Y19" s="24">
        <v>1</v>
      </c>
      <c r="Z19" s="24" t="s">
        <v>64</v>
      </c>
      <c r="AA19" s="24" t="s">
        <v>64</v>
      </c>
      <c r="AB19" s="24" t="s">
        <v>150</v>
      </c>
      <c r="AC19" s="24" t="s">
        <v>178</v>
      </c>
      <c r="AD19" s="24"/>
      <c r="AE19" s="24"/>
      <c r="AF19" s="24">
        <v>312</v>
      </c>
      <c r="AG19" s="24" t="s">
        <v>2495</v>
      </c>
      <c r="AH19" s="24" t="s">
        <v>2496</v>
      </c>
      <c r="AI19" s="24" t="s">
        <v>68</v>
      </c>
      <c r="AJ19" s="24" t="s">
        <v>69</v>
      </c>
      <c r="AK19" s="24">
        <v>4</v>
      </c>
      <c r="AL19" s="24" t="s">
        <v>2352</v>
      </c>
      <c r="AM19" s="24"/>
      <c r="AN19" s="24"/>
      <c r="AO19" s="24">
        <v>86</v>
      </c>
      <c r="AP19" s="24">
        <v>9</v>
      </c>
      <c r="AQ19" s="24"/>
      <c r="AR19" s="24"/>
      <c r="AS19" s="136">
        <v>1250</v>
      </c>
      <c r="AT19" s="121">
        <v>1250</v>
      </c>
      <c r="AU19" s="136"/>
      <c r="AV19" s="24"/>
      <c r="AW19" s="24"/>
      <c r="AX19" s="24"/>
      <c r="AY19" s="24"/>
      <c r="AZ19" s="24"/>
      <c r="BA19" s="24"/>
      <c r="BB19" s="24"/>
      <c r="BC19" s="24"/>
      <c r="BD19" s="24"/>
      <c r="BE19" s="24"/>
      <c r="BF19" s="24"/>
      <c r="BG19" s="24"/>
      <c r="BH19" s="24"/>
      <c r="BI19" s="24"/>
      <c r="BJ19" s="24"/>
      <c r="BK19" s="24"/>
      <c r="BL19" s="24"/>
      <c r="BM19" s="121"/>
      <c r="BN19" s="34"/>
      <c r="BO19" s="24"/>
      <c r="BP19" s="24"/>
      <c r="BQ19" s="24">
        <v>3</v>
      </c>
      <c r="BR19" s="24" t="s">
        <v>72</v>
      </c>
      <c r="BS19" s="24" t="s">
        <v>2123</v>
      </c>
      <c r="BT19" s="24" t="s">
        <v>2344</v>
      </c>
      <c r="BU19" s="27">
        <v>43794</v>
      </c>
      <c r="BV19" s="24">
        <v>26836</v>
      </c>
      <c r="BW19" s="199"/>
      <c r="BX19" s="24" t="s">
        <v>64</v>
      </c>
      <c r="BY19" s="24" t="s">
        <v>64</v>
      </c>
      <c r="BZ19" s="24"/>
      <c r="CA19" s="24"/>
      <c r="CB19" s="24" t="s">
        <v>64</v>
      </c>
      <c r="CC19" s="24" t="s">
        <v>64</v>
      </c>
      <c r="CD19" s="24"/>
      <c r="CE19" s="24"/>
      <c r="CF19" s="24"/>
      <c r="CG19" s="24"/>
      <c r="CH19" s="24"/>
      <c r="CI19" s="24"/>
      <c r="CJ19" s="24"/>
      <c r="CK19" s="24" t="s">
        <v>112</v>
      </c>
      <c r="CL19" s="24"/>
      <c r="CM19" s="24">
        <v>1</v>
      </c>
      <c r="CN19" s="24" t="s">
        <v>1026</v>
      </c>
      <c r="CO19" s="24"/>
      <c r="CP19" s="24">
        <v>245</v>
      </c>
      <c r="CQ19" s="24">
        <v>6.5</v>
      </c>
      <c r="CR19" s="24">
        <v>46.4</v>
      </c>
      <c r="CS19" s="24" t="s">
        <v>114</v>
      </c>
      <c r="CT19" s="24"/>
      <c r="CU19" s="24"/>
      <c r="CV19" s="24" t="s">
        <v>115</v>
      </c>
      <c r="CW19" s="24"/>
      <c r="CX19" s="24" t="s">
        <v>151</v>
      </c>
      <c r="CY19" s="24" t="s">
        <v>64</v>
      </c>
      <c r="CZ19" s="24" t="s">
        <v>2510</v>
      </c>
      <c r="DA19" s="24">
        <v>4.72</v>
      </c>
      <c r="DB19" s="24">
        <v>4.95</v>
      </c>
      <c r="DC19" s="24"/>
      <c r="DD19" s="24">
        <v>1</v>
      </c>
      <c r="DE19" s="24" t="s">
        <v>476</v>
      </c>
      <c r="DF19" s="24" t="s">
        <v>1027</v>
      </c>
      <c r="DG19" s="24">
        <v>113</v>
      </c>
      <c r="DH19" s="24"/>
      <c r="DI19" s="24"/>
      <c r="DJ19" s="24"/>
      <c r="DK19" s="24"/>
      <c r="DL19" s="24" t="s">
        <v>63</v>
      </c>
      <c r="DM19" s="24" t="s">
        <v>64</v>
      </c>
      <c r="DN19" s="24"/>
      <c r="DO19" s="24"/>
      <c r="DP19" s="24" t="s">
        <v>64</v>
      </c>
      <c r="DQ19" s="24" t="s">
        <v>139</v>
      </c>
      <c r="DR19" s="24" t="s">
        <v>2511</v>
      </c>
      <c r="DS19" s="24"/>
      <c r="DT19" s="24"/>
      <c r="DU19" s="24"/>
      <c r="DV19" s="24"/>
      <c r="DW19" s="24"/>
      <c r="DX19" s="24"/>
      <c r="DY19" s="24"/>
      <c r="DZ19" s="24"/>
      <c r="EA19" s="135"/>
      <c r="EB19" s="24">
        <v>10</v>
      </c>
      <c r="EC19" s="24">
        <v>10</v>
      </c>
      <c r="ED19" s="24"/>
      <c r="EE19" s="136" t="s">
        <v>2512</v>
      </c>
      <c r="EF19" s="24">
        <v>10</v>
      </c>
      <c r="EG19" s="24"/>
      <c r="EH19" s="121"/>
      <c r="EI19" s="24"/>
      <c r="EJ19" s="24"/>
      <c r="EK19" s="24"/>
      <c r="EL19" s="24"/>
      <c r="EM19" s="136"/>
      <c r="EN19" s="24"/>
      <c r="EO19" s="24"/>
      <c r="EP19" s="121"/>
      <c r="EQ19" s="24"/>
      <c r="ER19" s="24"/>
      <c r="ES19" s="24"/>
      <c r="ET19" s="24"/>
      <c r="EU19" s="136">
        <v>1250</v>
      </c>
      <c r="EV19" s="121"/>
      <c r="EW19" s="24">
        <v>0</v>
      </c>
      <c r="EX19" s="24">
        <v>0</v>
      </c>
      <c r="EY19" s="24">
        <v>0</v>
      </c>
      <c r="EZ19" s="135"/>
      <c r="FA19" s="24"/>
      <c r="FB19" s="24"/>
      <c r="FC19" s="135"/>
      <c r="FD19" s="24"/>
      <c r="FE19" s="24"/>
      <c r="FF19" s="24"/>
      <c r="FG19" s="136"/>
      <c r="FI19" s="106"/>
    </row>
    <row r="20" spans="1:190" s="21" customFormat="1" x14ac:dyDescent="0.25">
      <c r="A20" s="136">
        <v>2020</v>
      </c>
      <c r="B20" s="24" t="s">
        <v>1021</v>
      </c>
      <c r="C20" s="24" t="s">
        <v>1074</v>
      </c>
      <c r="D20" s="24" t="s">
        <v>2509</v>
      </c>
      <c r="E20" s="24" t="s">
        <v>1024</v>
      </c>
      <c r="F20" s="24">
        <v>208</v>
      </c>
      <c r="G20" s="26">
        <v>0</v>
      </c>
      <c r="H20" s="24"/>
      <c r="I20" s="121" t="s">
        <v>260</v>
      </c>
      <c r="J20" s="24">
        <v>65</v>
      </c>
      <c r="K20" s="24">
        <v>66</v>
      </c>
      <c r="L20" s="24">
        <v>66</v>
      </c>
      <c r="M20" s="24">
        <v>93.161600000000007</v>
      </c>
      <c r="N20" s="24">
        <v>94.292599999999993</v>
      </c>
      <c r="O20" s="24">
        <v>93.667199999999994</v>
      </c>
      <c r="P20" s="24">
        <v>65.213099999999997</v>
      </c>
      <c r="Q20" s="24">
        <v>66.004800000000003</v>
      </c>
      <c r="R20" s="24">
        <v>65.566999999999993</v>
      </c>
      <c r="S20" s="24"/>
      <c r="T20" s="24"/>
      <c r="U20" s="24"/>
      <c r="V20" s="24" t="s">
        <v>258</v>
      </c>
      <c r="W20" s="24" t="s">
        <v>259</v>
      </c>
      <c r="X20" s="24"/>
      <c r="Y20" s="24">
        <v>1</v>
      </c>
      <c r="Z20" s="24" t="s">
        <v>64</v>
      </c>
      <c r="AA20" s="24" t="s">
        <v>64</v>
      </c>
      <c r="AB20" s="24" t="s">
        <v>150</v>
      </c>
      <c r="AC20" s="24" t="s">
        <v>178</v>
      </c>
      <c r="AD20" s="24"/>
      <c r="AE20" s="24"/>
      <c r="AF20" s="24">
        <v>312</v>
      </c>
      <c r="AG20" s="24" t="s">
        <v>2495</v>
      </c>
      <c r="AH20" s="24" t="s">
        <v>2496</v>
      </c>
      <c r="AI20" s="24" t="s">
        <v>2499</v>
      </c>
      <c r="AJ20" s="24" t="s">
        <v>2500</v>
      </c>
      <c r="AK20" s="24">
        <v>4</v>
      </c>
      <c r="AL20" s="24" t="s">
        <v>2352</v>
      </c>
      <c r="AM20" s="24"/>
      <c r="AN20" s="24"/>
      <c r="AO20" s="24">
        <v>86</v>
      </c>
      <c r="AP20" s="24">
        <v>9</v>
      </c>
      <c r="AQ20" s="24"/>
      <c r="AR20" s="24"/>
      <c r="AS20" s="136">
        <v>1250</v>
      </c>
      <c r="AT20" s="121">
        <v>1250</v>
      </c>
      <c r="AU20" s="136"/>
      <c r="AV20" s="24"/>
      <c r="AW20" s="24"/>
      <c r="AX20" s="24"/>
      <c r="AY20" s="24"/>
      <c r="AZ20" s="24"/>
      <c r="BA20" s="24"/>
      <c r="BB20" s="24"/>
      <c r="BC20" s="24"/>
      <c r="BD20" s="24"/>
      <c r="BE20" s="24"/>
      <c r="BF20" s="24"/>
      <c r="BG20" s="24"/>
      <c r="BH20" s="24"/>
      <c r="BI20" s="24"/>
      <c r="BJ20" s="24"/>
      <c r="BK20" s="24"/>
      <c r="BL20" s="24"/>
      <c r="BM20" s="121"/>
      <c r="BN20" s="34"/>
      <c r="BO20" s="24"/>
      <c r="BP20" s="24"/>
      <c r="BQ20" s="24">
        <v>3</v>
      </c>
      <c r="BR20" s="24" t="s">
        <v>72</v>
      </c>
      <c r="BS20" s="24" t="s">
        <v>2123</v>
      </c>
      <c r="BT20" s="24" t="s">
        <v>2344</v>
      </c>
      <c r="BU20" s="27">
        <v>43794</v>
      </c>
      <c r="BV20" s="24">
        <v>26836</v>
      </c>
      <c r="BW20" s="199"/>
      <c r="BX20" s="24" t="s">
        <v>64</v>
      </c>
      <c r="BY20" s="24" t="s">
        <v>64</v>
      </c>
      <c r="BZ20" s="24"/>
      <c r="CA20" s="24"/>
      <c r="CB20" s="24" t="s">
        <v>64</v>
      </c>
      <c r="CC20" s="24" t="s">
        <v>64</v>
      </c>
      <c r="CD20" s="24"/>
      <c r="CE20" s="24"/>
      <c r="CF20" s="24"/>
      <c r="CG20" s="24"/>
      <c r="CH20" s="24"/>
      <c r="CI20" s="24"/>
      <c r="CJ20" s="24"/>
      <c r="CK20" s="24" t="s">
        <v>112</v>
      </c>
      <c r="CL20" s="24"/>
      <c r="CM20" s="24">
        <v>1</v>
      </c>
      <c r="CN20" s="24" t="s">
        <v>1026</v>
      </c>
      <c r="CO20" s="24"/>
      <c r="CP20" s="24">
        <v>245</v>
      </c>
      <c r="CQ20" s="24">
        <v>6.5</v>
      </c>
      <c r="CR20" s="24">
        <v>46.4</v>
      </c>
      <c r="CS20" s="24" t="s">
        <v>114</v>
      </c>
      <c r="CT20" s="24"/>
      <c r="CU20" s="24"/>
      <c r="CV20" s="24" t="s">
        <v>115</v>
      </c>
      <c r="CW20" s="24"/>
      <c r="CX20" s="24" t="s">
        <v>151</v>
      </c>
      <c r="CY20" s="24" t="s">
        <v>64</v>
      </c>
      <c r="CZ20" s="24" t="s">
        <v>2510</v>
      </c>
      <c r="DA20" s="24">
        <v>4.72</v>
      </c>
      <c r="DB20" s="24">
        <v>4.95</v>
      </c>
      <c r="DC20" s="24"/>
      <c r="DD20" s="24">
        <v>1</v>
      </c>
      <c r="DE20" s="24" t="s">
        <v>476</v>
      </c>
      <c r="DF20" s="24" t="s">
        <v>1027</v>
      </c>
      <c r="DG20" s="24">
        <v>113</v>
      </c>
      <c r="DH20" s="24"/>
      <c r="DI20" s="24"/>
      <c r="DJ20" s="24"/>
      <c r="DK20" s="24"/>
      <c r="DL20" s="24" t="s">
        <v>63</v>
      </c>
      <c r="DM20" s="24" t="s">
        <v>64</v>
      </c>
      <c r="DN20" s="24"/>
      <c r="DO20" s="24"/>
      <c r="DP20" s="24" t="s">
        <v>64</v>
      </c>
      <c r="DQ20" s="24" t="s">
        <v>139</v>
      </c>
      <c r="DR20" s="24" t="s">
        <v>2511</v>
      </c>
      <c r="DS20" s="24"/>
      <c r="DT20" s="24"/>
      <c r="DU20" s="24"/>
      <c r="DV20" s="24"/>
      <c r="DW20" s="24"/>
      <c r="DX20" s="24"/>
      <c r="DY20" s="24"/>
      <c r="DZ20" s="24"/>
      <c r="EA20" s="135"/>
      <c r="EB20" s="24">
        <v>10</v>
      </c>
      <c r="EC20" s="24">
        <v>10</v>
      </c>
      <c r="ED20" s="24"/>
      <c r="EE20" s="136" t="s">
        <v>2512</v>
      </c>
      <c r="EF20" s="24">
        <v>10</v>
      </c>
      <c r="EG20" s="24"/>
      <c r="EH20" s="121"/>
      <c r="EI20" s="24"/>
      <c r="EJ20" s="24"/>
      <c r="EK20" s="24"/>
      <c r="EL20" s="24"/>
      <c r="EM20" s="136"/>
      <c r="EN20" s="24"/>
      <c r="EO20" s="24"/>
      <c r="EP20" s="121"/>
      <c r="EQ20" s="24"/>
      <c r="ER20" s="24"/>
      <c r="ES20" s="24"/>
      <c r="ET20" s="24"/>
      <c r="EU20" s="136">
        <v>1250</v>
      </c>
      <c r="EV20" s="121"/>
      <c r="EW20" s="24">
        <v>0</v>
      </c>
      <c r="EX20" s="24">
        <v>0</v>
      </c>
      <c r="EY20" s="24">
        <v>0</v>
      </c>
      <c r="EZ20" s="135"/>
      <c r="FA20" s="24"/>
      <c r="FB20" s="24"/>
      <c r="FC20" s="135"/>
      <c r="FD20" s="24"/>
      <c r="FE20" s="24"/>
      <c r="FF20" s="24"/>
      <c r="FG20" s="136"/>
      <c r="FI20" s="106"/>
    </row>
    <row r="21" spans="1:190" s="21" customFormat="1" x14ac:dyDescent="0.25">
      <c r="A21" s="111"/>
      <c r="B21" s="107"/>
      <c r="C21" s="107"/>
      <c r="D21" s="107"/>
      <c r="E21" s="107"/>
      <c r="F21" s="107"/>
      <c r="G21" s="107"/>
      <c r="H21" s="107"/>
      <c r="I21" s="108"/>
      <c r="J21" s="107"/>
      <c r="K21" s="107"/>
      <c r="L21" s="107"/>
      <c r="M21" s="104"/>
      <c r="N21" s="107"/>
      <c r="O21" s="107"/>
      <c r="P21" s="107"/>
      <c r="Q21" s="107"/>
      <c r="R21" s="107"/>
      <c r="S21" s="107"/>
      <c r="T21" s="107"/>
      <c r="U21" s="107"/>
      <c r="V21" s="107"/>
      <c r="W21" s="107"/>
      <c r="X21" s="107"/>
      <c r="Y21" s="107"/>
      <c r="Z21" s="107"/>
      <c r="AA21" s="107"/>
      <c r="AB21" s="107"/>
      <c r="AC21" s="107"/>
      <c r="AD21" s="104"/>
      <c r="AE21" s="107"/>
      <c r="AF21" s="107"/>
      <c r="AG21" s="107"/>
      <c r="AH21" s="107"/>
      <c r="AI21" s="107"/>
      <c r="AJ21" s="107"/>
      <c r="AK21" s="107"/>
      <c r="AL21" s="107"/>
      <c r="AM21" s="107"/>
      <c r="AN21" s="107"/>
      <c r="AO21" s="107"/>
      <c r="AP21" s="107"/>
      <c r="AQ21" s="107"/>
      <c r="AR21" s="107"/>
      <c r="AS21" s="111"/>
      <c r="AT21" s="108"/>
      <c r="AU21" s="111"/>
      <c r="AV21" s="107"/>
      <c r="AW21" s="107"/>
      <c r="AX21" s="107"/>
      <c r="AY21" s="107"/>
      <c r="AZ21" s="107"/>
      <c r="BA21" s="107"/>
      <c r="BB21" s="107"/>
      <c r="BC21" s="107"/>
      <c r="BD21" s="107"/>
      <c r="BE21" s="107"/>
      <c r="BF21" s="107"/>
      <c r="BG21" s="107"/>
      <c r="BH21" s="107"/>
      <c r="BI21" s="104"/>
      <c r="BJ21" s="107"/>
      <c r="BK21" s="107"/>
      <c r="BL21" s="107"/>
      <c r="BM21" s="110"/>
      <c r="BN21" s="107"/>
      <c r="BO21" s="107"/>
      <c r="BP21" s="107"/>
      <c r="BQ21" s="107"/>
      <c r="BR21" s="107"/>
      <c r="BS21" s="107"/>
      <c r="BT21" s="112"/>
      <c r="BU21" s="107"/>
      <c r="BV21" s="107"/>
      <c r="BW21" s="199"/>
      <c r="BX21" s="107"/>
      <c r="BY21" s="104"/>
      <c r="BZ21" s="107"/>
      <c r="CA21" s="107"/>
      <c r="CB21" s="107"/>
      <c r="CC21" s="107"/>
      <c r="CD21" s="107"/>
      <c r="CE21" s="114"/>
      <c r="CF21" s="107"/>
      <c r="CG21" s="107"/>
      <c r="CH21" s="107"/>
      <c r="CI21" s="107"/>
      <c r="CJ21" s="107"/>
      <c r="CK21" s="107"/>
      <c r="CL21" s="107"/>
      <c r="CM21" s="107"/>
      <c r="CN21" s="107"/>
      <c r="CO21" s="104"/>
      <c r="CP21" s="107"/>
      <c r="CQ21" s="107"/>
      <c r="CR21" s="107"/>
      <c r="CS21" s="107"/>
      <c r="CT21" s="107"/>
      <c r="CU21" s="107"/>
      <c r="CV21" s="107"/>
      <c r="CW21" s="107"/>
      <c r="CX21" s="107"/>
      <c r="CY21" s="107"/>
      <c r="CZ21" s="107"/>
      <c r="DA21" s="107"/>
      <c r="DB21" s="107"/>
      <c r="DC21" s="107"/>
      <c r="DD21" s="107"/>
      <c r="DE21" s="107"/>
      <c r="DF21" s="104"/>
      <c r="DG21" s="107"/>
      <c r="DH21" s="107"/>
      <c r="DI21" s="107"/>
      <c r="DJ21" s="107"/>
      <c r="DK21" s="107"/>
      <c r="DL21" s="107"/>
      <c r="DM21" s="107"/>
      <c r="DN21" s="107"/>
      <c r="DO21" s="107"/>
      <c r="DP21" s="107"/>
      <c r="DQ21" s="107"/>
      <c r="DR21" s="104"/>
      <c r="DS21" s="104"/>
      <c r="DT21" s="104"/>
      <c r="DU21" s="104"/>
      <c r="DV21" s="104"/>
      <c r="DW21" s="104"/>
      <c r="DX21" s="104"/>
      <c r="DY21" s="104"/>
      <c r="DZ21" s="104"/>
      <c r="EA21" s="201"/>
      <c r="EB21" s="104"/>
      <c r="EC21" s="104"/>
      <c r="ED21" s="104"/>
      <c r="EE21" s="109"/>
      <c r="EF21" s="104"/>
      <c r="EG21" s="104"/>
      <c r="EH21" s="108"/>
      <c r="EI21" s="104"/>
      <c r="EK21" s="114"/>
      <c r="EL21" s="104"/>
      <c r="EM21" s="109"/>
      <c r="EP21" s="106"/>
      <c r="EU21" s="105"/>
      <c r="EV21" s="106"/>
      <c r="EZ21" s="116"/>
      <c r="FA21" s="104"/>
      <c r="FC21" s="116"/>
      <c r="FD21" s="104"/>
      <c r="FE21" s="104"/>
      <c r="FF21" s="104"/>
      <c r="FG21" s="109"/>
      <c r="FH21" s="104"/>
      <c r="FI21" s="108"/>
      <c r="FJ21" s="104"/>
      <c r="FK21" s="104"/>
      <c r="FL21" s="104"/>
      <c r="FM21" s="104"/>
      <c r="FN21" s="104"/>
      <c r="FO21" s="104"/>
      <c r="FP21" s="104"/>
      <c r="FQ21" s="104"/>
      <c r="FR21" s="104"/>
      <c r="FS21" s="104"/>
      <c r="FT21" s="104"/>
      <c r="FU21" s="104"/>
      <c r="FV21" s="104"/>
      <c r="FW21" s="104"/>
      <c r="FX21" s="104"/>
      <c r="FY21" s="104"/>
      <c r="FZ21" s="104"/>
      <c r="GA21" s="104"/>
      <c r="GB21" s="104"/>
      <c r="GC21" s="104"/>
      <c r="GD21" s="104"/>
      <c r="GE21" s="104"/>
      <c r="GF21" s="104"/>
      <c r="GG21" s="104"/>
      <c r="GH21" s="104"/>
    </row>
    <row r="22" spans="1:190" s="24" customFormat="1" ht="15.75" thickBot="1" x14ac:dyDescent="0.3">
      <c r="A22" s="166"/>
      <c r="B22" s="168"/>
      <c r="C22" s="168"/>
      <c r="D22" s="168"/>
      <c r="E22" s="168"/>
      <c r="F22" s="168"/>
      <c r="G22" s="169"/>
      <c r="H22" s="168"/>
      <c r="I22" s="167"/>
      <c r="J22" s="168"/>
      <c r="K22" s="168"/>
      <c r="L22" s="168"/>
      <c r="M22" s="168"/>
      <c r="N22" s="168"/>
      <c r="O22" s="168"/>
      <c r="P22" s="168"/>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c r="AQ22" s="168"/>
      <c r="AR22" s="168"/>
      <c r="AS22" s="166"/>
      <c r="AT22" s="167"/>
      <c r="AU22" s="166"/>
      <c r="AV22" s="168"/>
      <c r="AW22" s="168"/>
      <c r="AX22" s="168"/>
      <c r="AY22" s="168"/>
      <c r="AZ22" s="168"/>
      <c r="BA22" s="168"/>
      <c r="BB22" s="168"/>
      <c r="BC22" s="168"/>
      <c r="BD22" s="168"/>
      <c r="BE22" s="168"/>
      <c r="BF22" s="168"/>
      <c r="BG22" s="168"/>
      <c r="BH22" s="168"/>
      <c r="BI22" s="168"/>
      <c r="BJ22" s="168"/>
      <c r="BK22" s="168"/>
      <c r="BL22" s="168"/>
      <c r="BM22" s="167"/>
      <c r="BN22" s="202"/>
      <c r="BO22" s="168"/>
      <c r="BP22" s="168"/>
      <c r="BQ22" s="168"/>
      <c r="BR22" s="168"/>
      <c r="BS22" s="168"/>
      <c r="BT22" s="168"/>
      <c r="BU22" s="172"/>
      <c r="BV22" s="168"/>
      <c r="BW22" s="203"/>
      <c r="BX22" s="168"/>
      <c r="BY22" s="168"/>
      <c r="BZ22" s="168"/>
      <c r="CA22" s="168"/>
      <c r="CB22" s="168"/>
      <c r="CC22" s="168"/>
      <c r="CD22" s="168"/>
      <c r="CE22" s="168"/>
      <c r="CF22" s="168"/>
      <c r="CG22" s="168"/>
      <c r="CH22" s="168"/>
      <c r="CI22" s="168"/>
      <c r="CJ22" s="168"/>
      <c r="CK22" s="168"/>
      <c r="CL22" s="168"/>
      <c r="CM22" s="168"/>
      <c r="CN22" s="168"/>
      <c r="CO22" s="168"/>
      <c r="CP22" s="168"/>
      <c r="CQ22" s="168"/>
      <c r="CR22" s="168"/>
      <c r="CS22" s="168"/>
      <c r="CT22" s="168"/>
      <c r="CU22" s="168"/>
      <c r="CV22" s="168"/>
      <c r="CW22" s="168"/>
      <c r="CX22" s="168"/>
      <c r="CY22" s="168"/>
      <c r="CZ22" s="168"/>
      <c r="DA22" s="168"/>
      <c r="DB22" s="168"/>
      <c r="DC22" s="168"/>
      <c r="DD22" s="168"/>
      <c r="DE22" s="168"/>
      <c r="DF22" s="168"/>
      <c r="DG22" s="168"/>
      <c r="DH22" s="168"/>
      <c r="DI22" s="168"/>
      <c r="DJ22" s="168"/>
      <c r="DK22" s="168"/>
      <c r="DL22" s="168"/>
      <c r="DM22" s="168"/>
      <c r="DN22" s="168"/>
      <c r="DO22" s="168"/>
      <c r="DP22" s="168"/>
      <c r="DQ22" s="168"/>
      <c r="DR22" s="168"/>
      <c r="DS22" s="168"/>
      <c r="DT22" s="168"/>
      <c r="DU22" s="168"/>
      <c r="DV22" s="168"/>
      <c r="DW22" s="168"/>
      <c r="DX22" s="168"/>
      <c r="DY22" s="168"/>
      <c r="DZ22" s="168"/>
      <c r="EA22" s="204"/>
      <c r="EB22" s="168"/>
      <c r="EC22" s="168"/>
      <c r="ED22" s="168"/>
      <c r="EE22" s="166"/>
      <c r="EF22" s="168"/>
      <c r="EG22" s="168"/>
      <c r="EH22" s="167"/>
      <c r="EI22" s="168"/>
      <c r="EJ22" s="168"/>
      <c r="EK22" s="168"/>
      <c r="EL22" s="168"/>
      <c r="EM22" s="166"/>
      <c r="EN22" s="168"/>
      <c r="EO22" s="168"/>
      <c r="EP22" s="167"/>
      <c r="EQ22" s="168"/>
      <c r="ER22" s="168"/>
      <c r="ES22" s="168"/>
      <c r="ET22" s="168"/>
      <c r="EU22" s="166"/>
      <c r="EV22" s="167"/>
      <c r="EW22" s="168"/>
      <c r="EX22" s="168"/>
      <c r="EY22" s="168"/>
      <c r="EZ22" s="170"/>
      <c r="FA22" s="168"/>
      <c r="FB22" s="168"/>
      <c r="FC22" s="170"/>
      <c r="FD22" s="168"/>
      <c r="FE22" s="168"/>
      <c r="FF22" s="168"/>
      <c r="FG22" s="166"/>
      <c r="FH22" s="168"/>
      <c r="FI22" s="167"/>
    </row>
    <row r="23" spans="1:190" s="24" customFormat="1" ht="15.75" thickBot="1" x14ac:dyDescent="0.3">
      <c r="G23" s="26"/>
      <c r="BN23" s="34"/>
      <c r="BU23" s="27"/>
      <c r="FC23" s="135"/>
    </row>
    <row r="24" spans="1:190" ht="18.75" x14ac:dyDescent="0.3">
      <c r="A24" s="35"/>
      <c r="B24" t="s">
        <v>2493</v>
      </c>
      <c r="FC24" s="37" t="s">
        <v>110</v>
      </c>
    </row>
  </sheetData>
  <mergeCells count="16">
    <mergeCell ref="BN5:BV5"/>
    <mergeCell ref="A5:I5"/>
    <mergeCell ref="J5:AJ5"/>
    <mergeCell ref="AK5:AR5"/>
    <mergeCell ref="AS5:AT5"/>
    <mergeCell ref="AU5:BM5"/>
    <mergeCell ref="EU5:EV5"/>
    <mergeCell ref="EW5:EY5"/>
    <mergeCell ref="FD5:FF5"/>
    <mergeCell ref="FG5:FI5"/>
    <mergeCell ref="BX5:DZ5"/>
    <mergeCell ref="EB5:ED5"/>
    <mergeCell ref="EE5:EH5"/>
    <mergeCell ref="EI5:EL5"/>
    <mergeCell ref="EM5:EP5"/>
    <mergeCell ref="EQ5:ET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vt:lpstr>
      <vt:lpstr>20 PHEV</vt:lpstr>
      <vt:lpstr>20 EV</vt:lpstr>
      <vt:lpstr>20 FCV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 David</dc:creator>
  <cp:lastModifiedBy>Li, Jia</cp:lastModifiedBy>
  <dcterms:created xsi:type="dcterms:W3CDTF">2020-08-20T15:23:28Z</dcterms:created>
  <dcterms:modified xsi:type="dcterms:W3CDTF">2021-04-12T18:55:32Z</dcterms:modified>
</cp:coreProperties>
</file>