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msbtn-my.sharepoint.com/personal/sarra_toumi_medtech_tn/Documents/Desktop/Medtech/"/>
    </mc:Choice>
  </mc:AlternateContent>
  <xr:revisionPtr revIDLastSave="1003" documentId="13_ncr:1_{6E91DDDB-8642-45BA-A2DD-41043E6303A9}" xr6:coauthVersionLast="47" xr6:coauthVersionMax="47" xr10:uidLastSave="{742D8E13-0D3A-4004-84D6-6F3C4AB24429}"/>
  <bookViews>
    <workbookView xWindow="-108" yWindow="-108" windowWidth="23256" windowHeight="12456" firstSheet="1" activeTab="1" xr2:uid="{32E081B5-5870-41F1-B234-7FBFAAF89AA9}"/>
  </bookViews>
  <sheets>
    <sheet name="All" sheetId="4" state="hidden" r:id="rId1"/>
    <sheet name="Fall Requirements 2024_2025" sheetId="2" r:id="rId2"/>
    <sheet name="Study plan Schedule" sheetId="5" r:id="rId3"/>
  </sheets>
  <externalReferences>
    <externalReference r:id="rId4"/>
  </externalReferences>
  <definedNames>
    <definedName name="_xlnm._FilterDatabase" localSheetId="1" hidden="1">'Fall Requirements 2024_2025'!$F$1:$F$114</definedName>
    <definedName name="_xlnm.Print_Area" localSheetId="1">'Fall Requirements 2024_2025'!$A$1:$F$75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E12" i="5" s="1"/>
  <c r="D105" i="2"/>
  <c r="D25" i="5"/>
  <c r="E25" i="5" s="1"/>
  <c r="D11" i="5"/>
  <c r="E11" i="5" s="1"/>
  <c r="D10" i="5"/>
  <c r="E10" i="5" s="1"/>
  <c r="D9" i="5"/>
  <c r="E9" i="5" s="1"/>
  <c r="D8" i="5"/>
  <c r="E8" i="5" s="1"/>
  <c r="D7" i="5"/>
  <c r="E7" i="5" s="1"/>
  <c r="E16" i="5" l="1"/>
  <c r="N50" i="2" l="1"/>
  <c r="K50" i="2"/>
  <c r="H50" i="2"/>
  <c r="D50" i="2"/>
  <c r="E50" i="2" s="1"/>
  <c r="D13" i="2"/>
  <c r="E33" i="2"/>
  <c r="N51" i="2"/>
  <c r="K51" i="2"/>
  <c r="H51" i="2"/>
  <c r="O51" i="2" s="1"/>
  <c r="D51" i="2"/>
  <c r="E51" i="2" s="1"/>
  <c r="N49" i="2"/>
  <c r="K49" i="2"/>
  <c r="H49" i="2"/>
  <c r="D49" i="2"/>
  <c r="E49" i="2" s="1"/>
  <c r="N48" i="2"/>
  <c r="K48" i="2"/>
  <c r="H48" i="2"/>
  <c r="D48" i="2"/>
  <c r="E48" i="2" s="1"/>
  <c r="N47" i="2"/>
  <c r="K47" i="2"/>
  <c r="H47" i="2"/>
  <c r="D47" i="2"/>
  <c r="E47" i="2" s="1"/>
  <c r="N46" i="2"/>
  <c r="K46" i="2"/>
  <c r="H46" i="2"/>
  <c r="D46" i="2"/>
  <c r="E46" i="2" s="1"/>
  <c r="N45" i="2"/>
  <c r="K45" i="2"/>
  <c r="H45" i="2"/>
  <c r="O45" i="2" s="1"/>
  <c r="E45" i="2"/>
  <c r="N38" i="2"/>
  <c r="K38" i="2"/>
  <c r="H38" i="2"/>
  <c r="D38" i="2"/>
  <c r="E38" i="2" s="1"/>
  <c r="O37" i="2"/>
  <c r="N37" i="2"/>
  <c r="K37" i="2"/>
  <c r="H37" i="2"/>
  <c r="D37" i="2"/>
  <c r="E37" i="2" s="1"/>
  <c r="N36" i="2"/>
  <c r="K36" i="2"/>
  <c r="H36" i="2"/>
  <c r="D36" i="2"/>
  <c r="E36" i="2" s="1"/>
  <c r="N35" i="2"/>
  <c r="K35" i="2"/>
  <c r="H35" i="2"/>
  <c r="D35" i="2"/>
  <c r="E35" i="2" s="1"/>
  <c r="N34" i="2"/>
  <c r="K34" i="2"/>
  <c r="H34" i="2"/>
  <c r="D34" i="2"/>
  <c r="E34" i="2" s="1"/>
  <c r="N33" i="2"/>
  <c r="K33" i="2"/>
  <c r="H33" i="2"/>
  <c r="O33" i="2" s="1"/>
  <c r="O46" i="2" l="1"/>
  <c r="O49" i="2"/>
  <c r="O38" i="2"/>
  <c r="O34" i="2"/>
  <c r="N26" i="2"/>
  <c r="K26" i="2"/>
  <c r="H26" i="2"/>
  <c r="O26" i="2" s="1"/>
  <c r="D26" i="2"/>
  <c r="E26" i="2" s="1"/>
  <c r="N25" i="2"/>
  <c r="K25" i="2"/>
  <c r="H25" i="2"/>
  <c r="O25" i="2" s="1"/>
  <c r="D25" i="2"/>
  <c r="E25" i="2" s="1"/>
  <c r="N24" i="2"/>
  <c r="K24" i="2"/>
  <c r="H24" i="2"/>
  <c r="D24" i="2"/>
  <c r="E24" i="2" s="1"/>
  <c r="N23" i="2"/>
  <c r="K23" i="2"/>
  <c r="H23" i="2"/>
  <c r="D23" i="2"/>
  <c r="E23" i="2" s="1"/>
  <c r="N16" i="2"/>
  <c r="K16" i="2"/>
  <c r="H16" i="2"/>
  <c r="D16" i="2"/>
  <c r="E16" i="2" s="1"/>
  <c r="N15" i="2"/>
  <c r="K15" i="2"/>
  <c r="H15" i="2"/>
  <c r="D15" i="2"/>
  <c r="E15" i="2" s="1"/>
  <c r="N14" i="2"/>
  <c r="K14" i="2"/>
  <c r="H14" i="2"/>
  <c r="D14" i="2"/>
  <c r="E14" i="2" s="1"/>
  <c r="N13" i="2"/>
  <c r="K13" i="2"/>
  <c r="H13" i="2"/>
  <c r="E13" i="2"/>
  <c r="N12" i="2"/>
  <c r="K12" i="2"/>
  <c r="H12" i="2"/>
  <c r="D12" i="2"/>
  <c r="E12" i="2" s="1"/>
  <c r="N11" i="2"/>
  <c r="K11" i="2"/>
  <c r="H11" i="2"/>
  <c r="D11" i="2"/>
  <c r="E11" i="2" s="1"/>
  <c r="O24" i="2" l="1"/>
  <c r="O23" i="2"/>
  <c r="D8" i="2" l="1"/>
  <c r="H112" i="2"/>
  <c r="K112" i="2"/>
  <c r="H114" i="2"/>
  <c r="K114" i="2"/>
  <c r="K111" i="2"/>
  <c r="H111" i="2"/>
  <c r="H108" i="2"/>
  <c r="K108" i="2"/>
  <c r="H109" i="2"/>
  <c r="K109" i="2"/>
  <c r="H110" i="2"/>
  <c r="K110" i="2"/>
  <c r="H103" i="2"/>
  <c r="K103" i="2"/>
  <c r="H104" i="2"/>
  <c r="K104" i="2"/>
  <c r="H105" i="2"/>
  <c r="K105" i="2"/>
  <c r="H106" i="2"/>
  <c r="K106" i="2"/>
  <c r="H107" i="2"/>
  <c r="K107" i="2"/>
  <c r="H93" i="2"/>
  <c r="K94" i="2"/>
  <c r="K95" i="2"/>
  <c r="K96" i="2"/>
  <c r="K97" i="2"/>
  <c r="K98" i="2"/>
  <c r="K99" i="2"/>
  <c r="K100" i="2"/>
  <c r="K101" i="2"/>
  <c r="K102" i="2"/>
  <c r="H94" i="2"/>
  <c r="H95" i="2"/>
  <c r="H96" i="2"/>
  <c r="H97" i="2"/>
  <c r="H98" i="2"/>
  <c r="H99" i="2"/>
  <c r="H100" i="2"/>
  <c r="H101" i="2"/>
  <c r="H102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4" i="2"/>
  <c r="N94" i="2"/>
  <c r="K89" i="2"/>
  <c r="H89" i="2"/>
  <c r="K79" i="2"/>
  <c r="N72" i="2"/>
  <c r="O90" i="2"/>
  <c r="O81" i="2"/>
  <c r="O82" i="2"/>
  <c r="O83" i="2"/>
  <c r="O84" i="2"/>
  <c r="O85" i="2"/>
  <c r="O86" i="2"/>
  <c r="O87" i="2"/>
  <c r="O80" i="2"/>
  <c r="O77" i="2"/>
  <c r="O78" i="2"/>
  <c r="O76" i="2"/>
  <c r="O74" i="2"/>
  <c r="O73" i="2"/>
  <c r="O71" i="2"/>
  <c r="O69" i="2"/>
  <c r="O68" i="2"/>
  <c r="O65" i="2"/>
  <c r="O64" i="2"/>
  <c r="O60" i="2"/>
  <c r="O61" i="2"/>
  <c r="O62" i="2"/>
  <c r="O59" i="2"/>
  <c r="O57" i="2"/>
  <c r="O55" i="2"/>
  <c r="O53" i="2"/>
  <c r="O43" i="2"/>
  <c r="O30" i="2"/>
  <c r="O31" i="2"/>
  <c r="O32" i="2"/>
  <c r="O29" i="2"/>
  <c r="O27" i="2"/>
  <c r="H2" i="2"/>
  <c r="K93" i="2"/>
  <c r="K92" i="2"/>
  <c r="K91" i="2"/>
  <c r="K90" i="2"/>
  <c r="K88" i="2"/>
  <c r="K87" i="2"/>
  <c r="K86" i="2"/>
  <c r="K85" i="2"/>
  <c r="K84" i="2"/>
  <c r="K83" i="2"/>
  <c r="K82" i="2"/>
  <c r="K81" i="2"/>
  <c r="K80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44" i="2"/>
  <c r="K43" i="2"/>
  <c r="K42" i="2"/>
  <c r="K41" i="2"/>
  <c r="K40" i="2"/>
  <c r="K39" i="2"/>
  <c r="K32" i="2"/>
  <c r="K31" i="2"/>
  <c r="K30" i="2"/>
  <c r="K29" i="2"/>
  <c r="K28" i="2"/>
  <c r="K27" i="2"/>
  <c r="K22" i="2"/>
  <c r="K21" i="2"/>
  <c r="K20" i="2"/>
  <c r="K19" i="2"/>
  <c r="K18" i="2"/>
  <c r="K17" i="2"/>
  <c r="K10" i="2"/>
  <c r="K9" i="2"/>
  <c r="K8" i="2"/>
  <c r="K7" i="2"/>
  <c r="K6" i="2"/>
  <c r="K5" i="2"/>
  <c r="K4" i="2"/>
  <c r="K3" i="2"/>
  <c r="K2" i="2"/>
  <c r="H92" i="2"/>
  <c r="H91" i="2"/>
  <c r="H90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44" i="2"/>
  <c r="H43" i="2"/>
  <c r="H42" i="2"/>
  <c r="H41" i="2"/>
  <c r="H40" i="2"/>
  <c r="H39" i="2"/>
  <c r="O39" i="2" s="1"/>
  <c r="H32" i="2"/>
  <c r="H31" i="2"/>
  <c r="H30" i="2"/>
  <c r="H29" i="2"/>
  <c r="H28" i="2"/>
  <c r="H27" i="2"/>
  <c r="H22" i="2"/>
  <c r="H21" i="2"/>
  <c r="O21" i="2" s="1"/>
  <c r="H20" i="2"/>
  <c r="H19" i="2"/>
  <c r="O19" i="2" s="1"/>
  <c r="H18" i="2"/>
  <c r="O18" i="2" s="1"/>
  <c r="H17" i="2"/>
  <c r="H10" i="2"/>
  <c r="H9" i="2"/>
  <c r="H8" i="2"/>
  <c r="H7" i="2"/>
  <c r="H6" i="2"/>
  <c r="H5" i="2"/>
  <c r="H4" i="2"/>
  <c r="H3" i="2"/>
  <c r="N70" i="2"/>
  <c r="N65" i="2"/>
  <c r="D114" i="2"/>
  <c r="E114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E105" i="2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N4" i="2"/>
  <c r="N5" i="2"/>
  <c r="N6" i="2"/>
  <c r="N7" i="2"/>
  <c r="N8" i="2"/>
  <c r="N9" i="2"/>
  <c r="N10" i="2"/>
  <c r="N17" i="2"/>
  <c r="N18" i="2"/>
  <c r="N19" i="2"/>
  <c r="N20" i="2"/>
  <c r="N21" i="2"/>
  <c r="N22" i="2"/>
  <c r="N27" i="2"/>
  <c r="N28" i="2"/>
  <c r="N29" i="2"/>
  <c r="N30" i="2"/>
  <c r="N31" i="2"/>
  <c r="N32" i="2"/>
  <c r="N39" i="2"/>
  <c r="N40" i="2"/>
  <c r="N41" i="2"/>
  <c r="N42" i="2"/>
  <c r="N43" i="2"/>
  <c r="N44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6" i="2"/>
  <c r="N67" i="2"/>
  <c r="N68" i="2"/>
  <c r="N69" i="2"/>
  <c r="N71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2" i="2"/>
  <c r="N3" i="2"/>
  <c r="O40" i="2" l="1"/>
  <c r="O54" i="2"/>
  <c r="O52" i="2"/>
  <c r="O44" i="2"/>
  <c r="O105" i="2"/>
  <c r="O103" i="2"/>
  <c r="O17" i="2"/>
  <c r="O110" i="2"/>
  <c r="O91" i="2"/>
  <c r="O92" i="2"/>
  <c r="O70" i="2"/>
  <c r="O89" i="2"/>
  <c r="O72" i="2"/>
  <c r="O114" i="2"/>
  <c r="O93" i="2"/>
  <c r="O108" i="2"/>
  <c r="O79" i="2"/>
  <c r="O20" i="2"/>
  <c r="D80" i="2"/>
  <c r="E80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79" i="2"/>
  <c r="E79" i="2" s="1"/>
  <c r="D78" i="2"/>
  <c r="E78" i="2" s="1"/>
  <c r="D77" i="2"/>
  <c r="E77" i="2" s="1"/>
  <c r="D76" i="2"/>
  <c r="E76" i="2" s="1"/>
  <c r="E62" i="2"/>
  <c r="D3" i="2"/>
  <c r="E3" i="2" s="1"/>
  <c r="D4" i="2"/>
  <c r="E4" i="2" s="1"/>
  <c r="D5" i="2"/>
  <c r="E5" i="2" s="1"/>
  <c r="D6" i="2"/>
  <c r="E6" i="2" s="1"/>
  <c r="D7" i="2"/>
  <c r="E7" i="2" s="1"/>
  <c r="E8" i="2"/>
  <c r="D9" i="2"/>
  <c r="E9" i="2" s="1"/>
  <c r="D10" i="2"/>
  <c r="E10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2" i="2"/>
  <c r="E2" i="2" s="1"/>
</calcChain>
</file>

<file path=xl/sharedStrings.xml><?xml version="1.0" encoding="utf-8"?>
<sst xmlns="http://schemas.openxmlformats.org/spreadsheetml/2006/main" count="815" uniqueCount="374">
  <si>
    <t>Course Code</t>
  </si>
  <si>
    <t>Course Title</t>
  </si>
  <si>
    <t>US Credits</t>
  </si>
  <si>
    <t>Preprequisites</t>
  </si>
  <si>
    <t>S1</t>
  </si>
  <si>
    <t>CS101</t>
  </si>
  <si>
    <t>Introduction to Programming</t>
  </si>
  <si>
    <t xml:space="preserve"> </t>
  </si>
  <si>
    <t>ECE143</t>
  </si>
  <si>
    <t>Digital Systems</t>
  </si>
  <si>
    <t>PHYS151</t>
  </si>
  <si>
    <t>Classical Mechanics</t>
  </si>
  <si>
    <t>MATH141</t>
  </si>
  <si>
    <t>Calculus I</t>
  </si>
  <si>
    <t>ENG111</t>
  </si>
  <si>
    <t>Academic English</t>
  </si>
  <si>
    <t>ECO171</t>
  </si>
  <si>
    <t>Introduction to Microeconomics</t>
  </si>
  <si>
    <t>S1/S2</t>
  </si>
  <si>
    <t>CS102</t>
  </si>
  <si>
    <t>Object-Oriented Programming I</t>
  </si>
  <si>
    <t xml:space="preserve">CS101 </t>
  </si>
  <si>
    <t>S2</t>
  </si>
  <si>
    <t>MATH142</t>
  </si>
  <si>
    <t>Calculus II</t>
  </si>
  <si>
    <t xml:space="preserve">MATH141 </t>
  </si>
  <si>
    <t>CHEM161</t>
  </si>
  <si>
    <t xml:space="preserve">General Chemistry </t>
  </si>
  <si>
    <t>MATH243</t>
  </si>
  <si>
    <t>Discrete Mathematics</t>
  </si>
  <si>
    <t>ENG121</t>
  </si>
  <si>
    <t>English Composition</t>
  </si>
  <si>
    <t xml:space="preserve">ENG111 </t>
  </si>
  <si>
    <t>ISS196</t>
  </si>
  <si>
    <t>Freshman Project</t>
  </si>
  <si>
    <t>CS341</t>
  </si>
  <si>
    <t>Data Structure and Algorithms</t>
  </si>
  <si>
    <t xml:space="preserve">CS102 </t>
  </si>
  <si>
    <t>MATH244</t>
  </si>
  <si>
    <t>Probability &amp; Statistics</t>
  </si>
  <si>
    <t>MATH141, MATH243,</t>
  </si>
  <si>
    <t>MATH241</t>
  </si>
  <si>
    <t>Linear Algebra</t>
  </si>
  <si>
    <t>PHYS152</t>
  </si>
  <si>
    <t>Electromagnetism</t>
  </si>
  <si>
    <t xml:space="preserve">PHYS151 </t>
  </si>
  <si>
    <t>COM205</t>
  </si>
  <si>
    <t>Technical Writing</t>
  </si>
  <si>
    <t>PSY101 </t>
  </si>
  <si>
    <t>Introduction to Psychology  </t>
  </si>
  <si>
    <t>CS261</t>
  </si>
  <si>
    <t>Computer Organization and Design</t>
  </si>
  <si>
    <t>CS210</t>
  </si>
  <si>
    <t>System Programming</t>
  </si>
  <si>
    <t>CS202</t>
  </si>
  <si>
    <t>Advanced Object-Oriented Programming</t>
  </si>
  <si>
    <t>MATH341</t>
  </si>
  <si>
    <t>Differential Equation </t>
  </si>
  <si>
    <t xml:space="preserve">MATH142 </t>
  </si>
  <si>
    <t>ECO172</t>
  </si>
  <si>
    <t xml:space="preserve">Introduction to Macroeconomics </t>
  </si>
  <si>
    <t>ISS296</t>
  </si>
  <si>
    <t>Sophomore Project</t>
  </si>
  <si>
    <t xml:space="preserve">ISS196 </t>
  </si>
  <si>
    <t>CS331</t>
  </si>
  <si>
    <t>Database Management Systems</t>
  </si>
  <si>
    <t>CS421</t>
  </si>
  <si>
    <t>Requirements &amp; User Experience</t>
  </si>
  <si>
    <t>CS311</t>
  </si>
  <si>
    <t>Web Software Development</t>
  </si>
  <si>
    <t>CS321</t>
  </si>
  <si>
    <t>Prompt Engineering</t>
  </si>
  <si>
    <t>ISS197</t>
  </si>
  <si>
    <t>Startup Engineering</t>
  </si>
  <si>
    <t xml:space="preserve">ISS296 </t>
  </si>
  <si>
    <t>MGMT101</t>
  </si>
  <si>
    <t>Introduction to Management</t>
  </si>
  <si>
    <t>CS350</t>
  </si>
  <si>
    <t>Global Software Development</t>
  </si>
  <si>
    <t xml:space="preserve">CS321 </t>
  </si>
  <si>
    <t>CS325</t>
  </si>
  <si>
    <t>Mobile Software Development</t>
  </si>
  <si>
    <t xml:space="preserve">CS311 </t>
  </si>
  <si>
    <t>CS303</t>
  </si>
  <si>
    <t>Operating Systems</t>
  </si>
  <si>
    <t>MATH348</t>
  </si>
  <si>
    <t>Graph Theory &amp; Applications</t>
  </si>
  <si>
    <t>CS341, MATH243,</t>
  </si>
  <si>
    <t>GOV101</t>
  </si>
  <si>
    <t>Governance &amp; Citizenship</t>
  </si>
  <si>
    <t xml:space="preserve">COM205 </t>
  </si>
  <si>
    <t>ISS396</t>
  </si>
  <si>
    <t>Junior Project</t>
  </si>
  <si>
    <t xml:space="preserve">CS411 </t>
  </si>
  <si>
    <t>Computer Networks</t>
  </si>
  <si>
    <t>CS420</t>
  </si>
  <si>
    <t>Programming Language Design &amp; Implementation</t>
  </si>
  <si>
    <t>CS422</t>
  </si>
  <si>
    <t>Software Analysis &amp; Design</t>
  </si>
  <si>
    <t>CS429</t>
  </si>
  <si>
    <t>Software Development Methodologies</t>
  </si>
  <si>
    <t>COM307</t>
  </si>
  <si>
    <t>Effective Technical Communication</t>
  </si>
  <si>
    <t>FIN101</t>
  </si>
  <si>
    <t>Introduction to Finance</t>
  </si>
  <si>
    <t xml:space="preserve">CS428 </t>
  </si>
  <si>
    <t>Software Quality &amp; Testing</t>
  </si>
  <si>
    <t>CS404</t>
  </si>
  <si>
    <t>Distributed Systems</t>
  </si>
  <si>
    <t>CS411, CS303,</t>
  </si>
  <si>
    <t>CS423</t>
  </si>
  <si>
    <t>Software Architecture</t>
  </si>
  <si>
    <t xml:space="preserve">CS422 </t>
  </si>
  <si>
    <t>S1/S1</t>
  </si>
  <si>
    <t>CS485</t>
  </si>
  <si>
    <t>Artificial Intelligence</t>
  </si>
  <si>
    <t>CS341, MATH244,</t>
  </si>
  <si>
    <t>ETH391</t>
  </si>
  <si>
    <t>Engineering Ethics &amp; Professional Practice</t>
  </si>
  <si>
    <t xml:space="preserve">GOV101 </t>
  </si>
  <si>
    <t>ISS496</t>
  </si>
  <si>
    <t>Senior Project</t>
  </si>
  <si>
    <t xml:space="preserve">ISS396 </t>
  </si>
  <si>
    <t xml:space="preserve">CS453 </t>
  </si>
  <si>
    <t>Pervasive Computing and Cloud</t>
  </si>
  <si>
    <t xml:space="preserve">CS303 </t>
  </si>
  <si>
    <t>CS486</t>
  </si>
  <si>
    <t>Machine Learning</t>
  </si>
  <si>
    <t xml:space="preserve">CS485 </t>
  </si>
  <si>
    <t>CS434</t>
  </si>
  <si>
    <t>Data Analytics</t>
  </si>
  <si>
    <t xml:space="preserve">MATH244 </t>
  </si>
  <si>
    <t>CS441</t>
  </si>
  <si>
    <t>Algorithms &amp; Complexity</t>
  </si>
  <si>
    <t>CS341, MATH348,MATH244</t>
  </si>
  <si>
    <t>CS412</t>
  </si>
  <si>
    <t>Cyber Security Assessment and Management</t>
  </si>
  <si>
    <t>ISS497</t>
  </si>
  <si>
    <t>Research Methods</t>
  </si>
  <si>
    <t xml:space="preserve">COM307 </t>
  </si>
  <si>
    <t>ISS499</t>
  </si>
  <si>
    <t>Capstone Project</t>
  </si>
  <si>
    <t>ECE251</t>
  </si>
  <si>
    <t>Electrical Circuits</t>
  </si>
  <si>
    <t>CHEM262</t>
  </si>
  <si>
    <t>Chemistry II</t>
  </si>
  <si>
    <t xml:space="preserve">CHEM161 </t>
  </si>
  <si>
    <t>PHYS253</t>
  </si>
  <si>
    <t xml:space="preserve">Waves &amp; Optics </t>
  </si>
  <si>
    <t xml:space="preserve">PHYS152 </t>
  </si>
  <si>
    <t>ME310</t>
  </si>
  <si>
    <t>Thermodynamics</t>
  </si>
  <si>
    <t>CHEM161, MATH141,</t>
  </si>
  <si>
    <t>ECE360</t>
  </si>
  <si>
    <t>Electrical Power Systems</t>
  </si>
  <si>
    <t xml:space="preserve">ECE251 </t>
  </si>
  <si>
    <t>ECE371</t>
  </si>
  <si>
    <t>Signals &amp; Systems</t>
  </si>
  <si>
    <r>
      <t>MATH342</t>
    </r>
    <r>
      <rPr>
        <sz val="8"/>
        <color rgb="FF696867"/>
        <rFont val="Times New Roman"/>
        <family val="1"/>
      </rPr>
      <t> </t>
    </r>
  </si>
  <si>
    <t xml:space="preserve">Multivariable Calculus </t>
  </si>
  <si>
    <t>ECE372</t>
  </si>
  <si>
    <t>Feedback Control Systems</t>
  </si>
  <si>
    <t xml:space="preserve">ECE371 </t>
  </si>
  <si>
    <t>ME311</t>
  </si>
  <si>
    <t>InSemesterediate Heat Transfer</t>
  </si>
  <si>
    <t>ME310, MATH341,</t>
  </si>
  <si>
    <t>Graph Theory and Application</t>
  </si>
  <si>
    <t xml:space="preserve">CS341 </t>
  </si>
  <si>
    <t>ME350</t>
  </si>
  <si>
    <t>Electromechanical Conversion Systems</t>
  </si>
  <si>
    <t xml:space="preserve">ECE360 </t>
  </si>
  <si>
    <t>RE450</t>
  </si>
  <si>
    <t>Solar Energy Systems</t>
  </si>
  <si>
    <t>ECE360, ME311,</t>
  </si>
  <si>
    <t>RE310</t>
  </si>
  <si>
    <t>Biomass &amp; Bioenergy Systems</t>
  </si>
  <si>
    <t xml:space="preserve">CHEM262 </t>
  </si>
  <si>
    <t>RE470</t>
  </si>
  <si>
    <t>Energy Conversion &amp; Storage</t>
  </si>
  <si>
    <t>PHYS253, CHEM262,ME310</t>
  </si>
  <si>
    <t>ME320</t>
  </si>
  <si>
    <t>Fluid Mechanics</t>
  </si>
  <si>
    <t xml:space="preserve">MATH342 </t>
  </si>
  <si>
    <t>RE453</t>
  </si>
  <si>
    <t>Energy Management &amp; Analysis</t>
  </si>
  <si>
    <t>ME330</t>
  </si>
  <si>
    <t>HVAC in Buildings</t>
  </si>
  <si>
    <t xml:space="preserve">ME311 </t>
  </si>
  <si>
    <t>RE451</t>
  </si>
  <si>
    <t>Wind Energy</t>
  </si>
  <si>
    <t>ME320, MATH341,</t>
  </si>
  <si>
    <t>ECE460</t>
  </si>
  <si>
    <t>Power Electronics</t>
  </si>
  <si>
    <t>ECE371, ECE360,</t>
  </si>
  <si>
    <t>RE461</t>
  </si>
  <si>
    <t>Energy, Environment &amp; Sustainability</t>
  </si>
  <si>
    <t>ECE465</t>
  </si>
  <si>
    <t>Power Systems &amp; Smart Grids</t>
  </si>
  <si>
    <t>ECE360, ME350,</t>
  </si>
  <si>
    <t>RE472</t>
  </si>
  <si>
    <t>Hydrogen Energy</t>
  </si>
  <si>
    <t xml:space="preserve">RE470 </t>
  </si>
  <si>
    <t>ECE355</t>
  </si>
  <si>
    <t>Real Time Embedded Systems</t>
  </si>
  <si>
    <t>CS102,  CS261,</t>
  </si>
  <si>
    <t>ECE357</t>
  </si>
  <si>
    <t>Electronic Devices and Circuits</t>
  </si>
  <si>
    <t>ECE143,  ECE251,</t>
  </si>
  <si>
    <t>MATH342</t>
  </si>
  <si>
    <t>Multivariable Calculus &amp; Numerical Methods</t>
  </si>
  <si>
    <t>ECE443</t>
  </si>
  <si>
    <t>Advanced Digital Systems</t>
  </si>
  <si>
    <t xml:space="preserve">ECE143 </t>
  </si>
  <si>
    <t>ECE457</t>
  </si>
  <si>
    <t>Digital Signal Processing</t>
  </si>
  <si>
    <t>CS411</t>
  </si>
  <si>
    <t>Programing Language Design and Implementation</t>
  </si>
  <si>
    <t>ECE311</t>
  </si>
  <si>
    <t xml:space="preserve">Communication Systems </t>
  </si>
  <si>
    <t xml:space="preserve">ECE371  </t>
  </si>
  <si>
    <t>ECE455</t>
  </si>
  <si>
    <t>Hardware/Software Co-design</t>
  </si>
  <si>
    <t xml:space="preserve">ECE355 </t>
  </si>
  <si>
    <t>CS341,  MATH244,</t>
  </si>
  <si>
    <t>CS411,  CS303,</t>
  </si>
  <si>
    <t>INT102</t>
  </si>
  <si>
    <t>Engineering Internship</t>
  </si>
  <si>
    <t xml:space="preserve">INT101 </t>
  </si>
  <si>
    <t xml:space="preserve">CS411  </t>
  </si>
  <si>
    <t>CS453</t>
  </si>
  <si>
    <t>CS495</t>
  </si>
  <si>
    <t>Deep Learning</t>
  </si>
  <si>
    <t>ECE431</t>
  </si>
  <si>
    <t>Robotics Engineering</t>
  </si>
  <si>
    <t xml:space="preserve">ECE372 </t>
  </si>
  <si>
    <t>ISS311</t>
  </si>
  <si>
    <t>Engineering Seminar</t>
  </si>
  <si>
    <t>INT102,  ISS496,</t>
  </si>
  <si>
    <t>CS111</t>
  </si>
  <si>
    <t>Introduction to Algorithmics &amp; Programming</t>
  </si>
  <si>
    <t>CS100</t>
  </si>
  <si>
    <t>Multi Media Technology</t>
  </si>
  <si>
    <t>ECE143 </t>
  </si>
  <si>
    <t>Digital Systems </t>
  </si>
  <si>
    <t>PSY101</t>
  </si>
  <si>
    <t>Introduction to Psychology</t>
  </si>
  <si>
    <t>ENG111 </t>
  </si>
  <si>
    <t>Academic English  </t>
  </si>
  <si>
    <t>MATH141 </t>
  </si>
  <si>
    <t>Calculus I </t>
  </si>
  <si>
    <t>ENG101</t>
  </si>
  <si>
    <t>Pre-English</t>
  </si>
  <si>
    <t>MATH140</t>
  </si>
  <si>
    <t>Pre-Calculus</t>
  </si>
  <si>
    <t>CS131</t>
  </si>
  <si>
    <t>Databases</t>
  </si>
  <si>
    <t>Discrete Methemetics</t>
  </si>
  <si>
    <t>ISS195</t>
  </si>
  <si>
    <t>L1 Project (Python + Internet&amp;Computing)</t>
  </si>
  <si>
    <t>CS130</t>
  </si>
  <si>
    <t>Introduction to Computer Networks</t>
  </si>
  <si>
    <t>MATH 142</t>
  </si>
  <si>
    <t>ENG 121</t>
  </si>
  <si>
    <t>CS 261</t>
  </si>
  <si>
    <t>Computer Oganization &amp; Design</t>
  </si>
  <si>
    <t>CS213</t>
  </si>
  <si>
    <t>Introduction to Operating Systems</t>
  </si>
  <si>
    <t>CS222</t>
  </si>
  <si>
    <t>Object Oriented Design</t>
  </si>
  <si>
    <t xml:space="preserve">CS111 </t>
  </si>
  <si>
    <t>ME251</t>
  </si>
  <si>
    <t>Introduction to Engineering Mechanics</t>
  </si>
  <si>
    <t>Technical Writing </t>
  </si>
  <si>
    <t>CS220</t>
  </si>
  <si>
    <t>Introduction to Automata Theory and Compilation</t>
  </si>
  <si>
    <t>CS201</t>
  </si>
  <si>
    <t>Object-Oriented Programming ( + Adv Prog Lab)</t>
  </si>
  <si>
    <t>Probability and Statistics</t>
  </si>
  <si>
    <t>ISS295</t>
  </si>
  <si>
    <t xml:space="preserve">L2 Project </t>
  </si>
  <si>
    <t xml:space="preserve">Web and Mobile Software Development </t>
  </si>
  <si>
    <t xml:space="preserve">CS201 </t>
  </si>
  <si>
    <t>Graph theory and Applications</t>
  </si>
  <si>
    <t>ECE250</t>
  </si>
  <si>
    <t>Introduction to Electrical Circuits</t>
  </si>
  <si>
    <t>Data Structures &amp; Algorithms</t>
  </si>
  <si>
    <t>CS204</t>
  </si>
  <si>
    <t>Introduction to Distributed systems</t>
  </si>
  <si>
    <t>CS314</t>
  </si>
  <si>
    <t>Software Engineering</t>
  </si>
  <si>
    <t>CS285</t>
  </si>
  <si>
    <t>Introduction to AI &amp; ML</t>
  </si>
  <si>
    <t>MATH244 , CS341,</t>
  </si>
  <si>
    <t>CS312</t>
  </si>
  <si>
    <t>Cyber Security Assessment &amp; Management + Big Data</t>
  </si>
  <si>
    <t>CS353</t>
  </si>
  <si>
    <t>Cloud Computing</t>
  </si>
  <si>
    <t>Academic Year</t>
  </si>
  <si>
    <t>Course Name</t>
  </si>
  <si>
    <t>Credits</t>
  </si>
  <si>
    <t>Prereq 1</t>
  </si>
  <si>
    <t>Your Letter Grade for the prereq 1</t>
  </si>
  <si>
    <t>Prereq 1 Validated?</t>
  </si>
  <si>
    <t>Prereq 2</t>
  </si>
  <si>
    <t>Your Letter Grade for the prereq 2</t>
  </si>
  <si>
    <t>Prereq 2 Validated?</t>
  </si>
  <si>
    <t>Prereq 3</t>
  </si>
  <si>
    <t>Your Letter Grade for the prereq 3</t>
  </si>
  <si>
    <t>Prereq 3 Validated?</t>
  </si>
  <si>
    <t>Eligible to take the course?</t>
  </si>
  <si>
    <t xml:space="preserve">Freshman </t>
  </si>
  <si>
    <t>None</t>
  </si>
  <si>
    <t>Freshman HEC</t>
  </si>
  <si>
    <t>Sophomore</t>
  </si>
  <si>
    <t xml:space="preserve"> MATH243</t>
  </si>
  <si>
    <t>Sophomore HEC</t>
  </si>
  <si>
    <t>Junior</t>
  </si>
  <si>
    <t>Junior SE</t>
  </si>
  <si>
    <t xml:space="preserve"> Junior SE HEC</t>
  </si>
  <si>
    <t>CS324</t>
  </si>
  <si>
    <t xml:space="preserve"> Junior CSE</t>
  </si>
  <si>
    <t xml:space="preserve">  CS261</t>
  </si>
  <si>
    <t xml:space="preserve">  ECE251</t>
  </si>
  <si>
    <t xml:space="preserve"> Junior HEC CSE</t>
  </si>
  <si>
    <t>Junior RE</t>
  </si>
  <si>
    <t xml:space="preserve"> MATH141</t>
  </si>
  <si>
    <r>
      <t>MATH342</t>
    </r>
    <r>
      <rPr>
        <b/>
        <sz val="18"/>
        <color rgb="FF696867"/>
        <rFont val="Times New Roman"/>
        <family val="1"/>
      </rPr>
      <t> </t>
    </r>
  </si>
  <si>
    <t>Senior</t>
  </si>
  <si>
    <t>Senior SE</t>
  </si>
  <si>
    <t>CS101,CS341</t>
  </si>
  <si>
    <t xml:space="preserve"> Senior CSE</t>
  </si>
  <si>
    <t xml:space="preserve"> Senior RE </t>
  </si>
  <si>
    <t xml:space="preserve"> ME311</t>
  </si>
  <si>
    <t xml:space="preserve"> CHEM262</t>
  </si>
  <si>
    <t>Final</t>
  </si>
  <si>
    <t>Final SE</t>
  </si>
  <si>
    <t xml:space="preserve"> MATH348</t>
  </si>
  <si>
    <r>
      <t>CS41</t>
    </r>
    <r>
      <rPr>
        <b/>
        <sz val="18"/>
        <color theme="1"/>
        <rFont val="Times New Roman"/>
        <family val="1"/>
      </rPr>
      <t>2</t>
    </r>
  </si>
  <si>
    <t>Final CSE</t>
  </si>
  <si>
    <t xml:space="preserve">Final RE </t>
  </si>
  <si>
    <t xml:space="preserve"> ME350</t>
  </si>
  <si>
    <t xml:space="preserve"> MATH244</t>
  </si>
  <si>
    <t>License</t>
  </si>
  <si>
    <t>L1</t>
  </si>
  <si>
    <t>L2</t>
  </si>
  <si>
    <t xml:space="preserve">None </t>
  </si>
  <si>
    <r>
      <rPr>
        <b/>
        <sz val="18"/>
        <color rgb="FFFF0000"/>
        <rFont val="Aptos Narrow"/>
        <family val="2"/>
        <scheme val="minor"/>
      </rPr>
      <t>CS111</t>
    </r>
    <r>
      <rPr>
        <b/>
        <sz val="18"/>
        <color theme="1"/>
        <rFont val="Aptos Narrow"/>
        <family val="2"/>
        <scheme val="minor"/>
      </rPr>
      <t xml:space="preserve"> </t>
    </r>
  </si>
  <si>
    <t>L3</t>
  </si>
  <si>
    <t xml:space="preserve"> CS341</t>
  </si>
  <si>
    <t>xxx</t>
  </si>
  <si>
    <t>ERP and UX design</t>
  </si>
  <si>
    <t>No</t>
  </si>
  <si>
    <t xml:space="preserve">Student name: </t>
  </si>
  <si>
    <t>ID number:</t>
  </si>
  <si>
    <t>Level:</t>
  </si>
  <si>
    <t>8.30-10.00</t>
  </si>
  <si>
    <t>10.10-11.40</t>
  </si>
  <si>
    <t>11.40 - 12.40</t>
  </si>
  <si>
    <t>12.40 - 14.10</t>
  </si>
  <si>
    <t>14.20 - 15.50</t>
  </si>
  <si>
    <t>16.00 - 17.30</t>
  </si>
  <si>
    <t>Monday</t>
  </si>
  <si>
    <t>Course Level</t>
  </si>
  <si>
    <t>Group</t>
  </si>
  <si>
    <t>Course title</t>
  </si>
  <si>
    <t>Tuesday</t>
  </si>
  <si>
    <t xml:space="preserve">Wednesday </t>
  </si>
  <si>
    <t>Total credits</t>
  </si>
  <si>
    <t>Thursday</t>
  </si>
  <si>
    <t xml:space="preserve"> (Must not exceed 21 credits)</t>
  </si>
  <si>
    <t>Friday</t>
  </si>
  <si>
    <t>Example</t>
  </si>
  <si>
    <t>Freshman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</si>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</sst>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3.5"/>
      <color rgb="FF000000"/>
      <name val="Times"/>
      <family val="1"/>
    </font>
    <font>
      <sz val="12"/>
      <color theme="1"/>
      <name val="Times New Roman"/>
      <family val="1"/>
    </font>
    <font>
      <sz val="8"/>
      <color rgb="FF696867"/>
      <name val="Times New Roman"/>
      <family val="1"/>
    </font>
    <font>
      <sz val="12"/>
      <color indexed="8"/>
      <name val="Times New Roman"/>
      <family val="1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696867"/>
      <name val="Times New Roman"/>
      <family val="1"/>
    </font>
    <font>
      <b/>
      <sz val="18"/>
      <color rgb="FF000000"/>
      <name val="Times New Roman"/>
      <family val="1"/>
    </font>
    <font>
      <b/>
      <sz val="18"/>
      <color theme="1"/>
      <name val="Times New Roman"/>
      <family val="1"/>
    </font>
    <font>
      <b/>
      <sz val="18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b/>
      <i/>
      <sz val="18"/>
      <color theme="1"/>
      <name val="Aptos Narrow"/>
      <family val="2"/>
      <scheme val="minor"/>
    </font>
    <font>
      <sz val="12"/>
      <color rgb="FF000000"/>
      <name val="Aptos"/>
      <family val="2"/>
    </font>
    <font>
      <b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rgb="FFFFFFFF"/>
      <name val="Verdana"/>
      <family val="2"/>
    </font>
    <font>
      <sz val="12"/>
      <color rgb="FF000000"/>
      <name val="Verdana"/>
      <family val="2"/>
    </font>
    <font>
      <sz val="12"/>
      <name val="Verdana"/>
      <family val="2"/>
    </font>
    <font>
      <sz val="12"/>
      <color rgb="FF9C0006"/>
      <name val="Verdana"/>
      <family val="2"/>
    </font>
    <font>
      <b/>
      <sz val="12"/>
      <color rgb="FF000000"/>
      <name val="Verdana"/>
      <family val="2"/>
    </font>
    <font>
      <b/>
      <sz val="14"/>
      <color theme="1"/>
      <name val="Aptos Narrow"/>
      <family val="2"/>
      <scheme val="minor"/>
    </font>
    <font>
      <sz val="14"/>
      <color rgb="FF002060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6"/>
      <color rgb="FFFFFFFF"/>
      <name val="Verdana"/>
      <family val="2"/>
    </font>
    <font>
      <sz val="10"/>
      <color rgb="FF000000"/>
      <name val="Verdana"/>
      <family val="2"/>
    </font>
    <font>
      <sz val="18"/>
      <color rgb="FFFF0000"/>
      <name val="Aptos Narrow"/>
      <family val="2"/>
      <scheme val="minor"/>
    </font>
    <font>
      <sz val="12"/>
      <color rgb="FF9C5700"/>
      <name val="Verdana"/>
      <family val="2"/>
    </font>
    <font>
      <b/>
      <sz val="9"/>
      <color rgb="FF9C5700"/>
      <name val="Verdana"/>
      <family val="2"/>
    </font>
    <font>
      <b/>
      <sz val="9"/>
      <color rgb="FF000000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7625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000000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74">
    <xf numFmtId="0" fontId="0" fillId="0" borderId="0" xfId="0"/>
    <xf numFmtId="0" fontId="1" fillId="0" borderId="0" xfId="2"/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0" borderId="12" xfId="0" applyBorder="1"/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8" fillId="11" borderId="32" xfId="0" applyFont="1" applyFill="1" applyBorder="1"/>
    <xf numFmtId="49" fontId="8" fillId="11" borderId="16" xfId="0" applyNumberFormat="1" applyFont="1" applyFill="1" applyBorder="1" applyAlignment="1">
      <alignment vertical="center"/>
    </xf>
    <xf numFmtId="0" fontId="8" fillId="11" borderId="16" xfId="0" applyFont="1" applyFill="1" applyBorder="1"/>
    <xf numFmtId="49" fontId="8" fillId="11" borderId="20" xfId="0" applyNumberFormat="1" applyFont="1" applyFill="1" applyBorder="1" applyAlignment="1">
      <alignment vertical="center"/>
    </xf>
    <xf numFmtId="0" fontId="8" fillId="11" borderId="18" xfId="0" applyFont="1" applyFill="1" applyBorder="1"/>
    <xf numFmtId="0" fontId="8" fillId="11" borderId="33" xfId="0" applyFont="1" applyFill="1" applyBorder="1"/>
    <xf numFmtId="0" fontId="8" fillId="11" borderId="35" xfId="0" applyFont="1" applyFill="1" applyBorder="1"/>
    <xf numFmtId="0" fontId="8" fillId="11" borderId="31" xfId="0" applyFont="1" applyFill="1" applyBorder="1"/>
    <xf numFmtId="0" fontId="6" fillId="11" borderId="31" xfId="0" applyFont="1" applyFill="1" applyBorder="1"/>
    <xf numFmtId="0" fontId="6" fillId="11" borderId="36" xfId="0" applyFont="1" applyFill="1" applyBorder="1"/>
    <xf numFmtId="0" fontId="8" fillId="11" borderId="36" xfId="0" applyFont="1" applyFill="1" applyBorder="1" applyAlignment="1">
      <alignment horizontal="left"/>
    </xf>
    <xf numFmtId="49" fontId="8" fillId="11" borderId="32" xfId="0" applyNumberFormat="1" applyFont="1" applyFill="1" applyBorder="1" applyAlignment="1">
      <alignment vertical="center"/>
    </xf>
    <xf numFmtId="0" fontId="4" fillId="11" borderId="16" xfId="0" applyFont="1" applyFill="1" applyBorder="1" applyAlignment="1">
      <alignment horizontal="left" vertical="center" wrapText="1"/>
    </xf>
    <xf numFmtId="49" fontId="8" fillId="11" borderId="20" xfId="0" applyNumberFormat="1" applyFont="1" applyFill="1" applyBorder="1" applyAlignment="1">
      <alignment horizontal="left" vertical="top"/>
    </xf>
    <xf numFmtId="0" fontId="8" fillId="11" borderId="15" xfId="0" applyFont="1" applyFill="1" applyBorder="1"/>
    <xf numFmtId="0" fontId="8" fillId="11" borderId="34" xfId="0" applyFont="1" applyFill="1" applyBorder="1"/>
    <xf numFmtId="0" fontId="8" fillId="11" borderId="17" xfId="0" applyFont="1" applyFill="1" applyBorder="1"/>
    <xf numFmtId="0" fontId="6" fillId="11" borderId="38" xfId="0" applyFont="1" applyFill="1" applyBorder="1" applyAlignment="1">
      <alignment horizontal="left" vertical="center" wrapText="1"/>
    </xf>
    <xf numFmtId="0" fontId="0" fillId="0" borderId="30" xfId="0" applyBorder="1"/>
    <xf numFmtId="0" fontId="4" fillId="0" borderId="30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0" fillId="0" borderId="42" xfId="0" applyBorder="1"/>
    <xf numFmtId="0" fontId="0" fillId="0" borderId="18" xfId="0" applyBorder="1"/>
    <xf numFmtId="0" fontId="0" fillId="0" borderId="14" xfId="0" applyBorder="1"/>
    <xf numFmtId="0" fontId="0" fillId="0" borderId="16" xfId="0" applyBorder="1"/>
    <xf numFmtId="49" fontId="8" fillId="12" borderId="31" xfId="0" applyNumberFormat="1" applyFont="1" applyFill="1" applyBorder="1" applyAlignment="1">
      <alignment vertical="center"/>
    </xf>
    <xf numFmtId="49" fontId="8" fillId="12" borderId="37" xfId="0" applyNumberFormat="1" applyFont="1" applyFill="1" applyBorder="1" applyAlignment="1">
      <alignment vertical="center"/>
    </xf>
    <xf numFmtId="0" fontId="8" fillId="11" borderId="36" xfId="0" applyFont="1" applyFill="1" applyBorder="1"/>
    <xf numFmtId="0" fontId="6" fillId="11" borderId="12" xfId="0" applyFont="1" applyFill="1" applyBorder="1"/>
    <xf numFmtId="49" fontId="8" fillId="11" borderId="12" xfId="0" applyNumberFormat="1" applyFont="1" applyFill="1" applyBorder="1" applyAlignment="1">
      <alignment vertical="center"/>
    </xf>
    <xf numFmtId="0" fontId="8" fillId="11" borderId="12" xfId="0" applyFont="1" applyFill="1" applyBorder="1"/>
    <xf numFmtId="0" fontId="6" fillId="11" borderId="12" xfId="0" applyFont="1" applyFill="1" applyBorder="1" applyAlignment="1">
      <alignment horizontal="left" vertical="center" wrapText="1"/>
    </xf>
    <xf numFmtId="0" fontId="8" fillId="11" borderId="12" xfId="0" applyFont="1" applyFill="1" applyBorder="1" applyAlignment="1">
      <alignment horizontal="left"/>
    </xf>
    <xf numFmtId="0" fontId="3" fillId="0" borderId="0" xfId="2" applyFont="1"/>
    <xf numFmtId="0" fontId="9" fillId="0" borderId="5" xfId="2" applyFont="1" applyBorder="1" applyAlignment="1">
      <alignment wrapText="1"/>
    </xf>
    <xf numFmtId="0" fontId="9" fillId="0" borderId="6" xfId="2" applyFont="1" applyBorder="1" applyAlignment="1">
      <alignment wrapText="1"/>
    </xf>
    <xf numFmtId="0" fontId="10" fillId="4" borderId="9" xfId="1" applyFont="1" applyFill="1" applyBorder="1" applyAlignment="1">
      <alignment horizontal="left"/>
    </xf>
    <xf numFmtId="0" fontId="10" fillId="4" borderId="9" xfId="1" applyFont="1" applyFill="1" applyBorder="1" applyAlignment="1">
      <alignment horizontal="center"/>
    </xf>
    <xf numFmtId="0" fontId="14" fillId="4" borderId="9" xfId="2" applyFont="1" applyFill="1" applyBorder="1" applyProtection="1">
      <protection locked="0"/>
    </xf>
    <xf numFmtId="0" fontId="14" fillId="4" borderId="12" xfId="2" applyFont="1" applyFill="1" applyBorder="1" applyProtection="1">
      <protection locked="0"/>
    </xf>
    <xf numFmtId="0" fontId="10" fillId="3" borderId="11" xfId="1" applyFont="1" applyFill="1" applyBorder="1"/>
    <xf numFmtId="0" fontId="10" fillId="3" borderId="9" xfId="1" applyFont="1" applyFill="1" applyBorder="1" applyAlignment="1">
      <alignment horizontal="left"/>
    </xf>
    <xf numFmtId="0" fontId="10" fillId="3" borderId="9" xfId="1" applyFont="1" applyFill="1" applyBorder="1" applyAlignment="1">
      <alignment horizontal="center"/>
    </xf>
    <xf numFmtId="0" fontId="14" fillId="3" borderId="9" xfId="2" applyFont="1" applyFill="1" applyBorder="1" applyProtection="1">
      <protection locked="0"/>
    </xf>
    <xf numFmtId="0" fontId="14" fillId="0" borderId="12" xfId="2" applyFont="1" applyBorder="1"/>
    <xf numFmtId="0" fontId="14" fillId="3" borderId="12" xfId="2" applyFont="1" applyFill="1" applyBorder="1" applyProtection="1">
      <protection locked="0"/>
    </xf>
    <xf numFmtId="0" fontId="10" fillId="5" borderId="9" xfId="1" applyFont="1" applyFill="1" applyBorder="1" applyAlignment="1">
      <alignment horizontal="left"/>
    </xf>
    <xf numFmtId="0" fontId="10" fillId="5" borderId="9" xfId="1" applyFont="1" applyFill="1" applyBorder="1" applyAlignment="1">
      <alignment horizontal="center"/>
    </xf>
    <xf numFmtId="0" fontId="14" fillId="5" borderId="9" xfId="2" applyFont="1" applyFill="1" applyBorder="1" applyProtection="1">
      <protection locked="0"/>
    </xf>
    <xf numFmtId="0" fontId="14" fillId="5" borderId="12" xfId="2" applyFont="1" applyFill="1" applyBorder="1" applyProtection="1">
      <protection locked="0"/>
    </xf>
    <xf numFmtId="0" fontId="10" fillId="6" borderId="9" xfId="1" applyFont="1" applyFill="1" applyBorder="1" applyAlignment="1">
      <alignment horizontal="left"/>
    </xf>
    <xf numFmtId="0" fontId="10" fillId="6" borderId="9" xfId="1" applyFont="1" applyFill="1" applyBorder="1" applyAlignment="1">
      <alignment horizontal="center"/>
    </xf>
    <xf numFmtId="0" fontId="14" fillId="6" borderId="12" xfId="2" applyFont="1" applyFill="1" applyBorder="1" applyProtection="1">
      <protection locked="0"/>
    </xf>
    <xf numFmtId="0" fontId="14" fillId="5" borderId="13" xfId="2" applyFont="1" applyFill="1" applyBorder="1" applyProtection="1">
      <protection locked="0"/>
    </xf>
    <xf numFmtId="0" fontId="10" fillId="7" borderId="9" xfId="1" applyFont="1" applyFill="1" applyBorder="1" applyAlignment="1">
      <alignment horizontal="left"/>
    </xf>
    <xf numFmtId="0" fontId="10" fillId="7" borderId="9" xfId="1" applyFont="1" applyFill="1" applyBorder="1" applyAlignment="1">
      <alignment horizontal="center"/>
    </xf>
    <xf numFmtId="0" fontId="14" fillId="7" borderId="12" xfId="2" applyFont="1" applyFill="1" applyBorder="1" applyProtection="1">
      <protection locked="0"/>
    </xf>
    <xf numFmtId="0" fontId="14" fillId="8" borderId="12" xfId="2" applyFont="1" applyFill="1" applyBorder="1" applyProtection="1">
      <protection locked="0"/>
    </xf>
    <xf numFmtId="0" fontId="16" fillId="4" borderId="16" xfId="0" applyFont="1" applyFill="1" applyBorder="1" applyAlignment="1">
      <alignment vertical="center" wrapText="1"/>
    </xf>
    <xf numFmtId="0" fontId="16" fillId="3" borderId="26" xfId="0" applyFont="1" applyFill="1" applyBorder="1" applyAlignment="1">
      <alignment vertical="center"/>
    </xf>
    <xf numFmtId="0" fontId="14" fillId="4" borderId="22" xfId="2" applyFont="1" applyFill="1" applyBorder="1" applyProtection="1">
      <protection locked="0"/>
    </xf>
    <xf numFmtId="0" fontId="10" fillId="9" borderId="9" xfId="1" applyFont="1" applyFill="1" applyBorder="1" applyAlignment="1">
      <alignment horizontal="center"/>
    </xf>
    <xf numFmtId="0" fontId="18" fillId="13" borderId="27" xfId="1" applyFont="1" applyFill="1" applyBorder="1" applyAlignment="1">
      <alignment horizontal="left" vertical="center"/>
    </xf>
    <xf numFmtId="0" fontId="14" fillId="0" borderId="22" xfId="2" applyFont="1" applyBorder="1"/>
    <xf numFmtId="0" fontId="18" fillId="13" borderId="9" xfId="1" applyFont="1" applyFill="1" applyBorder="1" applyAlignment="1">
      <alignment horizontal="left" vertical="center"/>
    </xf>
    <xf numFmtId="0" fontId="14" fillId="7" borderId="10" xfId="2" applyFont="1" applyFill="1" applyBorder="1" applyProtection="1">
      <protection locked="0"/>
    </xf>
    <xf numFmtId="0" fontId="18" fillId="13" borderId="44" xfId="1" applyFont="1" applyFill="1" applyBorder="1" applyAlignment="1">
      <alignment horizontal="left" vertical="center"/>
    </xf>
    <xf numFmtId="0" fontId="10" fillId="7" borderId="45" xfId="1" applyFont="1" applyFill="1" applyBorder="1" applyAlignment="1">
      <alignment horizontal="center"/>
    </xf>
    <xf numFmtId="0" fontId="10" fillId="9" borderId="27" xfId="1" applyFont="1" applyFill="1" applyBorder="1" applyAlignment="1">
      <alignment horizontal="center"/>
    </xf>
    <xf numFmtId="0" fontId="14" fillId="7" borderId="8" xfId="2" applyFont="1" applyFill="1" applyBorder="1"/>
    <xf numFmtId="0" fontId="10" fillId="7" borderId="45" xfId="1" applyFont="1" applyFill="1" applyBorder="1" applyAlignment="1">
      <alignment horizontal="left"/>
    </xf>
    <xf numFmtId="0" fontId="19" fillId="0" borderId="3" xfId="1" applyFont="1" applyBorder="1" applyAlignment="1">
      <alignment vertical="center"/>
    </xf>
    <xf numFmtId="0" fontId="19" fillId="0" borderId="4" xfId="1" applyFont="1" applyBorder="1" applyAlignment="1">
      <alignment vertical="center"/>
    </xf>
    <xf numFmtId="0" fontId="9" fillId="0" borderId="5" xfId="2" applyFont="1" applyBorder="1" applyAlignment="1">
      <alignment horizontal="left" wrapText="1"/>
    </xf>
    <xf numFmtId="0" fontId="14" fillId="0" borderId="10" xfId="2" applyFont="1" applyBorder="1" applyAlignment="1">
      <alignment horizontal="center"/>
    </xf>
    <xf numFmtId="0" fontId="10" fillId="4" borderId="27" xfId="1" applyFont="1" applyFill="1" applyBorder="1" applyAlignment="1">
      <alignment horizontal="center"/>
    </xf>
    <xf numFmtId="0" fontId="10" fillId="3" borderId="27" xfId="1" applyFont="1" applyFill="1" applyBorder="1" applyAlignment="1">
      <alignment horizontal="center"/>
    </xf>
    <xf numFmtId="0" fontId="10" fillId="5" borderId="27" xfId="1" applyFont="1" applyFill="1" applyBorder="1" applyAlignment="1">
      <alignment horizontal="center"/>
    </xf>
    <xf numFmtId="0" fontId="10" fillId="6" borderId="27" xfId="1" applyFont="1" applyFill="1" applyBorder="1" applyAlignment="1">
      <alignment horizontal="center"/>
    </xf>
    <xf numFmtId="0" fontId="10" fillId="7" borderId="27" xfId="1" applyFont="1" applyFill="1" applyBorder="1" applyAlignment="1">
      <alignment horizontal="center"/>
    </xf>
    <xf numFmtId="0" fontId="20" fillId="4" borderId="9" xfId="1" applyFont="1" applyFill="1" applyBorder="1" applyAlignment="1">
      <alignment horizontal="center"/>
    </xf>
    <xf numFmtId="0" fontId="14" fillId="14" borderId="9" xfId="2" applyFont="1" applyFill="1" applyBorder="1" applyProtection="1">
      <protection locked="0"/>
    </xf>
    <xf numFmtId="0" fontId="14" fillId="14" borderId="12" xfId="2" applyFont="1" applyFill="1" applyBorder="1"/>
    <xf numFmtId="0" fontId="14" fillId="14" borderId="12" xfId="2" applyFont="1" applyFill="1" applyBorder="1" applyProtection="1">
      <protection locked="0"/>
    </xf>
    <xf numFmtId="0" fontId="10" fillId="14" borderId="27" xfId="1" applyFont="1" applyFill="1" applyBorder="1" applyAlignment="1">
      <alignment horizontal="center"/>
    </xf>
    <xf numFmtId="0" fontId="10" fillId="14" borderId="12" xfId="1" applyFont="1" applyFill="1" applyBorder="1" applyAlignment="1">
      <alignment horizontal="center" vertical="center"/>
    </xf>
    <xf numFmtId="0" fontId="14" fillId="14" borderId="22" xfId="2" applyFont="1" applyFill="1" applyBorder="1" applyProtection="1">
      <protection locked="0"/>
    </xf>
    <xf numFmtId="0" fontId="14" fillId="14" borderId="22" xfId="2" applyFont="1" applyFill="1" applyBorder="1"/>
    <xf numFmtId="0" fontId="10" fillId="14" borderId="9" xfId="1" applyFont="1" applyFill="1" applyBorder="1" applyAlignment="1">
      <alignment horizontal="left"/>
    </xf>
    <xf numFmtId="0" fontId="14" fillId="7" borderId="46" xfId="2" applyFont="1" applyFill="1" applyBorder="1"/>
    <xf numFmtId="0" fontId="10" fillId="14" borderId="4" xfId="1" applyFont="1" applyFill="1" applyBorder="1" applyAlignment="1">
      <alignment horizontal="left"/>
    </xf>
    <xf numFmtId="0" fontId="14" fillId="14" borderId="47" xfId="2" applyFont="1" applyFill="1" applyBorder="1" applyProtection="1">
      <protection locked="0"/>
    </xf>
    <xf numFmtId="0" fontId="14" fillId="0" borderId="45" xfId="2" applyFont="1" applyBorder="1"/>
    <xf numFmtId="0" fontId="14" fillId="9" borderId="47" xfId="2" applyFont="1" applyFill="1" applyBorder="1" applyProtection="1">
      <protection locked="0"/>
    </xf>
    <xf numFmtId="0" fontId="14" fillId="9" borderId="45" xfId="2" applyFont="1" applyFill="1" applyBorder="1"/>
    <xf numFmtId="0" fontId="14" fillId="7" borderId="47" xfId="2" applyFont="1" applyFill="1" applyBorder="1" applyProtection="1">
      <protection locked="0"/>
    </xf>
    <xf numFmtId="0" fontId="14" fillId="7" borderId="45" xfId="2" applyFont="1" applyFill="1" applyBorder="1"/>
    <xf numFmtId="0" fontId="10" fillId="4" borderId="7" xfId="1" applyFont="1" applyFill="1" applyBorder="1"/>
    <xf numFmtId="0" fontId="10" fillId="3" borderId="47" xfId="1" applyFont="1" applyFill="1" applyBorder="1"/>
    <xf numFmtId="0" fontId="10" fillId="8" borderId="49" xfId="1" applyFont="1" applyFill="1" applyBorder="1" applyAlignment="1">
      <alignment horizontal="left" vertical="center"/>
    </xf>
    <xf numFmtId="0" fontId="10" fillId="7" borderId="22" xfId="1" applyFont="1" applyFill="1" applyBorder="1" applyAlignment="1">
      <alignment horizontal="left" vertical="center"/>
    </xf>
    <xf numFmtId="0" fontId="16" fillId="4" borderId="20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47" xfId="0" applyFont="1" applyFill="1" applyBorder="1" applyAlignment="1">
      <alignment vertical="center" wrapText="1"/>
    </xf>
    <xf numFmtId="0" fontId="18" fillId="10" borderId="45" xfId="1" applyFont="1" applyFill="1" applyBorder="1" applyAlignment="1">
      <alignment horizontal="left" vertical="center"/>
    </xf>
    <xf numFmtId="0" fontId="18" fillId="13" borderId="45" xfId="1" applyFont="1" applyFill="1" applyBorder="1" applyAlignment="1">
      <alignment horizontal="left" vertical="center"/>
    </xf>
    <xf numFmtId="0" fontId="16" fillId="4" borderId="47" xfId="0" applyFont="1" applyFill="1" applyBorder="1" applyAlignment="1">
      <alignment horizontal="center" vertical="center" wrapText="1"/>
    </xf>
    <xf numFmtId="0" fontId="10" fillId="8" borderId="49" xfId="1" applyFont="1" applyFill="1" applyBorder="1" applyAlignment="1">
      <alignment horizontal="center" vertical="center"/>
    </xf>
    <xf numFmtId="0" fontId="14" fillId="14" borderId="9" xfId="2" applyFont="1" applyFill="1" applyBorder="1"/>
    <xf numFmtId="0" fontId="14" fillId="14" borderId="9" xfId="2" applyFont="1" applyFill="1" applyBorder="1" applyProtection="1">
      <protection hidden="1"/>
    </xf>
    <xf numFmtId="0" fontId="14" fillId="14" borderId="12" xfId="2" applyFont="1" applyFill="1" applyBorder="1" applyProtection="1">
      <protection hidden="1"/>
    </xf>
    <xf numFmtId="0" fontId="13" fillId="14" borderId="9" xfId="1" applyFont="1" applyFill="1" applyBorder="1" applyAlignment="1" applyProtection="1">
      <alignment horizontal="center"/>
      <protection hidden="1"/>
    </xf>
    <xf numFmtId="0" fontId="14" fillId="4" borderId="10" xfId="2" applyFont="1" applyFill="1" applyBorder="1" applyAlignment="1" applyProtection="1">
      <alignment horizontal="center"/>
      <protection hidden="1"/>
    </xf>
    <xf numFmtId="0" fontId="13" fillId="14" borderId="27" xfId="1" applyFont="1" applyFill="1" applyBorder="1" applyAlignment="1" applyProtection="1">
      <alignment horizontal="center"/>
      <protection hidden="1"/>
    </xf>
    <xf numFmtId="0" fontId="10" fillId="14" borderId="27" xfId="1" applyFont="1" applyFill="1" applyBorder="1" applyAlignment="1" applyProtection="1">
      <alignment horizontal="center"/>
      <protection hidden="1"/>
    </xf>
    <xf numFmtId="0" fontId="10" fillId="14" borderId="9" xfId="1" applyFont="1" applyFill="1" applyBorder="1" applyAlignment="1">
      <alignment horizontal="center"/>
    </xf>
    <xf numFmtId="0" fontId="10" fillId="14" borderId="43" xfId="1" applyFont="1" applyFill="1" applyBorder="1" applyAlignment="1">
      <alignment horizontal="center"/>
    </xf>
    <xf numFmtId="0" fontId="14" fillId="14" borderId="13" xfId="2" applyFont="1" applyFill="1" applyBorder="1"/>
    <xf numFmtId="0" fontId="10" fillId="14" borderId="45" xfId="1" applyFont="1" applyFill="1" applyBorder="1" applyAlignment="1">
      <alignment horizontal="center"/>
    </xf>
    <xf numFmtId="0" fontId="14" fillId="14" borderId="45" xfId="2" applyFont="1" applyFill="1" applyBorder="1"/>
    <xf numFmtId="0" fontId="14" fillId="14" borderId="48" xfId="2" applyFont="1" applyFill="1" applyBorder="1"/>
    <xf numFmtId="0" fontId="10" fillId="9" borderId="45" xfId="1" applyFont="1" applyFill="1" applyBorder="1" applyAlignment="1">
      <alignment horizontal="center"/>
    </xf>
    <xf numFmtId="0" fontId="14" fillId="9" borderId="48" xfId="2" applyFont="1" applyFill="1" applyBorder="1"/>
    <xf numFmtId="0" fontId="14" fillId="7" borderId="48" xfId="2" applyFont="1" applyFill="1" applyBorder="1"/>
    <xf numFmtId="0" fontId="14" fillId="14" borderId="47" xfId="2" applyFont="1" applyFill="1" applyBorder="1"/>
    <xf numFmtId="0" fontId="10" fillId="15" borderId="7" xfId="1" applyFont="1" applyFill="1" applyBorder="1"/>
    <xf numFmtId="0" fontId="10" fillId="15" borderId="9" xfId="1" applyFont="1" applyFill="1" applyBorder="1" applyAlignment="1">
      <alignment horizontal="left"/>
    </xf>
    <xf numFmtId="0" fontId="10" fillId="15" borderId="9" xfId="1" applyFont="1" applyFill="1" applyBorder="1" applyAlignment="1">
      <alignment horizontal="center"/>
    </xf>
    <xf numFmtId="0" fontId="20" fillId="15" borderId="9" xfId="1" applyFont="1" applyFill="1" applyBorder="1" applyAlignment="1">
      <alignment horizontal="center"/>
    </xf>
    <xf numFmtId="0" fontId="14" fillId="15" borderId="9" xfId="2" applyFont="1" applyFill="1" applyBorder="1" applyProtection="1">
      <protection locked="0"/>
    </xf>
    <xf numFmtId="0" fontId="14" fillId="15" borderId="12" xfId="2" applyFont="1" applyFill="1" applyBorder="1" applyProtection="1">
      <protection locked="0"/>
    </xf>
    <xf numFmtId="0" fontId="10" fillId="16" borderId="9" xfId="1" applyFont="1" applyFill="1" applyBorder="1" applyAlignment="1">
      <alignment horizontal="left"/>
    </xf>
    <xf numFmtId="0" fontId="10" fillId="16" borderId="9" xfId="1" applyFont="1" applyFill="1" applyBorder="1" applyAlignment="1">
      <alignment horizontal="center"/>
    </xf>
    <xf numFmtId="0" fontId="14" fillId="16" borderId="12" xfId="2" applyFont="1" applyFill="1" applyBorder="1" applyProtection="1">
      <protection locked="0"/>
    </xf>
    <xf numFmtId="0" fontId="21" fillId="0" borderId="0" xfId="0" applyFont="1" applyAlignment="1">
      <alignment horizontal="left" vertical="center" indent="1"/>
    </xf>
    <xf numFmtId="0" fontId="14" fillId="2" borderId="12" xfId="2" applyFont="1" applyFill="1" applyBorder="1"/>
    <xf numFmtId="0" fontId="10" fillId="16" borderId="27" xfId="1" applyFont="1" applyFill="1" applyBorder="1" applyAlignment="1">
      <alignment horizontal="center"/>
    </xf>
    <xf numFmtId="0" fontId="14" fillId="16" borderId="12" xfId="2" applyFont="1" applyFill="1" applyBorder="1"/>
    <xf numFmtId="0" fontId="22" fillId="17" borderId="0" xfId="1" applyFont="1" applyFill="1"/>
    <xf numFmtId="0" fontId="23" fillId="17" borderId="0" xfId="1" applyFont="1" applyFill="1"/>
    <xf numFmtId="0" fontId="23" fillId="0" borderId="0" xfId="1" applyFont="1"/>
    <xf numFmtId="0" fontId="24" fillId="18" borderId="52" xfId="1" applyFont="1" applyFill="1" applyBorder="1" applyAlignment="1">
      <alignment horizontal="center" vertical="center"/>
    </xf>
    <xf numFmtId="0" fontId="22" fillId="19" borderId="12" xfId="1" applyFont="1" applyFill="1" applyBorder="1" applyAlignment="1">
      <alignment horizontal="center" vertical="center"/>
    </xf>
    <xf numFmtId="0" fontId="23" fillId="19" borderId="12" xfId="1" applyFont="1" applyFill="1" applyBorder="1"/>
    <xf numFmtId="0" fontId="23" fillId="0" borderId="0" xfId="1" applyFont="1" applyAlignment="1">
      <alignment horizontal="left" vertical="top"/>
    </xf>
    <xf numFmtId="0" fontId="29" fillId="0" borderId="0" xfId="1" applyFont="1"/>
    <xf numFmtId="0" fontId="30" fillId="0" borderId="0" xfId="1" applyFont="1"/>
    <xf numFmtId="0" fontId="31" fillId="10" borderId="45" xfId="1" applyFont="1" applyFill="1" applyBorder="1" applyAlignment="1">
      <alignment horizontal="left" vertical="center"/>
    </xf>
    <xf numFmtId="0" fontId="31" fillId="9" borderId="9" xfId="1" applyFont="1" applyFill="1" applyBorder="1" applyAlignment="1">
      <alignment horizontal="center"/>
    </xf>
    <xf numFmtId="0" fontId="31" fillId="7" borderId="9" xfId="1" applyFont="1" applyFill="1" applyBorder="1" applyAlignment="1">
      <alignment horizontal="center"/>
    </xf>
    <xf numFmtId="0" fontId="32" fillId="18" borderId="52" xfId="0" applyFont="1" applyFill="1" applyBorder="1" applyAlignment="1">
      <alignment horizontal="center" vertical="center"/>
    </xf>
    <xf numFmtId="0" fontId="32" fillId="18" borderId="39" xfId="0" applyFont="1" applyFill="1" applyBorder="1" applyAlignment="1">
      <alignment horizontal="center" vertical="center"/>
    </xf>
    <xf numFmtId="0" fontId="33" fillId="0" borderId="0" xfId="0" applyFont="1"/>
    <xf numFmtId="0" fontId="10" fillId="7" borderId="4" xfId="1" applyFont="1" applyFill="1" applyBorder="1" applyAlignment="1">
      <alignment horizontal="center"/>
    </xf>
    <xf numFmtId="0" fontId="31" fillId="7" borderId="4" xfId="1" applyFont="1" applyFill="1" applyBorder="1" applyAlignment="1">
      <alignment horizontal="center"/>
    </xf>
    <xf numFmtId="0" fontId="31" fillId="13" borderId="27" xfId="1" applyFont="1" applyFill="1" applyBorder="1" applyAlignment="1">
      <alignment horizontal="left" vertical="center"/>
    </xf>
    <xf numFmtId="0" fontId="34" fillId="14" borderId="47" xfId="2" applyFont="1" applyFill="1" applyBorder="1" applyProtection="1">
      <protection locked="0"/>
    </xf>
    <xf numFmtId="0" fontId="18" fillId="9" borderId="42" xfId="1" applyFont="1" applyFill="1" applyBorder="1" applyAlignment="1">
      <alignment horizontal="center"/>
    </xf>
    <xf numFmtId="0" fontId="25" fillId="20" borderId="17" xfId="0" applyFont="1" applyFill="1" applyBorder="1" applyAlignment="1">
      <alignment horizontal="center" vertical="center" wrapText="1"/>
    </xf>
    <xf numFmtId="0" fontId="25" fillId="11" borderId="21" xfId="1" applyFont="1" applyFill="1" applyBorder="1" applyAlignment="1">
      <alignment horizontal="center" vertical="center" wrapText="1"/>
    </xf>
    <xf numFmtId="0" fontId="35" fillId="20" borderId="2" xfId="0" applyFont="1" applyFill="1" applyBorder="1" applyAlignment="1">
      <alignment horizontal="center" vertical="center" wrapText="1"/>
    </xf>
    <xf numFmtId="0" fontId="35" fillId="20" borderId="54" xfId="0" applyFont="1" applyFill="1" applyBorder="1" applyAlignment="1">
      <alignment horizontal="center" vertical="center" wrapText="1"/>
    </xf>
    <xf numFmtId="0" fontId="25" fillId="20" borderId="53" xfId="0" applyFont="1" applyFill="1" applyBorder="1" applyAlignment="1">
      <alignment horizontal="center" vertical="center" wrapText="1"/>
    </xf>
    <xf numFmtId="0" fontId="25" fillId="20" borderId="55" xfId="0" applyFont="1" applyFill="1" applyBorder="1" applyAlignment="1">
      <alignment horizontal="center" vertical="center" wrapText="1"/>
    </xf>
    <xf numFmtId="0" fontId="25" fillId="11" borderId="15" xfId="1" applyFont="1" applyFill="1" applyBorder="1" applyAlignment="1">
      <alignment horizontal="center" vertical="center" wrapText="1"/>
    </xf>
    <xf numFmtId="0" fontId="26" fillId="11" borderId="39" xfId="1" applyFont="1" applyFill="1" applyBorder="1" applyAlignment="1">
      <alignment horizontal="center" vertical="center" wrapText="1"/>
    </xf>
    <xf numFmtId="0" fontId="25" fillId="20" borderId="15" xfId="0" applyFont="1" applyFill="1" applyBorder="1" applyAlignment="1">
      <alignment horizontal="center" vertical="center" wrapText="1"/>
    </xf>
    <xf numFmtId="0" fontId="25" fillId="11" borderId="39" xfId="1" applyFont="1" applyFill="1" applyBorder="1" applyAlignment="1">
      <alignment horizontal="center" vertical="center" wrapText="1"/>
    </xf>
    <xf numFmtId="0" fontId="25" fillId="11" borderId="46" xfId="1" applyFont="1" applyFill="1" applyBorder="1" applyAlignment="1">
      <alignment horizontal="center" vertical="center" wrapText="1"/>
    </xf>
    <xf numFmtId="0" fontId="25" fillId="11" borderId="1" xfId="1" applyFont="1" applyFill="1" applyBorder="1" applyAlignment="1">
      <alignment horizontal="center" vertical="center" wrapText="1"/>
    </xf>
    <xf numFmtId="0" fontId="25" fillId="11" borderId="2" xfId="1" applyFont="1" applyFill="1" applyBorder="1" applyAlignment="1">
      <alignment horizontal="center" vertical="center" wrapText="1"/>
    </xf>
    <xf numFmtId="0" fontId="25" fillId="11" borderId="17" xfId="1" applyFont="1" applyFill="1" applyBorder="1" applyAlignment="1">
      <alignment horizontal="center" vertical="center" wrapText="1"/>
    </xf>
    <xf numFmtId="0" fontId="26" fillId="11" borderId="38" xfId="1" applyFont="1" applyFill="1" applyBorder="1" applyAlignment="1">
      <alignment horizontal="center" vertical="center" wrapText="1"/>
    </xf>
    <xf numFmtId="0" fontId="25" fillId="11" borderId="38" xfId="1" applyFont="1" applyFill="1" applyBorder="1" applyAlignment="1">
      <alignment horizontal="center" vertical="center" wrapText="1"/>
    </xf>
    <xf numFmtId="0" fontId="27" fillId="11" borderId="53" xfId="1" applyFont="1" applyFill="1" applyBorder="1" applyAlignment="1">
      <alignment horizontal="center" vertical="center" wrapText="1"/>
    </xf>
    <xf numFmtId="0" fontId="25" fillId="11" borderId="23" xfId="1" applyFont="1" applyFill="1" applyBorder="1" applyAlignment="1">
      <alignment horizontal="center" vertical="center" wrapText="1"/>
    </xf>
    <xf numFmtId="0" fontId="27" fillId="20" borderId="17" xfId="0" applyFont="1" applyFill="1" applyBorder="1" applyAlignment="1">
      <alignment horizontal="center" vertical="center" wrapText="1"/>
    </xf>
    <xf numFmtId="0" fontId="25" fillId="11" borderId="24" xfId="1" applyFont="1" applyFill="1" applyBorder="1" applyAlignment="1">
      <alignment horizontal="center" vertical="center" wrapText="1"/>
    </xf>
    <xf numFmtId="0" fontId="26" fillId="11" borderId="40" xfId="1" applyFont="1" applyFill="1" applyBorder="1" applyAlignment="1">
      <alignment horizontal="center" vertical="center" wrapText="1"/>
    </xf>
    <xf numFmtId="0" fontId="25" fillId="20" borderId="19" xfId="0" applyFont="1" applyFill="1" applyBorder="1" applyAlignment="1">
      <alignment horizontal="center" vertical="center" wrapText="1"/>
    </xf>
    <xf numFmtId="0" fontId="25" fillId="11" borderId="40" xfId="1" applyFont="1" applyFill="1" applyBorder="1" applyAlignment="1">
      <alignment horizontal="center" vertical="center" wrapText="1"/>
    </xf>
    <xf numFmtId="0" fontId="25" fillId="11" borderId="25" xfId="1" applyFont="1" applyFill="1" applyBorder="1" applyAlignment="1">
      <alignment horizontal="center" vertical="center" wrapText="1"/>
    </xf>
    <xf numFmtId="0" fontId="27" fillId="20" borderId="19" xfId="0" applyFont="1" applyFill="1" applyBorder="1" applyAlignment="1">
      <alignment horizontal="center" vertical="center" wrapText="1"/>
    </xf>
    <xf numFmtId="0" fontId="25" fillId="11" borderId="26" xfId="1" applyFont="1" applyFill="1" applyBorder="1" applyAlignment="1">
      <alignment horizontal="center" vertical="center" wrapText="1"/>
    </xf>
    <xf numFmtId="0" fontId="35" fillId="20" borderId="39" xfId="0" applyFont="1" applyFill="1" applyBorder="1" applyAlignment="1">
      <alignment horizontal="center" vertical="center" wrapText="1"/>
    </xf>
    <xf numFmtId="0" fontId="35" fillId="20" borderId="34" xfId="0" applyFont="1" applyFill="1" applyBorder="1" applyAlignment="1">
      <alignment horizontal="center" vertical="center" wrapText="1"/>
    </xf>
    <xf numFmtId="0" fontId="27" fillId="11" borderId="17" xfId="1" applyFont="1" applyFill="1" applyBorder="1" applyAlignment="1">
      <alignment horizontal="center" vertical="center" wrapText="1"/>
    </xf>
    <xf numFmtId="0" fontId="27" fillId="11" borderId="21" xfId="1" applyFont="1" applyFill="1" applyBorder="1" applyAlignment="1">
      <alignment horizontal="center" vertical="center" wrapText="1"/>
    </xf>
    <xf numFmtId="0" fontId="28" fillId="11" borderId="39" xfId="1" applyFont="1" applyFill="1" applyBorder="1" applyAlignment="1">
      <alignment horizontal="center" vertical="center" wrapText="1"/>
    </xf>
    <xf numFmtId="0" fontId="25" fillId="11" borderId="38" xfId="1" applyFont="1" applyFill="1" applyBorder="1" applyAlignment="1">
      <alignment horizontal="center" vertical="center"/>
    </xf>
    <xf numFmtId="0" fontId="25" fillId="11" borderId="40" xfId="1" applyFont="1" applyFill="1" applyBorder="1" applyAlignment="1">
      <alignment horizontal="center" vertical="center"/>
    </xf>
    <xf numFmtId="0" fontId="36" fillId="20" borderId="39" xfId="0" applyFont="1" applyFill="1" applyBorder="1" applyAlignment="1">
      <alignment horizontal="center" vertical="center" wrapText="1"/>
    </xf>
    <xf numFmtId="0" fontId="36" fillId="20" borderId="34" xfId="0" applyFont="1" applyFill="1" applyBorder="1" applyAlignment="1">
      <alignment horizontal="center" vertical="center" wrapText="1"/>
    </xf>
    <xf numFmtId="0" fontId="25" fillId="11" borderId="19" xfId="1" applyFont="1" applyFill="1" applyBorder="1" applyAlignment="1">
      <alignment horizontal="center" vertical="center" wrapText="1"/>
    </xf>
    <xf numFmtId="0" fontId="27" fillId="20" borderId="21" xfId="0" applyFont="1" applyFill="1" applyBorder="1" applyAlignment="1">
      <alignment horizontal="center" vertical="center" wrapText="1"/>
    </xf>
    <xf numFmtId="0" fontId="37" fillId="11" borderId="17" xfId="0" applyFont="1" applyFill="1" applyBorder="1" applyAlignment="1">
      <alignment horizontal="center" vertical="center" wrapText="1"/>
    </xf>
    <xf numFmtId="0" fontId="27" fillId="11" borderId="19" xfId="1" applyFont="1" applyFill="1" applyBorder="1" applyAlignment="1">
      <alignment horizontal="center" vertical="center" wrapText="1"/>
    </xf>
    <xf numFmtId="0" fontId="37" fillId="11" borderId="19" xfId="0" applyFont="1" applyFill="1" applyBorder="1" applyAlignment="1">
      <alignment horizontal="center" vertical="center" wrapText="1"/>
    </xf>
    <xf numFmtId="0" fontId="28" fillId="11" borderId="2" xfId="1" applyFont="1" applyFill="1" applyBorder="1" applyAlignment="1">
      <alignment horizontal="center" vertical="center" wrapText="1"/>
    </xf>
    <xf numFmtId="0" fontId="28" fillId="11" borderId="54" xfId="1" applyFont="1" applyFill="1" applyBorder="1" applyAlignment="1">
      <alignment horizontal="center" vertical="center" wrapText="1"/>
    </xf>
    <xf numFmtId="0" fontId="25" fillId="11" borderId="53" xfId="1" applyFont="1" applyFill="1" applyBorder="1" applyAlignment="1">
      <alignment horizontal="center" vertical="center" wrapText="1"/>
    </xf>
    <xf numFmtId="0" fontId="25" fillId="11" borderId="55" xfId="1" applyFont="1" applyFill="1" applyBorder="1" applyAlignment="1">
      <alignment horizontal="center" vertical="center" wrapText="1"/>
    </xf>
    <xf numFmtId="0" fontId="25" fillId="11" borderId="19" xfId="0" applyFont="1" applyFill="1" applyBorder="1" applyAlignment="1">
      <alignment horizontal="center" vertical="center" wrapText="1"/>
    </xf>
    <xf numFmtId="0" fontId="10" fillId="4" borderId="47" xfId="1" applyFont="1" applyFill="1" applyBorder="1"/>
    <xf numFmtId="0" fontId="11" fillId="7" borderId="1" xfId="1" applyFont="1" applyFill="1" applyBorder="1" applyAlignment="1">
      <alignment horizontal="center" vertical="center" textRotation="90"/>
    </xf>
    <xf numFmtId="0" fontId="11" fillId="7" borderId="23" xfId="1" applyFont="1" applyFill="1" applyBorder="1" applyAlignment="1">
      <alignment horizontal="center" vertical="center" textRotation="90"/>
    </xf>
    <xf numFmtId="0" fontId="11" fillId="7" borderId="25" xfId="1" applyFont="1" applyFill="1" applyBorder="1" applyAlignment="1">
      <alignment horizontal="center" vertical="center" textRotation="90"/>
    </xf>
    <xf numFmtId="0" fontId="11" fillId="9" borderId="0" xfId="1" applyFont="1" applyFill="1" applyAlignment="1">
      <alignment horizontal="center" vertical="center" textRotation="90"/>
    </xf>
    <xf numFmtId="0" fontId="11" fillId="7" borderId="39" xfId="1" applyFont="1" applyFill="1" applyBorder="1" applyAlignment="1">
      <alignment horizontal="center" vertical="center" textRotation="90"/>
    </xf>
    <xf numFmtId="0" fontId="11" fillId="7" borderId="38" xfId="1" applyFont="1" applyFill="1" applyBorder="1" applyAlignment="1">
      <alignment horizontal="center" vertical="center" textRotation="90"/>
    </xf>
    <xf numFmtId="0" fontId="11" fillId="7" borderId="40" xfId="1" applyFont="1" applyFill="1" applyBorder="1" applyAlignment="1">
      <alignment horizontal="center" vertical="center" textRotation="90"/>
    </xf>
    <xf numFmtId="0" fontId="11" fillId="4" borderId="14" xfId="1" applyFont="1" applyFill="1" applyBorder="1" applyAlignment="1">
      <alignment horizontal="center" vertical="center" textRotation="90"/>
    </xf>
    <xf numFmtId="0" fontId="11" fillId="4" borderId="16" xfId="1" applyFont="1" applyFill="1" applyBorder="1" applyAlignment="1">
      <alignment horizontal="center" vertical="center" textRotation="90"/>
    </xf>
    <xf numFmtId="0" fontId="11" fillId="4" borderId="20" xfId="1" applyFont="1" applyFill="1" applyBorder="1" applyAlignment="1">
      <alignment horizontal="center" vertical="center" textRotation="90"/>
    </xf>
    <xf numFmtId="0" fontId="11" fillId="4" borderId="15" xfId="1" applyFont="1" applyFill="1" applyBorder="1" applyAlignment="1">
      <alignment horizontal="center" vertical="center" textRotation="90"/>
    </xf>
    <xf numFmtId="0" fontId="11" fillId="4" borderId="17" xfId="1" applyFont="1" applyFill="1" applyBorder="1" applyAlignment="1">
      <alignment horizontal="center" vertical="center" textRotation="90"/>
    </xf>
    <xf numFmtId="0" fontId="11" fillId="4" borderId="21" xfId="1" applyFont="1" applyFill="1" applyBorder="1" applyAlignment="1">
      <alignment horizontal="center" vertical="center" textRotation="90"/>
    </xf>
    <xf numFmtId="0" fontId="11" fillId="3" borderId="17" xfId="1" applyFont="1" applyFill="1" applyBorder="1" applyAlignment="1">
      <alignment horizontal="center" vertical="center" textRotation="90"/>
    </xf>
    <xf numFmtId="0" fontId="19" fillId="0" borderId="1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 textRotation="90"/>
    </xf>
    <xf numFmtId="0" fontId="11" fillId="4" borderId="2" xfId="1" applyFont="1" applyFill="1" applyBorder="1" applyAlignment="1">
      <alignment horizontal="center" vertical="center" textRotation="90"/>
    </xf>
    <xf numFmtId="0" fontId="11" fillId="4" borderId="23" xfId="1" applyFont="1" applyFill="1" applyBorder="1" applyAlignment="1">
      <alignment horizontal="center" vertical="center" textRotation="90"/>
    </xf>
    <xf numFmtId="0" fontId="11" fillId="4" borderId="24" xfId="1" applyFont="1" applyFill="1" applyBorder="1" applyAlignment="1">
      <alignment horizontal="center" vertical="center" textRotation="90"/>
    </xf>
    <xf numFmtId="0" fontId="11" fillId="4" borderId="25" xfId="1" applyFont="1" applyFill="1" applyBorder="1" applyAlignment="1">
      <alignment horizontal="center" vertical="center" textRotation="90"/>
    </xf>
    <xf numFmtId="0" fontId="11" fillId="4" borderId="26" xfId="1" applyFont="1" applyFill="1" applyBorder="1" applyAlignment="1">
      <alignment horizontal="center" vertical="center" textRotation="90"/>
    </xf>
    <xf numFmtId="0" fontId="11" fillId="5" borderId="14" xfId="1" applyFont="1" applyFill="1" applyBorder="1" applyAlignment="1">
      <alignment horizontal="center" vertical="center" textRotation="90"/>
    </xf>
    <xf numFmtId="0" fontId="11" fillId="5" borderId="16" xfId="1" applyFont="1" applyFill="1" applyBorder="1" applyAlignment="1">
      <alignment horizontal="center" vertical="center" textRotation="90"/>
    </xf>
    <xf numFmtId="0" fontId="11" fillId="5" borderId="18" xfId="1" applyFont="1" applyFill="1" applyBorder="1" applyAlignment="1">
      <alignment horizontal="center" vertical="center" textRotation="90"/>
    </xf>
    <xf numFmtId="0" fontId="11" fillId="5" borderId="15" xfId="1" applyFont="1" applyFill="1" applyBorder="1" applyAlignment="1">
      <alignment horizontal="center" vertical="center" textRotation="90"/>
    </xf>
    <xf numFmtId="0" fontId="11" fillId="5" borderId="17" xfId="1" applyFont="1" applyFill="1" applyBorder="1" applyAlignment="1">
      <alignment horizontal="center" vertical="center" textRotation="90"/>
    </xf>
    <xf numFmtId="0" fontId="11" fillId="6" borderId="17" xfId="1" applyFont="1" applyFill="1" applyBorder="1" applyAlignment="1">
      <alignment horizontal="center" vertical="center" textRotation="90"/>
    </xf>
    <xf numFmtId="0" fontId="11" fillId="5" borderId="19" xfId="1" applyFont="1" applyFill="1" applyBorder="1" applyAlignment="1">
      <alignment horizontal="center" vertical="center" textRotation="90"/>
    </xf>
    <xf numFmtId="0" fontId="11" fillId="7" borderId="14" xfId="1" applyFont="1" applyFill="1" applyBorder="1" applyAlignment="1">
      <alignment horizontal="center" vertical="center" textRotation="90"/>
    </xf>
    <xf numFmtId="0" fontId="11" fillId="7" borderId="16" xfId="1" applyFont="1" applyFill="1" applyBorder="1" applyAlignment="1">
      <alignment horizontal="center" vertical="center" textRotation="90"/>
    </xf>
    <xf numFmtId="0" fontId="11" fillId="7" borderId="20" xfId="1" applyFont="1" applyFill="1" applyBorder="1" applyAlignment="1">
      <alignment horizontal="center" vertical="center" textRotation="90"/>
    </xf>
    <xf numFmtId="0" fontId="11" fillId="7" borderId="15" xfId="1" applyFont="1" applyFill="1" applyBorder="1" applyAlignment="1">
      <alignment horizontal="center" vertical="center" textRotation="90"/>
    </xf>
    <xf numFmtId="0" fontId="11" fillId="7" borderId="17" xfId="1" applyFont="1" applyFill="1" applyBorder="1" applyAlignment="1">
      <alignment horizontal="center" vertical="center" textRotation="90"/>
    </xf>
    <xf numFmtId="0" fontId="11" fillId="8" borderId="17" xfId="1" applyFont="1" applyFill="1" applyBorder="1" applyAlignment="1">
      <alignment horizontal="center" vertical="center" textRotation="90"/>
    </xf>
    <xf numFmtId="0" fontId="11" fillId="7" borderId="21" xfId="1" applyFont="1" applyFill="1" applyBorder="1" applyAlignment="1">
      <alignment horizontal="center" vertical="center" textRotation="90"/>
    </xf>
    <xf numFmtId="0" fontId="11" fillId="15" borderId="23" xfId="1" applyFont="1" applyFill="1" applyBorder="1" applyAlignment="1">
      <alignment horizontal="center" vertical="center" textRotation="90" wrapText="1"/>
    </xf>
    <xf numFmtId="0" fontId="11" fillId="15" borderId="24" xfId="1" applyFont="1" applyFill="1" applyBorder="1" applyAlignment="1">
      <alignment horizontal="center" vertical="center" textRotation="90" wrapText="1"/>
    </xf>
    <xf numFmtId="0" fontId="11" fillId="15" borderId="25" xfId="1" applyFont="1" applyFill="1" applyBorder="1" applyAlignment="1">
      <alignment horizontal="center" vertical="center" textRotation="90" wrapText="1"/>
    </xf>
    <xf numFmtId="0" fontId="11" fillId="15" borderId="26" xfId="1" applyFont="1" applyFill="1" applyBorder="1" applyAlignment="1">
      <alignment horizontal="center" vertical="center" textRotation="90" wrapText="1"/>
    </xf>
    <xf numFmtId="0" fontId="11" fillId="15" borderId="1" xfId="1" applyFont="1" applyFill="1" applyBorder="1" applyAlignment="1">
      <alignment horizontal="center" vertical="center" textRotation="90" wrapText="1"/>
    </xf>
    <xf numFmtId="0" fontId="11" fillId="15" borderId="2" xfId="1" applyFont="1" applyFill="1" applyBorder="1" applyAlignment="1">
      <alignment horizontal="center" vertical="center" textRotation="90" wrapText="1"/>
    </xf>
    <xf numFmtId="0" fontId="11" fillId="16" borderId="17" xfId="1" applyFont="1" applyFill="1" applyBorder="1" applyAlignment="1">
      <alignment horizontal="center" vertical="center" textRotation="90"/>
    </xf>
    <xf numFmtId="0" fontId="11" fillId="16" borderId="17" xfId="1" applyFont="1" applyFill="1" applyBorder="1" applyAlignment="1">
      <alignment horizontal="center" vertical="center" textRotation="90" wrapText="1"/>
    </xf>
    <xf numFmtId="0" fontId="11" fillId="3" borderId="1" xfId="1" applyFont="1" applyFill="1" applyBorder="1" applyAlignment="1">
      <alignment horizontal="center" vertical="center" textRotation="90"/>
    </xf>
    <xf numFmtId="0" fontId="11" fillId="3" borderId="2" xfId="1" applyFont="1" applyFill="1" applyBorder="1" applyAlignment="1">
      <alignment horizontal="center" vertical="center" textRotation="90"/>
    </xf>
    <xf numFmtId="0" fontId="11" fillId="3" borderId="23" xfId="1" applyFont="1" applyFill="1" applyBorder="1" applyAlignment="1">
      <alignment horizontal="center" vertical="center" textRotation="90"/>
    </xf>
    <xf numFmtId="0" fontId="11" fillId="3" borderId="24" xfId="1" applyFont="1" applyFill="1" applyBorder="1" applyAlignment="1">
      <alignment horizontal="center" vertical="center" textRotation="90"/>
    </xf>
    <xf numFmtId="0" fontId="11" fillId="3" borderId="25" xfId="1" applyFont="1" applyFill="1" applyBorder="1" applyAlignment="1">
      <alignment horizontal="center" vertical="center" textRotation="90"/>
    </xf>
    <xf numFmtId="0" fontId="11" fillId="3" borderId="26" xfId="1" applyFont="1" applyFill="1" applyBorder="1" applyAlignment="1">
      <alignment horizontal="center" vertical="center" textRotation="90"/>
    </xf>
    <xf numFmtId="0" fontId="25" fillId="11" borderId="39" xfId="1" applyFont="1" applyFill="1" applyBorder="1" applyAlignment="1">
      <alignment horizontal="center" vertical="center" wrapText="1"/>
    </xf>
    <xf numFmtId="0" fontId="25" fillId="11" borderId="38" xfId="1" applyFont="1" applyFill="1" applyBorder="1" applyAlignment="1">
      <alignment horizontal="center" vertical="center" wrapText="1"/>
    </xf>
    <xf numFmtId="0" fontId="25" fillId="11" borderId="34" xfId="1" applyFont="1" applyFill="1" applyBorder="1" applyAlignment="1">
      <alignment horizontal="center" vertical="center" wrapText="1"/>
    </xf>
    <xf numFmtId="0" fontId="24" fillId="18" borderId="39" xfId="1" applyFont="1" applyFill="1" applyBorder="1" applyAlignment="1">
      <alignment horizontal="center" vertical="center"/>
    </xf>
    <xf numFmtId="0" fontId="24" fillId="18" borderId="38" xfId="1" applyFont="1" applyFill="1" applyBorder="1" applyAlignment="1">
      <alignment horizontal="center" vertical="center"/>
    </xf>
    <xf numFmtId="0" fontId="25" fillId="11" borderId="39" xfId="1" applyFont="1" applyFill="1" applyBorder="1" applyAlignment="1">
      <alignment horizontal="center" vertical="center"/>
    </xf>
    <xf numFmtId="0" fontId="25" fillId="11" borderId="38" xfId="1" applyFont="1" applyFill="1" applyBorder="1" applyAlignment="1">
      <alignment horizontal="center" vertical="center"/>
    </xf>
    <xf numFmtId="0" fontId="26" fillId="11" borderId="39" xfId="1" applyFont="1" applyFill="1" applyBorder="1" applyAlignment="1">
      <alignment horizontal="center" vertical="center" wrapText="1"/>
    </xf>
    <xf numFmtId="0" fontId="26" fillId="11" borderId="38" xfId="1" applyFont="1" applyFill="1" applyBorder="1" applyAlignment="1">
      <alignment horizontal="center" vertical="center" wrapText="1"/>
    </xf>
    <xf numFmtId="0" fontId="24" fillId="18" borderId="40" xfId="1" applyFont="1" applyFill="1" applyBorder="1" applyAlignment="1">
      <alignment horizontal="center" vertical="center"/>
    </xf>
    <xf numFmtId="0" fontId="24" fillId="18" borderId="50" xfId="1" applyFont="1" applyFill="1" applyBorder="1" applyAlignment="1">
      <alignment horizontal="center" vertical="center"/>
    </xf>
    <xf numFmtId="0" fontId="24" fillId="18" borderId="51" xfId="1" applyFont="1" applyFill="1" applyBorder="1" applyAlignment="1">
      <alignment horizontal="center" vertical="center"/>
    </xf>
  </cellXfs>
  <cellStyles count="3">
    <cellStyle name="Normal" xfId="0" builtinId="0"/>
    <cellStyle name="Normal 2 2" xfId="1" xr:uid="{41F3C2F4-199D-4216-91D3-A615AF8EE2DF}"/>
    <cellStyle name="Normal 3" xfId="2" xr:uid="{8B72063E-5863-4381-8554-124363464164}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sbtn-my.sharepoint.com/personal/sarra_toumi_medtech_tn/Documents/Desktop/Medtech/Study%20Plans/Requirements%202023-2024/Study%20plan%20template%20and%20Requirements.xlsx" TargetMode="External"/><Relationship Id="rId1" Type="http://schemas.openxmlformats.org/officeDocument/2006/relationships/externalLinkPath" Target="Study%20Plans/Requirements%202023-2024/Study%20plan%20template%20and%20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rseList"/>
      <sheetName val="Study plan Schedule"/>
      <sheetName val="PreENG,ENG,Licence Requirements"/>
    </sheetNames>
    <sheetDataSet>
      <sheetData sheetId="0">
        <row r="3">
          <cell r="E3" t="str">
            <v>CourseCode</v>
          </cell>
          <cell r="F3" t="str">
            <v>Course Name</v>
          </cell>
          <cell r="G3" t="str">
            <v>US Cr</v>
          </cell>
          <cell r="H3" t="str">
            <v>ECTS</v>
          </cell>
        </row>
        <row r="4">
          <cell r="E4" t="str">
            <v>PHYS151</v>
          </cell>
          <cell r="F4" t="str">
            <v>Classical Mechanics</v>
          </cell>
          <cell r="G4">
            <v>4</v>
          </cell>
          <cell r="H4">
            <v>5.5</v>
          </cell>
        </row>
        <row r="5">
          <cell r="E5" t="str">
            <v>CS101</v>
          </cell>
          <cell r="F5" t="str">
            <v>Introduction to Programming</v>
          </cell>
          <cell r="G5">
            <v>4</v>
          </cell>
          <cell r="H5">
            <v>5.5</v>
          </cell>
        </row>
        <row r="6">
          <cell r="E6" t="str">
            <v>ECE143</v>
          </cell>
          <cell r="F6" t="str">
            <v>Digital Systems</v>
          </cell>
          <cell r="G6">
            <v>4</v>
          </cell>
          <cell r="H6">
            <v>5.5</v>
          </cell>
        </row>
        <row r="7">
          <cell r="E7" t="str">
            <v>ENG111</v>
          </cell>
          <cell r="F7" t="str">
            <v>Academic English</v>
          </cell>
          <cell r="G7">
            <v>3</v>
          </cell>
          <cell r="H7">
            <v>4.5</v>
          </cell>
        </row>
        <row r="8">
          <cell r="E8" t="str">
            <v>MATH141</v>
          </cell>
          <cell r="F8" t="str">
            <v>Calculus I</v>
          </cell>
          <cell r="G8">
            <v>3</v>
          </cell>
          <cell r="H8">
            <v>4.5</v>
          </cell>
        </row>
        <row r="9">
          <cell r="E9" t="str">
            <v>ECO171</v>
          </cell>
          <cell r="F9" t="str">
            <v>Introduction to Microeconomics</v>
          </cell>
          <cell r="G9">
            <v>3</v>
          </cell>
          <cell r="H9">
            <v>4.5</v>
          </cell>
        </row>
        <row r="10">
          <cell r="E10" t="str">
            <v>ISS111</v>
          </cell>
          <cell r="F10" t="str">
            <v>Pre-Engineering Seminar</v>
          </cell>
          <cell r="G10">
            <v>0</v>
          </cell>
          <cell r="H10">
            <v>0</v>
          </cell>
        </row>
        <row r="11">
          <cell r="E11" t="str">
            <v>CS261</v>
          </cell>
          <cell r="F11" t="str">
            <v>Computer Organization &amp; Design</v>
          </cell>
          <cell r="G11">
            <v>4</v>
          </cell>
          <cell r="H11">
            <v>5.5</v>
          </cell>
        </row>
        <row r="12">
          <cell r="E12" t="str">
            <v>ENG121</v>
          </cell>
          <cell r="F12" t="str">
            <v>English Composition</v>
          </cell>
          <cell r="G12">
            <v>3</v>
          </cell>
          <cell r="H12">
            <v>4.5</v>
          </cell>
        </row>
        <row r="13">
          <cell r="E13" t="str">
            <v>MATH142</v>
          </cell>
          <cell r="F13" t="str">
            <v>Calculus II</v>
          </cell>
          <cell r="G13">
            <v>4</v>
          </cell>
          <cell r="H13">
            <v>5.5</v>
          </cell>
        </row>
        <row r="14">
          <cell r="E14" t="str">
            <v>CHEM161</v>
          </cell>
          <cell r="F14" t="str">
            <v>Chemistry I</v>
          </cell>
          <cell r="G14">
            <v>4</v>
          </cell>
          <cell r="H14">
            <v>5.5</v>
          </cell>
        </row>
        <row r="15">
          <cell r="E15" t="str">
            <v>ISS196</v>
          </cell>
          <cell r="F15" t="str">
            <v>Freshman Project</v>
          </cell>
          <cell r="G15">
            <v>3</v>
          </cell>
          <cell r="H15">
            <v>4.5</v>
          </cell>
        </row>
        <row r="16">
          <cell r="E16" t="str">
            <v>MATH243</v>
          </cell>
          <cell r="F16" t="str">
            <v>Discrete Mathematics</v>
          </cell>
          <cell r="G16">
            <v>3</v>
          </cell>
          <cell r="H16">
            <v>4.5</v>
          </cell>
        </row>
        <row r="17">
          <cell r="E17" t="str">
            <v>ECE251</v>
          </cell>
          <cell r="F17" t="str">
            <v>Electrical Circuits</v>
          </cell>
          <cell r="G17">
            <v>4</v>
          </cell>
          <cell r="H17">
            <v>5.5</v>
          </cell>
        </row>
        <row r="18">
          <cell r="E18" t="str">
            <v>COM205</v>
          </cell>
          <cell r="F18" t="str">
            <v>Technical Writing</v>
          </cell>
          <cell r="G18">
            <v>3</v>
          </cell>
          <cell r="H18">
            <v>4.5</v>
          </cell>
        </row>
        <row r="19">
          <cell r="E19" t="str">
            <v>CS102</v>
          </cell>
          <cell r="F19" t="str">
            <v>Object-Oriented Programming</v>
          </cell>
          <cell r="G19">
            <v>4</v>
          </cell>
          <cell r="H19">
            <v>5.5</v>
          </cell>
        </row>
        <row r="20">
          <cell r="E20" t="str">
            <v>PSY101</v>
          </cell>
          <cell r="F20" t="str">
            <v>Introduction to Psychology</v>
          </cell>
          <cell r="G20">
            <v>3</v>
          </cell>
          <cell r="H20">
            <v>4.5</v>
          </cell>
        </row>
        <row r="21">
          <cell r="E21" t="str">
            <v>MATH241</v>
          </cell>
          <cell r="F21" t="str">
            <v>Linear Algebra</v>
          </cell>
          <cell r="G21">
            <v>3</v>
          </cell>
          <cell r="H21">
            <v>4.5</v>
          </cell>
        </row>
        <row r="22">
          <cell r="E22" t="str">
            <v>PHYS152</v>
          </cell>
          <cell r="F22" t="str">
            <v>Electromagnetism</v>
          </cell>
          <cell r="G22">
            <v>4</v>
          </cell>
          <cell r="H22">
            <v>5.5</v>
          </cell>
        </row>
        <row r="23">
          <cell r="E23" t="str">
            <v>ISS111</v>
          </cell>
          <cell r="F23" t="str">
            <v>Pre-Engineering Seminar</v>
          </cell>
          <cell r="G23">
            <v>0</v>
          </cell>
          <cell r="H23">
            <v>0</v>
          </cell>
        </row>
        <row r="24">
          <cell r="E24" t="str">
            <v>ISS29</v>
          </cell>
          <cell r="F24" t="str">
            <v>Sophomore Project</v>
          </cell>
          <cell r="G24">
            <v>3</v>
          </cell>
          <cell r="H24">
            <v>4.5</v>
          </cell>
        </row>
        <row r="25">
          <cell r="E25" t="str">
            <v>CS341</v>
          </cell>
          <cell r="F25" t="str">
            <v>Data Structure and Algorithms</v>
          </cell>
          <cell r="G25">
            <v>4</v>
          </cell>
          <cell r="H25">
            <v>5.5</v>
          </cell>
        </row>
        <row r="26">
          <cell r="E26" t="str">
            <v>MATH244</v>
          </cell>
          <cell r="F26" t="str">
            <v>Probability &amp; Statistics</v>
          </cell>
          <cell r="G26">
            <v>4</v>
          </cell>
          <cell r="H26">
            <v>5.5</v>
          </cell>
        </row>
        <row r="27">
          <cell r="E27" t="str">
            <v>PHYS253</v>
          </cell>
          <cell r="F27" t="str">
            <v>Waves, Optics &amp; Quantum Physics</v>
          </cell>
          <cell r="G27">
            <v>4</v>
          </cell>
          <cell r="H27">
            <v>5.5</v>
          </cell>
        </row>
        <row r="28">
          <cell r="E28" t="str">
            <v>ECO172</v>
          </cell>
          <cell r="F28" t="str">
            <v xml:space="preserve">Introduction to Macroeconomics </v>
          </cell>
          <cell r="G28">
            <v>3</v>
          </cell>
          <cell r="H28">
            <v>4.5</v>
          </cell>
        </row>
        <row r="29">
          <cell r="E29" t="str">
            <v>MATH341</v>
          </cell>
          <cell r="F29" t="str">
            <v>Differential Equations</v>
          </cell>
          <cell r="G29">
            <v>3</v>
          </cell>
          <cell r="H29">
            <v>4.5</v>
          </cell>
        </row>
        <row r="30">
          <cell r="E30" t="str">
            <v>INT101</v>
          </cell>
          <cell r="F30" t="str">
            <v>Pre-Engineering Internship</v>
          </cell>
          <cell r="G30">
            <v>0</v>
          </cell>
          <cell r="H30">
            <v>0</v>
          </cell>
        </row>
        <row r="31">
          <cell r="E31" t="str">
            <v>CS342</v>
          </cell>
          <cell r="F31" t="str">
            <v>Advanced Programming</v>
          </cell>
          <cell r="G31">
            <v>4</v>
          </cell>
          <cell r="H31">
            <v>5.5</v>
          </cell>
        </row>
        <row r="32">
          <cell r="E32" t="str">
            <v>CS303</v>
          </cell>
          <cell r="F32" t="str">
            <v>Operating Systems</v>
          </cell>
          <cell r="G32">
            <v>4</v>
          </cell>
          <cell r="H32">
            <v>5.5</v>
          </cell>
        </row>
        <row r="33">
          <cell r="E33" t="str">
            <v>CS350</v>
          </cell>
          <cell r="F33" t="str">
            <v>Global Software Development</v>
          </cell>
          <cell r="G33">
            <v>4</v>
          </cell>
          <cell r="H33">
            <v>5.5</v>
          </cell>
        </row>
        <row r="34">
          <cell r="E34" t="str">
            <v>ISS197</v>
          </cell>
          <cell r="F34" t="str">
            <v>Startup Engineering</v>
          </cell>
          <cell r="G34">
            <v>3</v>
          </cell>
          <cell r="H34">
            <v>4.5</v>
          </cell>
        </row>
        <row r="35">
          <cell r="E35" t="str">
            <v>CS321</v>
          </cell>
          <cell r="F35" t="str">
            <v>Introduction to Software Engineering</v>
          </cell>
          <cell r="G35">
            <v>3</v>
          </cell>
          <cell r="H35">
            <v>4.5</v>
          </cell>
        </row>
        <row r="36">
          <cell r="E36" t="str">
            <v>MGMT101</v>
          </cell>
          <cell r="F36" t="str">
            <v>Introduction to Management</v>
          </cell>
          <cell r="G36">
            <v>3</v>
          </cell>
          <cell r="H36">
            <v>4.5</v>
          </cell>
        </row>
        <row r="37">
          <cell r="E37" t="str">
            <v>ISS311</v>
          </cell>
          <cell r="F37" t="str">
            <v>Engineering Seminar</v>
          </cell>
          <cell r="G37">
            <v>0</v>
          </cell>
          <cell r="H37">
            <v>0</v>
          </cell>
        </row>
        <row r="38">
          <cell r="E38" t="str">
            <v>MATH348</v>
          </cell>
          <cell r="F38" t="str">
            <v>Graph Theory &amp; Applications</v>
          </cell>
          <cell r="G38">
            <v>3</v>
          </cell>
          <cell r="H38">
            <v>4.5</v>
          </cell>
        </row>
        <row r="39">
          <cell r="E39" t="str">
            <v>CS331</v>
          </cell>
          <cell r="F39" t="str">
            <v>Database Management Systems</v>
          </cell>
          <cell r="G39">
            <v>4</v>
          </cell>
          <cell r="H39">
            <v>5.5</v>
          </cell>
        </row>
        <row r="40">
          <cell r="E40" t="str">
            <v>CS425</v>
          </cell>
          <cell r="F40" t="str">
            <v>Web &amp; Mobile Software Development</v>
          </cell>
          <cell r="G40">
            <v>4</v>
          </cell>
          <cell r="H40">
            <v>5.5</v>
          </cell>
        </row>
        <row r="41">
          <cell r="E41" t="str">
            <v>CS421</v>
          </cell>
          <cell r="F41" t="str">
            <v>Requirements &amp; User Experience</v>
          </cell>
          <cell r="G41">
            <v>4</v>
          </cell>
          <cell r="H41">
            <v>5.5</v>
          </cell>
        </row>
        <row r="42">
          <cell r="E42" t="str">
            <v>GOV101</v>
          </cell>
          <cell r="F42" t="str">
            <v>Governance &amp; Citizenship</v>
          </cell>
          <cell r="G42">
            <v>3</v>
          </cell>
          <cell r="H42">
            <v>4.5</v>
          </cell>
        </row>
        <row r="43">
          <cell r="E43" t="str">
            <v>ISS396</v>
          </cell>
          <cell r="F43" t="str">
            <v>Junior Project</v>
          </cell>
          <cell r="G43">
            <v>3</v>
          </cell>
          <cell r="H43">
            <v>4.5</v>
          </cell>
        </row>
        <row r="44">
          <cell r="E44" t="str">
            <v>CS441</v>
          </cell>
          <cell r="F44" t="str">
            <v>Algorithms &amp; Complexity</v>
          </cell>
          <cell r="G44">
            <v>3</v>
          </cell>
          <cell r="H44">
            <v>4.5</v>
          </cell>
        </row>
        <row r="45">
          <cell r="E45" t="str">
            <v>CS411</v>
          </cell>
          <cell r="F45" t="str">
            <v>Computer Networks</v>
          </cell>
          <cell r="G45">
            <v>4</v>
          </cell>
          <cell r="H45">
            <v>5.5</v>
          </cell>
        </row>
        <row r="46">
          <cell r="E46" t="str">
            <v>CS420</v>
          </cell>
          <cell r="F46" t="str">
            <v>Programming Language Design &amp; Implementation</v>
          </cell>
          <cell r="G46">
            <v>4</v>
          </cell>
          <cell r="H46">
            <v>5.5</v>
          </cell>
        </row>
        <row r="47">
          <cell r="E47" t="str">
            <v>CS422</v>
          </cell>
          <cell r="F47" t="str">
            <v>Software Analysis &amp; Design</v>
          </cell>
          <cell r="G47">
            <v>4</v>
          </cell>
          <cell r="H47">
            <v>5.5</v>
          </cell>
        </row>
        <row r="48">
          <cell r="E48" t="str">
            <v>COM307</v>
          </cell>
          <cell r="F48" t="str">
            <v>Effective Technical Communication</v>
          </cell>
          <cell r="G48">
            <v>3</v>
          </cell>
          <cell r="H48">
            <v>4.5</v>
          </cell>
        </row>
        <row r="49">
          <cell r="E49" t="str">
            <v>FIN101</v>
          </cell>
          <cell r="F49" t="str">
            <v>Introduction to Finance</v>
          </cell>
          <cell r="G49">
            <v>3</v>
          </cell>
          <cell r="H49">
            <v>4.5</v>
          </cell>
        </row>
        <row r="50">
          <cell r="E50" t="str">
            <v>ISS311</v>
          </cell>
          <cell r="F50" t="str">
            <v>Engineering Seminar</v>
          </cell>
          <cell r="G50">
            <v>0</v>
          </cell>
          <cell r="H50">
            <v>0</v>
          </cell>
        </row>
        <row r="51">
          <cell r="E51" t="str">
            <v>CS404</v>
          </cell>
          <cell r="F51" t="str">
            <v>Distributed Systems</v>
          </cell>
          <cell r="G51">
            <v>4</v>
          </cell>
          <cell r="H51">
            <v>5.5</v>
          </cell>
        </row>
        <row r="52">
          <cell r="E52" t="str">
            <v>ISS496</v>
          </cell>
          <cell r="F52" t="str">
            <v>Senior Project</v>
          </cell>
          <cell r="G52">
            <v>3</v>
          </cell>
          <cell r="H52">
            <v>4.5</v>
          </cell>
        </row>
        <row r="53">
          <cell r="E53" t="str">
            <v>CS450</v>
          </cell>
          <cell r="F53" t="str">
            <v>Model Driven Engineering</v>
          </cell>
          <cell r="G53">
            <v>4</v>
          </cell>
          <cell r="H53">
            <v>5.5</v>
          </cell>
        </row>
        <row r="54">
          <cell r="E54" t="str">
            <v>CS423</v>
          </cell>
          <cell r="F54" t="str">
            <v>Software Architecture</v>
          </cell>
          <cell r="G54">
            <v>4</v>
          </cell>
          <cell r="H54">
            <v>5.5</v>
          </cell>
        </row>
        <row r="55">
          <cell r="E55" t="str">
            <v>CS429</v>
          </cell>
          <cell r="F55" t="str">
            <v>Software Development Methodologies</v>
          </cell>
          <cell r="G55">
            <v>3</v>
          </cell>
          <cell r="H55">
            <v>4.5</v>
          </cell>
        </row>
        <row r="56">
          <cell r="E56" t="str">
            <v>ETH391</v>
          </cell>
          <cell r="F56" t="str">
            <v>Engineering Ethics &amp; Professional Practice</v>
          </cell>
          <cell r="G56">
            <v>3</v>
          </cell>
          <cell r="H56">
            <v>4.5</v>
          </cell>
        </row>
        <row r="57">
          <cell r="E57" t="str">
            <v>INT102</v>
          </cell>
          <cell r="F57" t="str">
            <v>Engineering Internship</v>
          </cell>
          <cell r="G57">
            <v>0</v>
          </cell>
          <cell r="H57">
            <v>0</v>
          </cell>
        </row>
        <row r="58">
          <cell r="E58" t="str">
            <v>CS412</v>
          </cell>
          <cell r="F58" t="str">
            <v>Cyber Security Assessment and Management</v>
          </cell>
          <cell r="G58">
            <v>3</v>
          </cell>
          <cell r="H58">
            <v>4.5</v>
          </cell>
        </row>
        <row r="59">
          <cell r="E59" t="str">
            <v>CS434</v>
          </cell>
          <cell r="F59" t="str">
            <v>Data Analytics</v>
          </cell>
          <cell r="G59">
            <v>4</v>
          </cell>
          <cell r="H59">
            <v>5.5</v>
          </cell>
        </row>
        <row r="60">
          <cell r="E60" t="str">
            <v>CS485</v>
          </cell>
          <cell r="F60" t="str">
            <v>Artificial Intelligence</v>
          </cell>
          <cell r="G60">
            <v>3</v>
          </cell>
          <cell r="H60">
            <v>4.5</v>
          </cell>
        </row>
        <row r="61">
          <cell r="E61" t="str">
            <v>CS428</v>
          </cell>
          <cell r="F61" t="str">
            <v>Software Quality &amp; Testing</v>
          </cell>
          <cell r="G61">
            <v>4</v>
          </cell>
          <cell r="H61">
            <v>5.5</v>
          </cell>
        </row>
        <row r="62">
          <cell r="E62" t="str">
            <v>ECE453</v>
          </cell>
          <cell r="F62" t="str">
            <v>Pervasive Computing and Cloud</v>
          </cell>
          <cell r="G62">
            <v>4</v>
          </cell>
          <cell r="H62">
            <v>5.5</v>
          </cell>
        </row>
        <row r="63">
          <cell r="E63" t="str">
            <v>ISS497</v>
          </cell>
          <cell r="F63" t="str">
            <v>Research Methods</v>
          </cell>
          <cell r="G63">
            <v>3</v>
          </cell>
          <cell r="H63">
            <v>4.5</v>
          </cell>
        </row>
        <row r="64">
          <cell r="E64" t="str">
            <v>ISS311</v>
          </cell>
          <cell r="F64" t="str">
            <v>Engineering Seminar</v>
          </cell>
          <cell r="G64">
            <v>0</v>
          </cell>
          <cell r="H64">
            <v>0</v>
          </cell>
        </row>
        <row r="65">
          <cell r="E65" t="str">
            <v>ISS499</v>
          </cell>
          <cell r="F65" t="str">
            <v>Capstone Project</v>
          </cell>
          <cell r="G65">
            <v>21</v>
          </cell>
          <cell r="H65">
            <v>33</v>
          </cell>
        </row>
        <row r="66">
          <cell r="E66" t="str">
            <v>ME310</v>
          </cell>
          <cell r="F66" t="str">
            <v>Thermodynamics</v>
          </cell>
          <cell r="G66">
            <v>3</v>
          </cell>
          <cell r="H66">
            <v>4.5</v>
          </cell>
        </row>
        <row r="67">
          <cell r="E67" t="str">
            <v>ECE350</v>
          </cell>
          <cell r="F67" t="str">
            <v>Electrical Power Systems</v>
          </cell>
          <cell r="G67">
            <v>4</v>
          </cell>
          <cell r="H67">
            <v>5.5</v>
          </cell>
        </row>
        <row r="68">
          <cell r="E68" t="str">
            <v>CHEM262</v>
          </cell>
          <cell r="F68" t="str">
            <v>Organic Chemistry</v>
          </cell>
          <cell r="G68">
            <v>4</v>
          </cell>
          <cell r="H68">
            <v>5.5</v>
          </cell>
        </row>
        <row r="69">
          <cell r="E69" t="str">
            <v>ECE371</v>
          </cell>
          <cell r="F69" t="str">
            <v>Signals &amp; Systems</v>
          </cell>
          <cell r="G69">
            <v>4</v>
          </cell>
          <cell r="H69">
            <v>5.5</v>
          </cell>
        </row>
        <row r="70">
          <cell r="E70" t="str">
            <v>ISS197</v>
          </cell>
          <cell r="F70" t="str">
            <v>Startup Engineering</v>
          </cell>
          <cell r="G70">
            <v>3</v>
          </cell>
          <cell r="H70">
            <v>4.5</v>
          </cell>
        </row>
        <row r="71">
          <cell r="E71" t="str">
            <v>MGMT101</v>
          </cell>
          <cell r="F71" t="str">
            <v>Introduction to Management</v>
          </cell>
          <cell r="G71">
            <v>3</v>
          </cell>
          <cell r="H71">
            <v>4.5</v>
          </cell>
        </row>
        <row r="72">
          <cell r="E72" t="str">
            <v>ISS311</v>
          </cell>
          <cell r="F72" t="str">
            <v>Engineering Seminar</v>
          </cell>
          <cell r="G72">
            <v>0</v>
          </cell>
          <cell r="H72">
            <v>0</v>
          </cell>
        </row>
        <row r="73">
          <cell r="E73" t="str">
            <v>ME311</v>
          </cell>
          <cell r="F73" t="str">
            <v>Intermediate Heat Transfer</v>
          </cell>
          <cell r="G73">
            <v>4</v>
          </cell>
          <cell r="H73">
            <v>5.5</v>
          </cell>
        </row>
        <row r="74">
          <cell r="E74" t="str">
            <v>ME350</v>
          </cell>
          <cell r="F74" t="str">
            <v>Electromechanical Conversion Systems</v>
          </cell>
          <cell r="G74">
            <v>4</v>
          </cell>
          <cell r="H74">
            <v>5.5</v>
          </cell>
        </row>
        <row r="75">
          <cell r="E75" t="str">
            <v>MATH348</v>
          </cell>
          <cell r="F75" t="str">
            <v>Graph Theory &amp; Applications</v>
          </cell>
          <cell r="G75">
            <v>3</v>
          </cell>
          <cell r="H75">
            <v>4.5</v>
          </cell>
        </row>
        <row r="76">
          <cell r="E76" t="str">
            <v>MATH342</v>
          </cell>
          <cell r="F76" t="str">
            <v>Multivariable Calculus &amp; Numerical Methods</v>
          </cell>
          <cell r="G76">
            <v>4</v>
          </cell>
          <cell r="H76">
            <v>5.5</v>
          </cell>
        </row>
        <row r="77">
          <cell r="E77" t="str">
            <v>GOV101</v>
          </cell>
          <cell r="F77" t="str">
            <v>Governance &amp; Citizenship</v>
          </cell>
          <cell r="G77">
            <v>3</v>
          </cell>
          <cell r="H77">
            <v>4.5</v>
          </cell>
        </row>
        <row r="78">
          <cell r="E78" t="str">
            <v>ISS396</v>
          </cell>
          <cell r="F78" t="str">
            <v>Junior Project</v>
          </cell>
          <cell r="G78">
            <v>3</v>
          </cell>
          <cell r="H78">
            <v>4.5</v>
          </cell>
        </row>
        <row r="79">
          <cell r="E79" t="str">
            <v>RE302</v>
          </cell>
          <cell r="F79" t="str">
            <v>Materials for Renewable Energy</v>
          </cell>
          <cell r="G79">
            <v>4</v>
          </cell>
          <cell r="H79">
            <v>5.5</v>
          </cell>
        </row>
        <row r="80">
          <cell r="E80" t="str">
            <v>RE310</v>
          </cell>
          <cell r="F80" t="str">
            <v>Biomass &amp; Bioenergy Systems</v>
          </cell>
          <cell r="G80">
            <v>3</v>
          </cell>
          <cell r="H80">
            <v>4.5</v>
          </cell>
        </row>
        <row r="81">
          <cell r="E81" t="str">
            <v>RE451</v>
          </cell>
          <cell r="F81" t="str">
            <v>Wind Energy</v>
          </cell>
          <cell r="G81">
            <v>4</v>
          </cell>
          <cell r="H81">
            <v>5.5</v>
          </cell>
        </row>
        <row r="82">
          <cell r="E82" t="str">
            <v>ME320</v>
          </cell>
          <cell r="F82" t="str">
            <v>Fluid Mechanics</v>
          </cell>
          <cell r="G82">
            <v>4</v>
          </cell>
          <cell r="H82">
            <v>5.5</v>
          </cell>
        </row>
        <row r="83">
          <cell r="E83" t="str">
            <v>COM307</v>
          </cell>
          <cell r="F83" t="str">
            <v>Effective Technical Communication</v>
          </cell>
          <cell r="G83">
            <v>3</v>
          </cell>
          <cell r="H83">
            <v>4.5</v>
          </cell>
        </row>
        <row r="84">
          <cell r="E84" t="str">
            <v>FIN101</v>
          </cell>
          <cell r="F84" t="str">
            <v>Introduction to Finance</v>
          </cell>
          <cell r="G84">
            <v>3</v>
          </cell>
          <cell r="H84">
            <v>4.5</v>
          </cell>
        </row>
        <row r="85">
          <cell r="E85" t="str">
            <v>ISS311</v>
          </cell>
          <cell r="F85" t="str">
            <v>Engineering Seminar</v>
          </cell>
          <cell r="G85">
            <v>0</v>
          </cell>
          <cell r="H85">
            <v>0</v>
          </cell>
        </row>
        <row r="86">
          <cell r="E86" t="str">
            <v>RE453</v>
          </cell>
          <cell r="F86" t="str">
            <v>Energy Management &amp; Analysis</v>
          </cell>
          <cell r="G86">
            <v>3</v>
          </cell>
          <cell r="H86">
            <v>4.5</v>
          </cell>
        </row>
        <row r="87">
          <cell r="E87" t="str">
            <v>RE450</v>
          </cell>
          <cell r="F87" t="str">
            <v>Solar Energy Systems</v>
          </cell>
          <cell r="G87">
            <v>4</v>
          </cell>
          <cell r="H87">
            <v>5.5</v>
          </cell>
        </row>
        <row r="88">
          <cell r="E88" t="str">
            <v>ECE450</v>
          </cell>
          <cell r="F88" t="str">
            <v>Power Electronics</v>
          </cell>
          <cell r="G88">
            <v>4</v>
          </cell>
          <cell r="H88">
            <v>5.5</v>
          </cell>
        </row>
        <row r="89">
          <cell r="E89" t="str">
            <v>ECE372</v>
          </cell>
          <cell r="F89" t="str">
            <v>Feedback Control Systems</v>
          </cell>
          <cell r="G89">
            <v>4</v>
          </cell>
          <cell r="H89">
            <v>5.5</v>
          </cell>
        </row>
        <row r="90">
          <cell r="E90" t="str">
            <v>ETH391</v>
          </cell>
          <cell r="F90" t="str">
            <v>Engineering Ethics &amp; Professional Practice</v>
          </cell>
          <cell r="G90">
            <v>3</v>
          </cell>
          <cell r="H90">
            <v>4.5</v>
          </cell>
        </row>
        <row r="91">
          <cell r="E91" t="str">
            <v>ISS496</v>
          </cell>
          <cell r="F91" t="str">
            <v>Senior Project</v>
          </cell>
          <cell r="G91">
            <v>3</v>
          </cell>
          <cell r="H91">
            <v>4.5</v>
          </cell>
        </row>
        <row r="92">
          <cell r="E92" t="str">
            <v>INT102</v>
          </cell>
          <cell r="F92" t="str">
            <v>Engineering Internship</v>
          </cell>
          <cell r="G92">
            <v>0</v>
          </cell>
          <cell r="H92">
            <v>0</v>
          </cell>
        </row>
        <row r="93">
          <cell r="E93" t="str">
            <v>RE451</v>
          </cell>
          <cell r="F93" t="str">
            <v>Energy Efficiency &amp; Sustainability</v>
          </cell>
          <cell r="G93">
            <v>3</v>
          </cell>
          <cell r="H93">
            <v>4.5</v>
          </cell>
        </row>
        <row r="94">
          <cell r="E94" t="str">
            <v>ECE455</v>
          </cell>
          <cell r="F94" t="str">
            <v>Power Systems &amp; Smart Grid</v>
          </cell>
          <cell r="G94">
            <v>4</v>
          </cell>
          <cell r="H94">
            <v>5.5</v>
          </cell>
        </row>
        <row r="95">
          <cell r="E95" t="str">
            <v>RE470</v>
          </cell>
          <cell r="F95" t="str">
            <v>Energy Conversion &amp; Storage</v>
          </cell>
          <cell r="G95">
            <v>4</v>
          </cell>
          <cell r="H95">
            <v>5.5</v>
          </cell>
        </row>
        <row r="96">
          <cell r="E96" t="str">
            <v>CS485</v>
          </cell>
          <cell r="F96" t="str">
            <v>Artificial Intelligence</v>
          </cell>
          <cell r="G96">
            <v>3</v>
          </cell>
          <cell r="H96">
            <v>4.5</v>
          </cell>
        </row>
        <row r="97">
          <cell r="E97" t="str">
            <v>CS434</v>
          </cell>
          <cell r="F97" t="str">
            <v>Data Analytics</v>
          </cell>
          <cell r="G97">
            <v>4</v>
          </cell>
          <cell r="H97">
            <v>5.5</v>
          </cell>
        </row>
        <row r="98">
          <cell r="E98" t="str">
            <v>ISS497</v>
          </cell>
          <cell r="F98" t="str">
            <v>Research Methods</v>
          </cell>
          <cell r="G98">
            <v>3</v>
          </cell>
          <cell r="H98">
            <v>4.5</v>
          </cell>
        </row>
        <row r="99">
          <cell r="E99" t="str">
            <v>ISS311</v>
          </cell>
          <cell r="F99" t="str">
            <v>Engineering Seminar</v>
          </cell>
          <cell r="G99">
            <v>0</v>
          </cell>
          <cell r="H99">
            <v>0</v>
          </cell>
        </row>
        <row r="100">
          <cell r="E100" t="str">
            <v>ISS499</v>
          </cell>
          <cell r="F100" t="str">
            <v>Capstone Project</v>
          </cell>
          <cell r="G100">
            <v>21</v>
          </cell>
          <cell r="H100">
            <v>33</v>
          </cell>
        </row>
        <row r="101">
          <cell r="E101" t="str">
            <v>ECE357 </v>
          </cell>
          <cell r="F101" t="str">
            <v>Electronic Devices &amp; Circuits </v>
          </cell>
          <cell r="G101">
            <v>4</v>
          </cell>
          <cell r="H101">
            <v>5.5</v>
          </cell>
        </row>
        <row r="102">
          <cell r="E102" t="str">
            <v>CS303 </v>
          </cell>
          <cell r="F102" t="str">
            <v>Operating Systems </v>
          </cell>
          <cell r="G102">
            <v>4</v>
          </cell>
          <cell r="H102">
            <v>5.5</v>
          </cell>
        </row>
        <row r="103">
          <cell r="E103" t="str">
            <v>ISS197</v>
          </cell>
          <cell r="F103" t="str">
            <v>Startup Engineering</v>
          </cell>
          <cell r="G103">
            <v>3</v>
          </cell>
          <cell r="H103">
            <v>4.5</v>
          </cell>
        </row>
        <row r="104">
          <cell r="E104" t="str">
            <v>ECE371 </v>
          </cell>
          <cell r="F104" t="str">
            <v>Signals &amp; Systems </v>
          </cell>
          <cell r="G104">
            <v>4</v>
          </cell>
          <cell r="H104">
            <v>5.5</v>
          </cell>
        </row>
        <row r="105">
          <cell r="E105" t="str">
            <v>CS321 </v>
          </cell>
          <cell r="F105" t="str">
            <v>Introduction to Software Engineering </v>
          </cell>
          <cell r="G105">
            <v>3</v>
          </cell>
          <cell r="H105">
            <v>4.5</v>
          </cell>
        </row>
        <row r="106">
          <cell r="E106" t="str">
            <v>MGMT101</v>
          </cell>
          <cell r="F106" t="str">
            <v>Introduction to Management</v>
          </cell>
          <cell r="G106">
            <v>3</v>
          </cell>
          <cell r="H106">
            <v>4.5</v>
          </cell>
        </row>
        <row r="107">
          <cell r="E107" t="str">
            <v>ISS311 </v>
          </cell>
          <cell r="F107" t="str">
            <v>Engineering Seminar </v>
          </cell>
          <cell r="G107">
            <v>0</v>
          </cell>
          <cell r="H107">
            <v>0</v>
          </cell>
        </row>
        <row r="108">
          <cell r="E108" t="str">
            <v>MATH348 </v>
          </cell>
          <cell r="F108" t="str">
            <v>Graph Theory &amp; Applications </v>
          </cell>
          <cell r="G108">
            <v>3</v>
          </cell>
          <cell r="H108">
            <v>4.5</v>
          </cell>
        </row>
        <row r="109">
          <cell r="E109" t="str">
            <v>CS331 </v>
          </cell>
          <cell r="F109" t="str">
            <v>Database Management Systems </v>
          </cell>
          <cell r="G109">
            <v>4</v>
          </cell>
          <cell r="H109">
            <v>5.5</v>
          </cell>
        </row>
        <row r="110">
          <cell r="E110" t="str">
            <v>ECE311 </v>
          </cell>
          <cell r="F110" t="str">
            <v>Communication Systems </v>
          </cell>
          <cell r="G110">
            <v>4</v>
          </cell>
          <cell r="H110">
            <v>5.5</v>
          </cell>
        </row>
        <row r="111">
          <cell r="E111" t="str">
            <v>MATH342 </v>
          </cell>
          <cell r="F111" t="str">
            <v>Multivariable Calculus &amp; Numerical Methods</v>
          </cell>
          <cell r="G111">
            <v>4</v>
          </cell>
          <cell r="H111">
            <v>5.5</v>
          </cell>
        </row>
        <row r="112">
          <cell r="E112" t="str">
            <v>GOV101</v>
          </cell>
          <cell r="F112" t="str">
            <v>Governance &amp; Citizenship</v>
          </cell>
          <cell r="G112">
            <v>3</v>
          </cell>
          <cell r="H112">
            <v>4.5</v>
          </cell>
        </row>
        <row r="113">
          <cell r="E113" t="str">
            <v>ISS396</v>
          </cell>
          <cell r="F113" t="str">
            <v>Junior Project </v>
          </cell>
          <cell r="G113">
            <v>3</v>
          </cell>
          <cell r="H113">
            <v>4.5</v>
          </cell>
        </row>
        <row r="114">
          <cell r="E114" t="str">
            <v>ECE457</v>
          </cell>
          <cell r="F114" t="str">
            <v>Digital Signal Processing </v>
          </cell>
          <cell r="G114">
            <v>3</v>
          </cell>
          <cell r="H114">
            <v>4.5</v>
          </cell>
        </row>
        <row r="115">
          <cell r="E115" t="str">
            <v>CS411 </v>
          </cell>
          <cell r="F115" t="str">
            <v>Computer Networks </v>
          </cell>
          <cell r="G115">
            <v>4</v>
          </cell>
          <cell r="H115">
            <v>5.5</v>
          </cell>
        </row>
        <row r="116">
          <cell r="E116" t="str">
            <v>CS420</v>
          </cell>
          <cell r="F116" t="str">
            <v>Programming Language Design &amp; Implementation</v>
          </cell>
          <cell r="G116">
            <v>4</v>
          </cell>
          <cell r="H116">
            <v>5.5</v>
          </cell>
        </row>
        <row r="117">
          <cell r="E117" t="str">
            <v>ECE443</v>
          </cell>
          <cell r="F117" t="str">
            <v>Advanced Digital Systems </v>
          </cell>
          <cell r="G117">
            <v>4</v>
          </cell>
          <cell r="H117">
            <v>5.5</v>
          </cell>
        </row>
        <row r="118">
          <cell r="E118" t="str">
            <v>COM307 </v>
          </cell>
          <cell r="F118" t="str">
            <v>Effective Technical Communication </v>
          </cell>
          <cell r="G118">
            <v>3</v>
          </cell>
          <cell r="H118">
            <v>4.5</v>
          </cell>
        </row>
        <row r="119">
          <cell r="E119" t="str">
            <v>FIN101 </v>
          </cell>
          <cell r="F119" t="str">
            <v>Introduction to Finance </v>
          </cell>
          <cell r="G119">
            <v>3</v>
          </cell>
          <cell r="H119">
            <v>4.5</v>
          </cell>
        </row>
        <row r="120">
          <cell r="E120" t="str">
            <v>ISS311 </v>
          </cell>
          <cell r="F120" t="str">
            <v>Engineering Seminar </v>
          </cell>
          <cell r="G120">
            <v>0</v>
          </cell>
          <cell r="H120">
            <v>0</v>
          </cell>
        </row>
        <row r="121">
          <cell r="E121" t="str">
            <v>CS404 </v>
          </cell>
          <cell r="F121" t="str">
            <v>Distributed Systems </v>
          </cell>
          <cell r="G121">
            <v>4</v>
          </cell>
          <cell r="H121">
            <v>5.5</v>
          </cell>
        </row>
        <row r="122">
          <cell r="E122" t="str">
            <v>ISS496</v>
          </cell>
          <cell r="F122" t="str">
            <v>Senior Project </v>
          </cell>
          <cell r="G122">
            <v>3</v>
          </cell>
          <cell r="H122">
            <v>4.5</v>
          </cell>
        </row>
        <row r="123">
          <cell r="E123" t="str">
            <v>ECE545 </v>
          </cell>
          <cell r="F123" t="str">
            <v>Microprocessor, Embedded &amp; Real-time Systems </v>
          </cell>
          <cell r="G123">
            <v>4</v>
          </cell>
          <cell r="H123">
            <v>5.5</v>
          </cell>
        </row>
        <row r="124">
          <cell r="E124" t="str">
            <v>ECE454 </v>
          </cell>
          <cell r="F124" t="str">
            <v>Fault-Tolerant Computer Systems </v>
          </cell>
          <cell r="G124">
            <v>3</v>
          </cell>
          <cell r="H124">
            <v>4.5</v>
          </cell>
        </row>
        <row r="125">
          <cell r="E125" t="str">
            <v>ECE372 </v>
          </cell>
          <cell r="F125" t="str">
            <v>Feedback Control Systems </v>
          </cell>
          <cell r="G125">
            <v>4</v>
          </cell>
          <cell r="H125">
            <v>5.5</v>
          </cell>
        </row>
        <row r="126">
          <cell r="E126" t="str">
            <v>ETH391 </v>
          </cell>
          <cell r="F126" t="str">
            <v>Engineering Ethics &amp; Professional Practice </v>
          </cell>
          <cell r="G126">
            <v>3</v>
          </cell>
          <cell r="H126">
            <v>4.5</v>
          </cell>
        </row>
        <row r="127">
          <cell r="E127" t="str">
            <v>INT102 </v>
          </cell>
          <cell r="F127" t="str">
            <v>Engineering Internship </v>
          </cell>
          <cell r="G127">
            <v>0</v>
          </cell>
          <cell r="H127">
            <v>0</v>
          </cell>
        </row>
        <row r="128">
          <cell r="E128" t="str">
            <v>CS412 </v>
          </cell>
          <cell r="F128" t="str">
            <v>Cyber Security Assessment and Management </v>
          </cell>
          <cell r="G128">
            <v>3</v>
          </cell>
          <cell r="H128">
            <v>4.5</v>
          </cell>
        </row>
        <row r="129">
          <cell r="E129" t="str">
            <v>CS434 </v>
          </cell>
          <cell r="F129" t="str">
            <v>Data Analytics </v>
          </cell>
          <cell r="G129">
            <v>4</v>
          </cell>
          <cell r="H129">
            <v>5.5</v>
          </cell>
        </row>
        <row r="130">
          <cell r="E130" t="str">
            <v>CS485 </v>
          </cell>
          <cell r="F130" t="str">
            <v>Artificial Intelligence </v>
          </cell>
          <cell r="G130">
            <v>3</v>
          </cell>
          <cell r="H130">
            <v>4.5</v>
          </cell>
        </row>
        <row r="131">
          <cell r="E131" t="str">
            <v>ECE431</v>
          </cell>
          <cell r="F131" t="str">
            <v>Robotics Engineering </v>
          </cell>
          <cell r="G131">
            <v>3</v>
          </cell>
          <cell r="H131">
            <v>4.5</v>
          </cell>
        </row>
        <row r="132">
          <cell r="E132" t="str">
            <v>CS453</v>
          </cell>
          <cell r="F132" t="str">
            <v>Pervasive Computing and Cloud </v>
          </cell>
          <cell r="G132">
            <v>4</v>
          </cell>
          <cell r="H132">
            <v>5.5</v>
          </cell>
        </row>
        <row r="133">
          <cell r="E133" t="str">
            <v>ISS497 </v>
          </cell>
          <cell r="F133" t="str">
            <v>Research Methods </v>
          </cell>
          <cell r="G133">
            <v>3</v>
          </cell>
          <cell r="H133">
            <v>4.5</v>
          </cell>
        </row>
        <row r="134">
          <cell r="E134" t="str">
            <v>CS130</v>
          </cell>
          <cell r="F134" t="str">
            <v>Computer Networks</v>
          </cell>
          <cell r="G134">
            <v>3</v>
          </cell>
          <cell r="H134">
            <v>4.5</v>
          </cell>
        </row>
        <row r="135">
          <cell r="E135" t="str">
            <v>GOV101</v>
          </cell>
          <cell r="F135" t="str">
            <v>Governance &amp; Citizenship</v>
          </cell>
          <cell r="G135">
            <v>3</v>
          </cell>
          <cell r="H135">
            <v>4.5</v>
          </cell>
        </row>
        <row r="136">
          <cell r="E136" t="str">
            <v>CS222</v>
          </cell>
          <cell r="F136" t="str">
            <v>Object Oriented Design</v>
          </cell>
          <cell r="G136">
            <v>4</v>
          </cell>
          <cell r="H136">
            <v>5.5</v>
          </cell>
        </row>
        <row r="137">
          <cell r="E137" t="str">
            <v>ECEUF142</v>
          </cell>
          <cell r="F137" t="str">
            <v>MuliMedia Technology</v>
          </cell>
          <cell r="G137">
            <v>3</v>
          </cell>
          <cell r="H137">
            <v>4.5</v>
          </cell>
        </row>
        <row r="138">
          <cell r="E138" t="str">
            <v>ComputerGraphics</v>
          </cell>
          <cell r="F138" t="str">
            <v>Computer Graphics</v>
          </cell>
          <cell r="G138">
            <v>3</v>
          </cell>
          <cell r="H138">
            <v>4.5</v>
          </cell>
        </row>
        <row r="139">
          <cell r="E139" t="str">
            <v>ISS311 </v>
          </cell>
          <cell r="F139" t="str">
            <v>Engineering Seminar </v>
          </cell>
          <cell r="G139">
            <v>0</v>
          </cell>
          <cell r="H139">
            <v>0</v>
          </cell>
        </row>
        <row r="140">
          <cell r="E140" t="str">
            <v>MATH140</v>
          </cell>
          <cell r="F140" t="str">
            <v>Pre Calculus</v>
          </cell>
          <cell r="G140">
            <v>3</v>
          </cell>
          <cell r="H140">
            <v>4.5</v>
          </cell>
        </row>
        <row r="141">
          <cell r="E141" t="str">
            <v>CS100</v>
          </cell>
          <cell r="F141" t="str">
            <v>Multimedia Technologies</v>
          </cell>
          <cell r="G141">
            <v>3</v>
          </cell>
          <cell r="H141">
            <v>4.5</v>
          </cell>
        </row>
        <row r="142">
          <cell r="E142" t="str">
            <v>ENG101</v>
          </cell>
          <cell r="F142" t="str">
            <v>Prep English</v>
          </cell>
          <cell r="G142">
            <v>3</v>
          </cell>
          <cell r="H142">
            <v>4.5</v>
          </cell>
        </row>
        <row r="143">
          <cell r="E143" t="str">
            <v>CS211</v>
          </cell>
          <cell r="F143" t="str">
            <v>Advanced Programming</v>
          </cell>
          <cell r="G143">
            <v>3</v>
          </cell>
          <cell r="H143">
            <v>4.5</v>
          </cell>
        </row>
        <row r="144">
          <cell r="E144" t="str">
            <v>ISS499 </v>
          </cell>
          <cell r="F144" t="str">
            <v>Capstone Project </v>
          </cell>
          <cell r="G144">
            <v>21</v>
          </cell>
          <cell r="H144">
            <v>30</v>
          </cell>
        </row>
        <row r="145">
          <cell r="E145" t="str">
            <v>CS204</v>
          </cell>
          <cell r="F145" t="str">
            <v>Introduction to Distributed Systems</v>
          </cell>
          <cell r="G145">
            <v>4</v>
          </cell>
          <cell r="H145">
            <v>5.5</v>
          </cell>
        </row>
        <row r="146">
          <cell r="E146" t="str">
            <v>CS311</v>
          </cell>
          <cell r="F146" t="str">
            <v>Web Development</v>
          </cell>
          <cell r="G146">
            <v>4</v>
          </cell>
          <cell r="H146">
            <v>5.5</v>
          </cell>
        </row>
        <row r="147">
          <cell r="E147" t="str">
            <v>ECE357</v>
          </cell>
          <cell r="F147" t="str">
            <v>Electronic Devices &amp; Circuits </v>
          </cell>
          <cell r="G147">
            <v>4</v>
          </cell>
          <cell r="H147">
            <v>5.5</v>
          </cell>
        </row>
        <row r="148">
          <cell r="E148" t="str">
            <v>CS453</v>
          </cell>
          <cell r="F148" t="str">
            <v>Pervasive Computing and Cloud</v>
          </cell>
          <cell r="G148">
            <v>4</v>
          </cell>
          <cell r="H148">
            <v>5.5</v>
          </cell>
        </row>
        <row r="149">
          <cell r="E149" t="str">
            <v>CS285</v>
          </cell>
          <cell r="F149" t="str">
            <v>Introduction to AI &amp; ML</v>
          </cell>
          <cell r="G149">
            <v>3</v>
          </cell>
          <cell r="H149">
            <v>4.5</v>
          </cell>
        </row>
        <row r="150">
          <cell r="E150" t="str">
            <v>CS314</v>
          </cell>
          <cell r="F150" t="str">
            <v>Software Engineering</v>
          </cell>
          <cell r="G150">
            <v>4.5</v>
          </cell>
          <cell r="H150">
            <v>7</v>
          </cell>
        </row>
        <row r="151">
          <cell r="E151" t="str">
            <v>ISS296</v>
          </cell>
          <cell r="F151" t="str">
            <v>Sophomore Project</v>
          </cell>
          <cell r="G151">
            <v>3</v>
          </cell>
          <cell r="H151">
            <v>4.5</v>
          </cell>
        </row>
        <row r="152">
          <cell r="E152" t="str">
            <v>CS210</v>
          </cell>
          <cell r="F152" t="str">
            <v>System Programming</v>
          </cell>
          <cell r="G152">
            <v>4</v>
          </cell>
          <cell r="H152">
            <v>5.5</v>
          </cell>
        </row>
        <row r="153">
          <cell r="E153" t="str">
            <v>CS202</v>
          </cell>
          <cell r="F153" t="str">
            <v>Advanced Object Oriented Programming</v>
          </cell>
          <cell r="G153">
            <v>4</v>
          </cell>
          <cell r="H153">
            <v>5.5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A8D8-8255-466F-BB47-FAB5DDD9ADB6}">
  <dimension ref="A1:E139"/>
  <sheetViews>
    <sheetView topLeftCell="A71" workbookViewId="0">
      <selection activeCell="E82" sqref="E82"/>
    </sheetView>
  </sheetViews>
  <sheetFormatPr defaultRowHeight="14.4" x14ac:dyDescent="0.3"/>
  <cols>
    <col min="2" max="2" width="11.33203125" bestFit="1" customWidth="1"/>
    <col min="3" max="3" width="49.5546875" customWidth="1"/>
    <col min="5" max="5" width="25.6640625" customWidth="1"/>
  </cols>
  <sheetData>
    <row r="1" spans="1:5" x14ac:dyDescent="0.3">
      <c r="B1" s="4" t="s">
        <v>0</v>
      </c>
      <c r="C1" s="4" t="s">
        <v>1</v>
      </c>
      <c r="D1" s="25" t="s">
        <v>2</v>
      </c>
      <c r="E1" s="4" t="s">
        <v>3</v>
      </c>
    </row>
    <row r="2" spans="1:5" ht="15.6" x14ac:dyDescent="0.3">
      <c r="A2" t="s">
        <v>4</v>
      </c>
      <c r="B2" s="5" t="s">
        <v>5</v>
      </c>
      <c r="C2" s="5" t="s">
        <v>6</v>
      </c>
      <c r="D2" s="26">
        <v>4</v>
      </c>
      <c r="E2" s="4" t="s">
        <v>7</v>
      </c>
    </row>
    <row r="3" spans="1:5" ht="15.6" x14ac:dyDescent="0.3">
      <c r="A3" t="s">
        <v>4</v>
      </c>
      <c r="B3" s="5" t="s">
        <v>8</v>
      </c>
      <c r="C3" s="5" t="s">
        <v>9</v>
      </c>
      <c r="D3" s="26">
        <v>4</v>
      </c>
      <c r="E3" s="4" t="s">
        <v>7</v>
      </c>
    </row>
    <row r="4" spans="1:5" ht="15.6" x14ac:dyDescent="0.3">
      <c r="A4" t="s">
        <v>4</v>
      </c>
      <c r="B4" s="5" t="s">
        <v>10</v>
      </c>
      <c r="C4" s="5" t="s">
        <v>11</v>
      </c>
      <c r="D4" s="26">
        <v>4</v>
      </c>
      <c r="E4" s="4" t="s">
        <v>7</v>
      </c>
    </row>
    <row r="5" spans="1:5" ht="15.6" x14ac:dyDescent="0.3">
      <c r="A5" t="s">
        <v>4</v>
      </c>
      <c r="B5" s="5" t="s">
        <v>12</v>
      </c>
      <c r="C5" s="5" t="s">
        <v>13</v>
      </c>
      <c r="D5" s="26">
        <v>3</v>
      </c>
      <c r="E5" s="4" t="s">
        <v>7</v>
      </c>
    </row>
    <row r="6" spans="1:5" ht="15.6" x14ac:dyDescent="0.3">
      <c r="A6" t="s">
        <v>4</v>
      </c>
      <c r="B6" s="5" t="s">
        <v>14</v>
      </c>
      <c r="C6" s="5" t="s">
        <v>15</v>
      </c>
      <c r="D6" s="26">
        <v>3</v>
      </c>
      <c r="E6" s="4" t="s">
        <v>7</v>
      </c>
    </row>
    <row r="7" spans="1:5" ht="15.6" x14ac:dyDescent="0.3">
      <c r="A7" t="s">
        <v>4</v>
      </c>
      <c r="B7" s="5" t="s">
        <v>16</v>
      </c>
      <c r="C7" s="5" t="s">
        <v>17</v>
      </c>
      <c r="D7" s="26">
        <v>3</v>
      </c>
      <c r="E7" s="4" t="s">
        <v>7</v>
      </c>
    </row>
    <row r="8" spans="1:5" ht="15.6" x14ac:dyDescent="0.3">
      <c r="A8" t="s">
        <v>18</v>
      </c>
      <c r="B8" s="5" t="s">
        <v>19</v>
      </c>
      <c r="C8" s="5" t="s">
        <v>20</v>
      </c>
      <c r="D8" s="26">
        <v>4</v>
      </c>
      <c r="E8" s="4" t="s">
        <v>21</v>
      </c>
    </row>
    <row r="9" spans="1:5" ht="15.6" x14ac:dyDescent="0.3">
      <c r="A9" t="s">
        <v>22</v>
      </c>
      <c r="B9" s="5" t="s">
        <v>23</v>
      </c>
      <c r="C9" s="5" t="s">
        <v>24</v>
      </c>
      <c r="D9" s="26">
        <v>4</v>
      </c>
      <c r="E9" s="4" t="s">
        <v>25</v>
      </c>
    </row>
    <row r="10" spans="1:5" ht="15.6" x14ac:dyDescent="0.3">
      <c r="A10" t="s">
        <v>18</v>
      </c>
      <c r="B10" s="5" t="s">
        <v>26</v>
      </c>
      <c r="C10" s="5" t="s">
        <v>27</v>
      </c>
      <c r="D10" s="26">
        <v>4</v>
      </c>
      <c r="E10" s="4" t="s">
        <v>7</v>
      </c>
    </row>
    <row r="11" spans="1:5" ht="15.6" x14ac:dyDescent="0.3">
      <c r="A11" t="s">
        <v>22</v>
      </c>
      <c r="B11" s="5" t="s">
        <v>28</v>
      </c>
      <c r="C11" s="5" t="s">
        <v>29</v>
      </c>
      <c r="D11" s="26">
        <v>3</v>
      </c>
      <c r="E11" s="4" t="s">
        <v>7</v>
      </c>
    </row>
    <row r="12" spans="1:5" ht="15.6" x14ac:dyDescent="0.3">
      <c r="A12" t="s">
        <v>22</v>
      </c>
      <c r="B12" s="5" t="s">
        <v>30</v>
      </c>
      <c r="C12" s="5" t="s">
        <v>31</v>
      </c>
      <c r="D12" s="26">
        <v>3</v>
      </c>
      <c r="E12" s="4" t="s">
        <v>32</v>
      </c>
    </row>
    <row r="13" spans="1:5" ht="15.6" x14ac:dyDescent="0.3">
      <c r="A13" t="s">
        <v>22</v>
      </c>
      <c r="B13" s="5" t="s">
        <v>33</v>
      </c>
      <c r="C13" s="5" t="s">
        <v>34</v>
      </c>
      <c r="D13" s="26">
        <v>3</v>
      </c>
      <c r="E13" s="4" t="s">
        <v>21</v>
      </c>
    </row>
    <row r="14" spans="1:5" ht="15.6" x14ac:dyDescent="0.3">
      <c r="A14" t="s">
        <v>18</v>
      </c>
      <c r="B14" s="5" t="s">
        <v>35</v>
      </c>
      <c r="C14" s="5" t="s">
        <v>36</v>
      </c>
      <c r="D14" s="26">
        <v>4</v>
      </c>
      <c r="E14" s="4" t="s">
        <v>37</v>
      </c>
    </row>
    <row r="15" spans="1:5" ht="15.6" x14ac:dyDescent="0.3">
      <c r="A15" t="s">
        <v>18</v>
      </c>
      <c r="B15" s="5" t="s">
        <v>38</v>
      </c>
      <c r="C15" s="5" t="s">
        <v>39</v>
      </c>
      <c r="D15" s="26">
        <v>4</v>
      </c>
      <c r="E15" s="4" t="s">
        <v>40</v>
      </c>
    </row>
    <row r="16" spans="1:5" ht="15.6" x14ac:dyDescent="0.3">
      <c r="A16" t="s">
        <v>4</v>
      </c>
      <c r="B16" s="5" t="s">
        <v>41</v>
      </c>
      <c r="C16" s="5" t="s">
        <v>42</v>
      </c>
      <c r="D16" s="26">
        <v>4</v>
      </c>
      <c r="E16" s="4" t="s">
        <v>25</v>
      </c>
    </row>
    <row r="17" spans="1:5" ht="15.6" x14ac:dyDescent="0.3">
      <c r="A17" t="s">
        <v>18</v>
      </c>
      <c r="B17" s="5" t="s">
        <v>43</v>
      </c>
      <c r="C17" s="5" t="s">
        <v>44</v>
      </c>
      <c r="D17" s="26">
        <v>3</v>
      </c>
      <c r="E17" s="4" t="s">
        <v>45</v>
      </c>
    </row>
    <row r="18" spans="1:5" ht="15.6" x14ac:dyDescent="0.3">
      <c r="A18" t="s">
        <v>4</v>
      </c>
      <c r="B18" s="5" t="s">
        <v>46</v>
      </c>
      <c r="C18" s="5" t="s">
        <v>47</v>
      </c>
      <c r="D18" s="26">
        <v>3</v>
      </c>
      <c r="E18" s="4" t="s">
        <v>7</v>
      </c>
    </row>
    <row r="19" spans="1:5" ht="15.6" x14ac:dyDescent="0.3">
      <c r="A19" t="s">
        <v>4</v>
      </c>
      <c r="B19" s="5" t="s">
        <v>48</v>
      </c>
      <c r="C19" s="5" t="s">
        <v>49</v>
      </c>
      <c r="D19" s="26">
        <v>3</v>
      </c>
      <c r="E19" s="4" t="s">
        <v>7</v>
      </c>
    </row>
    <row r="20" spans="1:5" ht="15.6" x14ac:dyDescent="0.3">
      <c r="A20" t="s">
        <v>22</v>
      </c>
      <c r="B20" s="5" t="s">
        <v>50</v>
      </c>
      <c r="C20" s="5" t="s">
        <v>51</v>
      </c>
      <c r="D20" s="26">
        <v>4</v>
      </c>
      <c r="E20" s="4" t="s">
        <v>21</v>
      </c>
    </row>
    <row r="21" spans="1:5" ht="15.6" x14ac:dyDescent="0.3">
      <c r="A21" t="s">
        <v>22</v>
      </c>
      <c r="B21" s="5" t="s">
        <v>52</v>
      </c>
      <c r="C21" s="5" t="s">
        <v>53</v>
      </c>
      <c r="D21" s="26">
        <v>4</v>
      </c>
      <c r="E21" s="4" t="s">
        <v>37</v>
      </c>
    </row>
    <row r="22" spans="1:5" ht="15.6" x14ac:dyDescent="0.3">
      <c r="A22" t="s">
        <v>22</v>
      </c>
      <c r="B22" s="5" t="s">
        <v>54</v>
      </c>
      <c r="C22" s="5" t="s">
        <v>55</v>
      </c>
      <c r="D22" s="26">
        <v>4</v>
      </c>
      <c r="E22" s="4" t="s">
        <v>37</v>
      </c>
    </row>
    <row r="23" spans="1:5" ht="15.6" x14ac:dyDescent="0.3">
      <c r="A23" t="s">
        <v>22</v>
      </c>
      <c r="B23" s="5" t="s">
        <v>56</v>
      </c>
      <c r="C23" s="5" t="s">
        <v>57</v>
      </c>
      <c r="D23" s="26">
        <v>3</v>
      </c>
      <c r="E23" s="4" t="s">
        <v>58</v>
      </c>
    </row>
    <row r="24" spans="1:5" ht="15.6" x14ac:dyDescent="0.3">
      <c r="A24" t="s">
        <v>22</v>
      </c>
      <c r="B24" s="5" t="s">
        <v>59</v>
      </c>
      <c r="C24" s="5" t="s">
        <v>60</v>
      </c>
      <c r="D24" s="26">
        <v>3</v>
      </c>
      <c r="E24" s="4" t="s">
        <v>7</v>
      </c>
    </row>
    <row r="25" spans="1:5" ht="15.6" x14ac:dyDescent="0.3">
      <c r="A25" t="s">
        <v>22</v>
      </c>
      <c r="B25" s="5" t="s">
        <v>61</v>
      </c>
      <c r="C25" s="5" t="s">
        <v>62</v>
      </c>
      <c r="D25" s="26">
        <v>3</v>
      </c>
      <c r="E25" s="4" t="s">
        <v>63</v>
      </c>
    </row>
    <row r="26" spans="1:5" ht="15.6" x14ac:dyDescent="0.3">
      <c r="A26" t="s">
        <v>4</v>
      </c>
      <c r="B26" s="5" t="s">
        <v>64</v>
      </c>
      <c r="C26" s="5" t="s">
        <v>65</v>
      </c>
      <c r="D26" s="26">
        <v>4</v>
      </c>
      <c r="E26" s="4" t="s">
        <v>37</v>
      </c>
    </row>
    <row r="27" spans="1:5" ht="15.6" x14ac:dyDescent="0.3">
      <c r="A27" t="s">
        <v>4</v>
      </c>
      <c r="B27" s="5" t="s">
        <v>66</v>
      </c>
      <c r="C27" s="5" t="s">
        <v>67</v>
      </c>
      <c r="D27" s="26">
        <v>4</v>
      </c>
      <c r="E27" s="4" t="s">
        <v>7</v>
      </c>
    </row>
    <row r="28" spans="1:5" ht="18" x14ac:dyDescent="0.3">
      <c r="A28" t="s">
        <v>4</v>
      </c>
      <c r="B28" s="6" t="s">
        <v>68</v>
      </c>
      <c r="C28" s="5" t="s">
        <v>69</v>
      </c>
      <c r="D28" s="26">
        <v>4</v>
      </c>
      <c r="E28" s="4" t="s">
        <v>21</v>
      </c>
    </row>
    <row r="29" spans="1:5" ht="15.6" x14ac:dyDescent="0.3">
      <c r="A29" t="s">
        <v>4</v>
      </c>
      <c r="B29" s="5" t="s">
        <v>70</v>
      </c>
      <c r="C29" s="5" t="s">
        <v>71</v>
      </c>
      <c r="D29" s="26">
        <v>3</v>
      </c>
      <c r="E29" s="4" t="s">
        <v>37</v>
      </c>
    </row>
    <row r="30" spans="1:5" ht="15.6" x14ac:dyDescent="0.3">
      <c r="A30" t="s">
        <v>18</v>
      </c>
      <c r="B30" s="5" t="s">
        <v>72</v>
      </c>
      <c r="C30" s="5" t="s">
        <v>73</v>
      </c>
      <c r="D30" s="26">
        <v>3</v>
      </c>
      <c r="E30" s="4" t="s">
        <v>74</v>
      </c>
    </row>
    <row r="31" spans="1:5" ht="15.6" x14ac:dyDescent="0.3">
      <c r="A31" t="s">
        <v>18</v>
      </c>
      <c r="B31" s="5" t="s">
        <v>75</v>
      </c>
      <c r="C31" s="5" t="s">
        <v>76</v>
      </c>
      <c r="D31" s="26">
        <v>3</v>
      </c>
      <c r="E31" s="4" t="s">
        <v>7</v>
      </c>
    </row>
    <row r="32" spans="1:5" ht="15.6" x14ac:dyDescent="0.3">
      <c r="A32" t="s">
        <v>22</v>
      </c>
      <c r="B32" s="5" t="s">
        <v>77</v>
      </c>
      <c r="C32" s="5" t="s">
        <v>78</v>
      </c>
      <c r="D32" s="26">
        <v>4</v>
      </c>
      <c r="E32" s="4" t="s">
        <v>79</v>
      </c>
    </row>
    <row r="33" spans="1:5" ht="15.6" x14ac:dyDescent="0.3">
      <c r="A33" t="s">
        <v>22</v>
      </c>
      <c r="B33" s="5" t="s">
        <v>80</v>
      </c>
      <c r="C33" s="5" t="s">
        <v>81</v>
      </c>
      <c r="D33" s="26">
        <v>4</v>
      </c>
      <c r="E33" s="4" t="s">
        <v>82</v>
      </c>
    </row>
    <row r="34" spans="1:5" ht="15.6" x14ac:dyDescent="0.3">
      <c r="A34" t="s">
        <v>22</v>
      </c>
      <c r="B34" s="5" t="s">
        <v>83</v>
      </c>
      <c r="C34" s="5" t="s">
        <v>84</v>
      </c>
      <c r="D34" s="26">
        <v>4</v>
      </c>
      <c r="E34" s="4" t="s">
        <v>7</v>
      </c>
    </row>
    <row r="35" spans="1:5" ht="15.6" x14ac:dyDescent="0.3">
      <c r="A35" t="s">
        <v>18</v>
      </c>
      <c r="B35" s="5" t="s">
        <v>85</v>
      </c>
      <c r="C35" s="5" t="s">
        <v>86</v>
      </c>
      <c r="D35" s="26">
        <v>3</v>
      </c>
      <c r="E35" s="4" t="s">
        <v>87</v>
      </c>
    </row>
    <row r="36" spans="1:5" ht="15.6" x14ac:dyDescent="0.3">
      <c r="A36" t="s">
        <v>18</v>
      </c>
      <c r="B36" s="5" t="s">
        <v>88</v>
      </c>
      <c r="C36" s="5" t="s">
        <v>89</v>
      </c>
      <c r="D36" s="26">
        <v>3</v>
      </c>
      <c r="E36" s="4" t="s">
        <v>90</v>
      </c>
    </row>
    <row r="37" spans="1:5" ht="15.6" x14ac:dyDescent="0.3">
      <c r="A37" t="s">
        <v>22</v>
      </c>
      <c r="B37" s="5" t="s">
        <v>91</v>
      </c>
      <c r="C37" s="5" t="s">
        <v>92</v>
      </c>
      <c r="D37" s="26">
        <v>3</v>
      </c>
      <c r="E37" s="4" t="s">
        <v>74</v>
      </c>
    </row>
    <row r="38" spans="1:5" ht="18" x14ac:dyDescent="0.3">
      <c r="A38" t="s">
        <v>4</v>
      </c>
      <c r="B38" s="6" t="s">
        <v>93</v>
      </c>
      <c r="C38" s="5" t="s">
        <v>94</v>
      </c>
      <c r="D38" s="26">
        <v>4</v>
      </c>
      <c r="E38" s="4" t="s">
        <v>7</v>
      </c>
    </row>
    <row r="39" spans="1:5" ht="18" x14ac:dyDescent="0.3">
      <c r="A39" t="s">
        <v>4</v>
      </c>
      <c r="B39" s="6" t="s">
        <v>95</v>
      </c>
      <c r="C39" s="5" t="s">
        <v>96</v>
      </c>
      <c r="D39" s="26">
        <v>4</v>
      </c>
      <c r="E39" s="4" t="s">
        <v>21</v>
      </c>
    </row>
    <row r="40" spans="1:5" ht="18" x14ac:dyDescent="0.3">
      <c r="A40" t="s">
        <v>4</v>
      </c>
      <c r="B40" s="6" t="s">
        <v>97</v>
      </c>
      <c r="C40" s="5" t="s">
        <v>98</v>
      </c>
      <c r="D40" s="26">
        <v>4</v>
      </c>
      <c r="E40" s="4" t="s">
        <v>79</v>
      </c>
    </row>
    <row r="41" spans="1:5" ht="18" x14ac:dyDescent="0.3">
      <c r="A41" t="s">
        <v>4</v>
      </c>
      <c r="B41" s="6" t="s">
        <v>99</v>
      </c>
      <c r="C41" s="5" t="s">
        <v>100</v>
      </c>
      <c r="D41" s="26">
        <v>3</v>
      </c>
      <c r="E41" s="4" t="s">
        <v>79</v>
      </c>
    </row>
    <row r="42" spans="1:5" ht="15.6" x14ac:dyDescent="0.3">
      <c r="A42" t="s">
        <v>4</v>
      </c>
      <c r="B42" s="5" t="s">
        <v>101</v>
      </c>
      <c r="C42" s="5" t="s">
        <v>102</v>
      </c>
      <c r="D42" s="26">
        <v>3</v>
      </c>
      <c r="E42" s="4" t="s">
        <v>90</v>
      </c>
    </row>
    <row r="43" spans="1:5" ht="15.6" x14ac:dyDescent="0.3">
      <c r="A43" t="s">
        <v>4</v>
      </c>
      <c r="B43" s="5" t="s">
        <v>103</v>
      </c>
      <c r="C43" s="5" t="s">
        <v>104</v>
      </c>
      <c r="D43" s="26">
        <v>3</v>
      </c>
      <c r="E43" s="4" t="s">
        <v>7</v>
      </c>
    </row>
    <row r="44" spans="1:5" ht="18" x14ac:dyDescent="0.3">
      <c r="A44" t="s">
        <v>22</v>
      </c>
      <c r="B44" s="6" t="s">
        <v>105</v>
      </c>
      <c r="C44" s="5" t="s">
        <v>106</v>
      </c>
      <c r="D44" s="26">
        <v>4</v>
      </c>
      <c r="E44" s="4" t="s">
        <v>79</v>
      </c>
    </row>
    <row r="45" spans="1:5" ht="18" x14ac:dyDescent="0.3">
      <c r="A45" t="s">
        <v>22</v>
      </c>
      <c r="B45" s="6" t="s">
        <v>107</v>
      </c>
      <c r="C45" s="5" t="s">
        <v>108</v>
      </c>
      <c r="D45" s="26">
        <v>4</v>
      </c>
      <c r="E45" s="4" t="s">
        <v>109</v>
      </c>
    </row>
    <row r="46" spans="1:5" ht="18" x14ac:dyDescent="0.3">
      <c r="A46" t="s">
        <v>22</v>
      </c>
      <c r="B46" s="6" t="s">
        <v>110</v>
      </c>
      <c r="C46" s="5" t="s">
        <v>111</v>
      </c>
      <c r="D46" s="26">
        <v>4</v>
      </c>
      <c r="E46" s="4" t="s">
        <v>112</v>
      </c>
    </row>
    <row r="47" spans="1:5" ht="15.6" x14ac:dyDescent="0.3">
      <c r="A47" t="s">
        <v>113</v>
      </c>
      <c r="B47" s="5" t="s">
        <v>114</v>
      </c>
      <c r="C47" s="5" t="s">
        <v>115</v>
      </c>
      <c r="D47" s="26">
        <v>3</v>
      </c>
      <c r="E47" s="4" t="s">
        <v>116</v>
      </c>
    </row>
    <row r="48" spans="1:5" ht="15.6" x14ac:dyDescent="0.3">
      <c r="A48" t="s">
        <v>22</v>
      </c>
      <c r="B48" s="5" t="s">
        <v>117</v>
      </c>
      <c r="C48" s="5" t="s">
        <v>118</v>
      </c>
      <c r="D48" s="26">
        <v>3</v>
      </c>
      <c r="E48" s="4" t="s">
        <v>119</v>
      </c>
    </row>
    <row r="49" spans="1:5" ht="15.6" x14ac:dyDescent="0.3">
      <c r="A49" t="s">
        <v>22</v>
      </c>
      <c r="B49" s="5" t="s">
        <v>120</v>
      </c>
      <c r="C49" s="5" t="s">
        <v>121</v>
      </c>
      <c r="D49" s="26">
        <v>3</v>
      </c>
      <c r="E49" s="4" t="s">
        <v>122</v>
      </c>
    </row>
    <row r="50" spans="1:5" ht="18" x14ac:dyDescent="0.3">
      <c r="A50" t="s">
        <v>4</v>
      </c>
      <c r="B50" s="6" t="s">
        <v>123</v>
      </c>
      <c r="C50" s="5" t="s">
        <v>124</v>
      </c>
      <c r="D50" s="26">
        <v>4</v>
      </c>
      <c r="E50" s="4" t="s">
        <v>125</v>
      </c>
    </row>
    <row r="51" spans="1:5" ht="15.6" x14ac:dyDescent="0.3">
      <c r="A51" t="s">
        <v>4</v>
      </c>
      <c r="B51" s="5" t="s">
        <v>126</v>
      </c>
      <c r="C51" s="5" t="s">
        <v>127</v>
      </c>
      <c r="D51" s="26">
        <v>4</v>
      </c>
      <c r="E51" s="4" t="s">
        <v>128</v>
      </c>
    </row>
    <row r="52" spans="1:5" ht="15.6" x14ac:dyDescent="0.3">
      <c r="A52" t="s">
        <v>4</v>
      </c>
      <c r="B52" s="5" t="s">
        <v>129</v>
      </c>
      <c r="C52" s="5" t="s">
        <v>130</v>
      </c>
      <c r="D52" s="26">
        <v>4</v>
      </c>
      <c r="E52" s="4" t="s">
        <v>131</v>
      </c>
    </row>
    <row r="53" spans="1:5" ht="18" x14ac:dyDescent="0.3">
      <c r="A53" t="s">
        <v>4</v>
      </c>
      <c r="B53" s="6" t="s">
        <v>132</v>
      </c>
      <c r="C53" s="5" t="s">
        <v>133</v>
      </c>
      <c r="D53" s="26">
        <v>3</v>
      </c>
      <c r="E53" s="4" t="s">
        <v>134</v>
      </c>
    </row>
    <row r="54" spans="1:5" ht="18" x14ac:dyDescent="0.3">
      <c r="A54" t="s">
        <v>4</v>
      </c>
      <c r="B54" s="6" t="s">
        <v>135</v>
      </c>
      <c r="C54" s="5" t="s">
        <v>136</v>
      </c>
      <c r="D54" s="26">
        <v>3</v>
      </c>
      <c r="E54" s="4" t="s">
        <v>93</v>
      </c>
    </row>
    <row r="55" spans="1:5" ht="15.6" x14ac:dyDescent="0.3">
      <c r="A55" t="s">
        <v>4</v>
      </c>
      <c r="B55" s="5" t="s">
        <v>137</v>
      </c>
      <c r="C55" s="5" t="s">
        <v>138</v>
      </c>
      <c r="D55" s="26">
        <v>3</v>
      </c>
      <c r="E55" s="4" t="s">
        <v>139</v>
      </c>
    </row>
    <row r="56" spans="1:5" ht="15.6" x14ac:dyDescent="0.3">
      <c r="A56" t="s">
        <v>22</v>
      </c>
      <c r="B56" s="5" t="s">
        <v>140</v>
      </c>
      <c r="C56" s="5" t="s">
        <v>141</v>
      </c>
      <c r="D56" s="27">
        <v>21</v>
      </c>
      <c r="E56" s="4" t="s">
        <v>7</v>
      </c>
    </row>
    <row r="57" spans="1:5" ht="16.2" thickBot="1" x14ac:dyDescent="0.35">
      <c r="A57" t="s">
        <v>22</v>
      </c>
      <c r="B57" s="2" t="s">
        <v>142</v>
      </c>
      <c r="C57" s="3" t="s">
        <v>143</v>
      </c>
      <c r="D57" s="28">
        <v>4</v>
      </c>
      <c r="E57" s="4" t="s">
        <v>25</v>
      </c>
    </row>
    <row r="58" spans="1:5" ht="16.2" thickBot="1" x14ac:dyDescent="0.35">
      <c r="A58" t="s">
        <v>22</v>
      </c>
      <c r="B58" s="2" t="s">
        <v>144</v>
      </c>
      <c r="C58" s="3" t="s">
        <v>145</v>
      </c>
      <c r="D58" s="28">
        <v>4</v>
      </c>
      <c r="E58" s="4" t="s">
        <v>146</v>
      </c>
    </row>
    <row r="59" spans="1:5" ht="16.2" thickBot="1" x14ac:dyDescent="0.35">
      <c r="A59" t="s">
        <v>22</v>
      </c>
      <c r="B59" s="2" t="s">
        <v>147</v>
      </c>
      <c r="C59" s="3" t="s">
        <v>148</v>
      </c>
      <c r="D59" s="28">
        <v>4</v>
      </c>
      <c r="E59" s="4" t="s">
        <v>149</v>
      </c>
    </row>
    <row r="60" spans="1:5" ht="16.2" thickBot="1" x14ac:dyDescent="0.35">
      <c r="A60" t="s">
        <v>4</v>
      </c>
      <c r="B60" s="2" t="s">
        <v>150</v>
      </c>
      <c r="C60" s="3" t="s">
        <v>151</v>
      </c>
      <c r="D60" s="28">
        <v>3</v>
      </c>
      <c r="E60" s="4" t="s">
        <v>152</v>
      </c>
    </row>
    <row r="61" spans="1:5" ht="16.2" thickBot="1" x14ac:dyDescent="0.35">
      <c r="A61" t="s">
        <v>4</v>
      </c>
      <c r="B61" s="2" t="s">
        <v>153</v>
      </c>
      <c r="C61" s="3" t="s">
        <v>154</v>
      </c>
      <c r="D61" s="28">
        <v>4</v>
      </c>
      <c r="E61" s="4" t="s">
        <v>155</v>
      </c>
    </row>
    <row r="62" spans="1:5" ht="16.2" thickBot="1" x14ac:dyDescent="0.35">
      <c r="A62" t="s">
        <v>4</v>
      </c>
      <c r="B62" s="2" t="s">
        <v>156</v>
      </c>
      <c r="C62" s="3" t="s">
        <v>157</v>
      </c>
      <c r="D62" s="28">
        <v>4</v>
      </c>
      <c r="E62" s="4" t="s">
        <v>155</v>
      </c>
    </row>
    <row r="63" spans="1:5" ht="16.2" thickBot="1" x14ac:dyDescent="0.35">
      <c r="A63" t="s">
        <v>4</v>
      </c>
      <c r="B63" s="2" t="s">
        <v>158</v>
      </c>
      <c r="C63" s="3" t="s">
        <v>159</v>
      </c>
      <c r="D63" s="28">
        <v>4</v>
      </c>
      <c r="E63" s="4" t="s">
        <v>25</v>
      </c>
    </row>
    <row r="64" spans="1:5" ht="16.2" thickBot="1" x14ac:dyDescent="0.35">
      <c r="A64" t="s">
        <v>22</v>
      </c>
      <c r="B64" s="2" t="s">
        <v>160</v>
      </c>
      <c r="C64" s="3" t="s">
        <v>161</v>
      </c>
      <c r="D64" s="28">
        <v>4</v>
      </c>
      <c r="E64" s="4" t="s">
        <v>162</v>
      </c>
    </row>
    <row r="65" spans="1:5" ht="16.2" thickBot="1" x14ac:dyDescent="0.35">
      <c r="A65" t="s">
        <v>22</v>
      </c>
      <c r="B65" s="2" t="s">
        <v>163</v>
      </c>
      <c r="C65" s="3" t="s">
        <v>164</v>
      </c>
      <c r="D65" s="28">
        <v>4</v>
      </c>
      <c r="E65" s="4" t="s">
        <v>165</v>
      </c>
    </row>
    <row r="66" spans="1:5" ht="16.2" thickBot="1" x14ac:dyDescent="0.35">
      <c r="A66" t="s">
        <v>18</v>
      </c>
      <c r="B66" s="2" t="s">
        <v>85</v>
      </c>
      <c r="C66" s="3" t="s">
        <v>166</v>
      </c>
      <c r="D66" s="28">
        <v>3</v>
      </c>
      <c r="E66" s="4" t="s">
        <v>167</v>
      </c>
    </row>
    <row r="67" spans="1:5" ht="16.2" thickBot="1" x14ac:dyDescent="0.35">
      <c r="A67" t="s">
        <v>22</v>
      </c>
      <c r="B67" s="2" t="s">
        <v>168</v>
      </c>
      <c r="C67" s="3" t="s">
        <v>169</v>
      </c>
      <c r="D67" s="28">
        <v>4</v>
      </c>
      <c r="E67" s="4" t="s">
        <v>170</v>
      </c>
    </row>
    <row r="68" spans="1:5" ht="16.2" thickBot="1" x14ac:dyDescent="0.35">
      <c r="A68" t="s">
        <v>4</v>
      </c>
      <c r="B68" s="2" t="s">
        <v>171</v>
      </c>
      <c r="C68" s="3" t="s">
        <v>172</v>
      </c>
      <c r="D68" s="28">
        <v>4</v>
      </c>
      <c r="E68" s="4" t="s">
        <v>173</v>
      </c>
    </row>
    <row r="69" spans="1:5" ht="16.2" thickBot="1" x14ac:dyDescent="0.35">
      <c r="A69" t="s">
        <v>4</v>
      </c>
      <c r="B69" s="2" t="s">
        <v>174</v>
      </c>
      <c r="C69" s="3" t="s">
        <v>175</v>
      </c>
      <c r="D69" s="28">
        <v>3</v>
      </c>
      <c r="E69" s="4" t="s">
        <v>176</v>
      </c>
    </row>
    <row r="70" spans="1:5" ht="16.2" thickBot="1" x14ac:dyDescent="0.35">
      <c r="A70" t="s">
        <v>4</v>
      </c>
      <c r="B70" s="2" t="s">
        <v>177</v>
      </c>
      <c r="C70" s="3" t="s">
        <v>178</v>
      </c>
      <c r="D70" s="28">
        <v>4</v>
      </c>
      <c r="E70" s="4" t="s">
        <v>179</v>
      </c>
    </row>
    <row r="71" spans="1:5" ht="16.2" thickBot="1" x14ac:dyDescent="0.35">
      <c r="A71" t="s">
        <v>4</v>
      </c>
      <c r="B71" s="2" t="s">
        <v>180</v>
      </c>
      <c r="C71" s="3" t="s">
        <v>181</v>
      </c>
      <c r="D71" s="28">
        <v>4</v>
      </c>
      <c r="E71" s="4" t="s">
        <v>182</v>
      </c>
    </row>
    <row r="72" spans="1:5" ht="16.2" thickBot="1" x14ac:dyDescent="0.35">
      <c r="A72" t="s">
        <v>22</v>
      </c>
      <c r="B72" s="2" t="s">
        <v>183</v>
      </c>
      <c r="C72" s="3" t="s">
        <v>184</v>
      </c>
      <c r="D72" s="28">
        <v>3</v>
      </c>
      <c r="E72" s="4" t="s">
        <v>7</v>
      </c>
    </row>
    <row r="73" spans="1:5" ht="16.2" thickBot="1" x14ac:dyDescent="0.35">
      <c r="A73" t="s">
        <v>22</v>
      </c>
      <c r="B73" s="2" t="s">
        <v>185</v>
      </c>
      <c r="C73" s="3" t="s">
        <v>186</v>
      </c>
      <c r="D73" s="28">
        <v>4</v>
      </c>
      <c r="E73" s="4" t="s">
        <v>187</v>
      </c>
    </row>
    <row r="74" spans="1:5" ht="16.2" thickBot="1" x14ac:dyDescent="0.35">
      <c r="A74" t="s">
        <v>22</v>
      </c>
      <c r="B74" s="2" t="s">
        <v>188</v>
      </c>
      <c r="C74" s="3" t="s">
        <v>189</v>
      </c>
      <c r="D74" s="28">
        <v>4</v>
      </c>
      <c r="E74" s="4" t="s">
        <v>190</v>
      </c>
    </row>
    <row r="75" spans="1:5" ht="16.2" thickBot="1" x14ac:dyDescent="0.35">
      <c r="A75" t="s">
        <v>22</v>
      </c>
      <c r="B75" s="2" t="s">
        <v>191</v>
      </c>
      <c r="C75" s="3" t="s">
        <v>192</v>
      </c>
      <c r="D75" s="28">
        <v>4</v>
      </c>
      <c r="E75" s="4" t="s">
        <v>193</v>
      </c>
    </row>
    <row r="76" spans="1:5" ht="16.2" thickBot="1" x14ac:dyDescent="0.35">
      <c r="A76" t="s">
        <v>4</v>
      </c>
      <c r="B76" s="2" t="s">
        <v>194</v>
      </c>
      <c r="C76" s="3" t="s">
        <v>195</v>
      </c>
      <c r="D76" s="28">
        <v>3</v>
      </c>
      <c r="E76" s="4" t="s">
        <v>7</v>
      </c>
    </row>
    <row r="77" spans="1:5" ht="16.2" thickBot="1" x14ac:dyDescent="0.35">
      <c r="A77" t="s">
        <v>4</v>
      </c>
      <c r="B77" s="2" t="s">
        <v>196</v>
      </c>
      <c r="C77" s="3" t="s">
        <v>197</v>
      </c>
      <c r="D77" s="28">
        <v>4</v>
      </c>
      <c r="E77" s="4" t="s">
        <v>198</v>
      </c>
    </row>
    <row r="78" spans="1:5" ht="16.2" thickBot="1" x14ac:dyDescent="0.35">
      <c r="A78" t="s">
        <v>4</v>
      </c>
      <c r="B78" s="2" t="s">
        <v>199</v>
      </c>
      <c r="C78" s="3" t="s">
        <v>200</v>
      </c>
      <c r="D78" s="28">
        <v>4</v>
      </c>
      <c r="E78" s="4" t="s">
        <v>201</v>
      </c>
    </row>
    <row r="79" spans="1:5" ht="16.2" thickBot="1" x14ac:dyDescent="0.35">
      <c r="A79" t="s">
        <v>4</v>
      </c>
      <c r="B79" s="2" t="s">
        <v>202</v>
      </c>
      <c r="C79" s="3" t="s">
        <v>203</v>
      </c>
      <c r="D79" s="28">
        <v>3</v>
      </c>
      <c r="E79" s="4" t="s">
        <v>204</v>
      </c>
    </row>
    <row r="80" spans="1:5" ht="16.2" thickBot="1" x14ac:dyDescent="0.35">
      <c r="A80" t="s">
        <v>4</v>
      </c>
      <c r="B80" s="2" t="s">
        <v>205</v>
      </c>
      <c r="C80" s="3" t="s">
        <v>206</v>
      </c>
      <c r="D80" s="28">
        <v>4</v>
      </c>
      <c r="E80" s="4" t="s">
        <v>207</v>
      </c>
    </row>
    <row r="81" spans="1:5" ht="16.2" thickBot="1" x14ac:dyDescent="0.35">
      <c r="A81" t="s">
        <v>18</v>
      </c>
      <c r="B81" s="2" t="s">
        <v>208</v>
      </c>
      <c r="C81" s="3" t="s">
        <v>209</v>
      </c>
      <c r="D81" s="28">
        <v>4</v>
      </c>
      <c r="E81" s="4" t="s">
        <v>25</v>
      </c>
    </row>
    <row r="82" spans="1:5" ht="16.2" thickBot="1" x14ac:dyDescent="0.35">
      <c r="A82" t="s">
        <v>4</v>
      </c>
      <c r="B82" s="2" t="s">
        <v>210</v>
      </c>
      <c r="C82" s="3" t="s">
        <v>211</v>
      </c>
      <c r="D82" s="28">
        <v>3</v>
      </c>
      <c r="E82" s="4" t="s">
        <v>212</v>
      </c>
    </row>
    <row r="83" spans="1:5" ht="16.2" thickBot="1" x14ac:dyDescent="0.35">
      <c r="A83" t="s">
        <v>4</v>
      </c>
      <c r="B83" s="2" t="s">
        <v>213</v>
      </c>
      <c r="C83" s="3" t="s">
        <v>214</v>
      </c>
      <c r="D83" s="28">
        <v>4</v>
      </c>
      <c r="E83" s="4" t="s">
        <v>162</v>
      </c>
    </row>
    <row r="84" spans="1:5" ht="16.2" thickBot="1" x14ac:dyDescent="0.35">
      <c r="A84" t="s">
        <v>4</v>
      </c>
      <c r="B84" s="2" t="s">
        <v>215</v>
      </c>
      <c r="C84" s="3" t="s">
        <v>94</v>
      </c>
      <c r="D84" s="28">
        <v>4</v>
      </c>
      <c r="E84" s="4" t="s">
        <v>7</v>
      </c>
    </row>
    <row r="85" spans="1:5" ht="16.2" thickBot="1" x14ac:dyDescent="0.35">
      <c r="A85" t="s">
        <v>4</v>
      </c>
      <c r="B85" s="2" t="s">
        <v>103</v>
      </c>
      <c r="C85" s="3" t="s">
        <v>104</v>
      </c>
      <c r="D85" s="28">
        <v>3</v>
      </c>
      <c r="E85" s="4" t="s">
        <v>7</v>
      </c>
    </row>
    <row r="86" spans="1:5" ht="16.2" thickBot="1" x14ac:dyDescent="0.35">
      <c r="A86" t="s">
        <v>4</v>
      </c>
      <c r="B86" s="2" t="s">
        <v>95</v>
      </c>
      <c r="C86" s="3" t="s">
        <v>216</v>
      </c>
      <c r="D86" s="28">
        <v>4</v>
      </c>
      <c r="E86" s="4" t="s">
        <v>21</v>
      </c>
    </row>
    <row r="87" spans="1:5" ht="16.2" thickBot="1" x14ac:dyDescent="0.35">
      <c r="A87" t="s">
        <v>4</v>
      </c>
      <c r="B87" s="2" t="s">
        <v>101</v>
      </c>
      <c r="C87" s="3" t="s">
        <v>102</v>
      </c>
      <c r="D87" s="28">
        <v>3</v>
      </c>
      <c r="E87" s="4" t="s">
        <v>90</v>
      </c>
    </row>
    <row r="88" spans="1:5" ht="16.2" thickBot="1" x14ac:dyDescent="0.35">
      <c r="B88" s="2" t="s">
        <v>217</v>
      </c>
      <c r="C88" s="3" t="s">
        <v>218</v>
      </c>
      <c r="D88" s="28">
        <v>4</v>
      </c>
      <c r="E88" s="4" t="s">
        <v>219</v>
      </c>
    </row>
    <row r="89" spans="1:5" ht="16.2" thickBot="1" x14ac:dyDescent="0.35">
      <c r="B89" s="2" t="s">
        <v>220</v>
      </c>
      <c r="C89" s="3" t="s">
        <v>221</v>
      </c>
      <c r="D89" s="28">
        <v>4</v>
      </c>
      <c r="E89" s="4" t="s">
        <v>222</v>
      </c>
    </row>
    <row r="90" spans="1:5" ht="16.2" thickBot="1" x14ac:dyDescent="0.35">
      <c r="B90" s="2" t="s">
        <v>120</v>
      </c>
      <c r="C90" s="3" t="s">
        <v>121</v>
      </c>
      <c r="D90" s="28">
        <v>3</v>
      </c>
      <c r="E90" s="4" t="s">
        <v>122</v>
      </c>
    </row>
    <row r="91" spans="1:5" ht="16.2" thickBot="1" x14ac:dyDescent="0.35">
      <c r="B91" s="2" t="s">
        <v>114</v>
      </c>
      <c r="C91" s="3" t="s">
        <v>115</v>
      </c>
      <c r="D91" s="28">
        <v>3</v>
      </c>
      <c r="E91" s="4" t="s">
        <v>223</v>
      </c>
    </row>
    <row r="92" spans="1:5" ht="16.2" thickBot="1" x14ac:dyDescent="0.35">
      <c r="B92" s="2" t="s">
        <v>117</v>
      </c>
      <c r="C92" s="3" t="s">
        <v>118</v>
      </c>
      <c r="D92" s="28">
        <v>3</v>
      </c>
      <c r="E92" s="4" t="s">
        <v>119</v>
      </c>
    </row>
    <row r="93" spans="1:5" ht="16.2" thickBot="1" x14ac:dyDescent="0.35">
      <c r="B93" s="2" t="s">
        <v>107</v>
      </c>
      <c r="C93" s="3" t="s">
        <v>108</v>
      </c>
      <c r="D93" s="28">
        <v>4</v>
      </c>
      <c r="E93" s="4" t="s">
        <v>224</v>
      </c>
    </row>
    <row r="94" spans="1:5" ht="16.2" thickBot="1" x14ac:dyDescent="0.35">
      <c r="B94" s="2" t="s">
        <v>225</v>
      </c>
      <c r="C94" s="3" t="s">
        <v>226</v>
      </c>
      <c r="D94" s="28">
        <v>0</v>
      </c>
      <c r="E94" s="4" t="s">
        <v>227</v>
      </c>
    </row>
    <row r="95" spans="1:5" ht="16.2" thickBot="1" x14ac:dyDescent="0.35">
      <c r="B95" s="2" t="s">
        <v>129</v>
      </c>
      <c r="C95" s="3" t="s">
        <v>130</v>
      </c>
      <c r="D95" s="28">
        <v>4</v>
      </c>
      <c r="E95" s="4" t="s">
        <v>131</v>
      </c>
    </row>
    <row r="96" spans="1:5" ht="16.2" thickBot="1" x14ac:dyDescent="0.35">
      <c r="B96" s="2" t="s">
        <v>137</v>
      </c>
      <c r="C96" s="3" t="s">
        <v>138</v>
      </c>
      <c r="D96" s="28">
        <v>3</v>
      </c>
      <c r="E96" s="4" t="s">
        <v>139</v>
      </c>
    </row>
    <row r="97" spans="2:5" ht="16.2" thickBot="1" x14ac:dyDescent="0.35">
      <c r="B97" s="2" t="s">
        <v>135</v>
      </c>
      <c r="C97" s="3" t="s">
        <v>136</v>
      </c>
      <c r="D97" s="28">
        <v>3</v>
      </c>
      <c r="E97" s="4" t="s">
        <v>228</v>
      </c>
    </row>
    <row r="98" spans="2:5" ht="16.2" thickBot="1" x14ac:dyDescent="0.35">
      <c r="B98" s="2" t="s">
        <v>229</v>
      </c>
      <c r="C98" s="3" t="s">
        <v>124</v>
      </c>
      <c r="D98" s="28">
        <v>4</v>
      </c>
      <c r="E98" s="4" t="s">
        <v>125</v>
      </c>
    </row>
    <row r="99" spans="2:5" ht="16.2" thickBot="1" x14ac:dyDescent="0.35">
      <c r="B99" s="2" t="s">
        <v>230</v>
      </c>
      <c r="C99" s="3" t="s">
        <v>231</v>
      </c>
      <c r="D99" s="28">
        <v>3</v>
      </c>
      <c r="E99" s="4" t="s">
        <v>128</v>
      </c>
    </row>
    <row r="100" spans="2:5" ht="16.2" thickBot="1" x14ac:dyDescent="0.35">
      <c r="B100" s="2" t="s">
        <v>232</v>
      </c>
      <c r="C100" s="3" t="s">
        <v>233</v>
      </c>
      <c r="D100" s="28">
        <v>4</v>
      </c>
      <c r="E100" s="4" t="s">
        <v>234</v>
      </c>
    </row>
    <row r="101" spans="2:5" ht="16.2" thickBot="1" x14ac:dyDescent="0.35">
      <c r="B101" s="2" t="s">
        <v>235</v>
      </c>
      <c r="C101" s="3" t="s">
        <v>236</v>
      </c>
      <c r="D101" s="28">
        <v>0</v>
      </c>
      <c r="E101" s="4" t="s">
        <v>7</v>
      </c>
    </row>
    <row r="102" spans="2:5" ht="16.2" thickBot="1" x14ac:dyDescent="0.35">
      <c r="B102" s="2" t="s">
        <v>140</v>
      </c>
      <c r="C102" s="3" t="s">
        <v>141</v>
      </c>
      <c r="D102" s="28">
        <v>21</v>
      </c>
      <c r="E102" s="4" t="s">
        <v>237</v>
      </c>
    </row>
    <row r="103" spans="2:5" ht="15.6" x14ac:dyDescent="0.3">
      <c r="B103" s="18" t="s">
        <v>238</v>
      </c>
      <c r="C103" s="7" t="s">
        <v>239</v>
      </c>
      <c r="D103" s="29">
        <v>5</v>
      </c>
      <c r="E103" s="4" t="s">
        <v>7</v>
      </c>
    </row>
    <row r="104" spans="2:5" ht="15.6" x14ac:dyDescent="0.3">
      <c r="B104" s="8" t="s">
        <v>240</v>
      </c>
      <c r="C104" s="8" t="s">
        <v>241</v>
      </c>
      <c r="D104" s="25">
        <v>3</v>
      </c>
      <c r="E104" s="4" t="s">
        <v>7</v>
      </c>
    </row>
    <row r="105" spans="2:5" ht="15.6" x14ac:dyDescent="0.3">
      <c r="B105" s="8" t="s">
        <v>242</v>
      </c>
      <c r="C105" s="8" t="s">
        <v>243</v>
      </c>
      <c r="D105" s="25">
        <v>4</v>
      </c>
      <c r="E105" s="4" t="s">
        <v>7</v>
      </c>
    </row>
    <row r="106" spans="2:5" ht="15.6" x14ac:dyDescent="0.3">
      <c r="B106" s="8" t="s">
        <v>244</v>
      </c>
      <c r="C106" s="9" t="s">
        <v>245</v>
      </c>
      <c r="D106" s="25">
        <v>3</v>
      </c>
      <c r="E106" s="4" t="s">
        <v>7</v>
      </c>
    </row>
    <row r="107" spans="2:5" ht="15.6" x14ac:dyDescent="0.3">
      <c r="B107" s="8" t="s">
        <v>246</v>
      </c>
      <c r="C107" s="9" t="s">
        <v>247</v>
      </c>
      <c r="D107" s="25">
        <v>3</v>
      </c>
      <c r="E107" s="4" t="s">
        <v>7</v>
      </c>
    </row>
    <row r="108" spans="2:5" ht="15.6" x14ac:dyDescent="0.3">
      <c r="B108" s="8" t="s">
        <v>248</v>
      </c>
      <c r="C108" s="8" t="s">
        <v>249</v>
      </c>
      <c r="D108" s="25">
        <v>3</v>
      </c>
      <c r="E108" s="4" t="s">
        <v>7</v>
      </c>
    </row>
    <row r="109" spans="2:5" ht="15.6" x14ac:dyDescent="0.3">
      <c r="B109" s="19" t="s">
        <v>250</v>
      </c>
      <c r="C109" s="10" t="s">
        <v>251</v>
      </c>
      <c r="D109" s="25"/>
      <c r="E109" s="4" t="s">
        <v>7</v>
      </c>
    </row>
    <row r="110" spans="2:5" ht="16.2" thickBot="1" x14ac:dyDescent="0.35">
      <c r="B110" s="20" t="s">
        <v>252</v>
      </c>
      <c r="C110" s="11" t="s">
        <v>253</v>
      </c>
      <c r="D110" s="30"/>
      <c r="E110" s="4" t="s">
        <v>7</v>
      </c>
    </row>
    <row r="111" spans="2:5" ht="15.6" x14ac:dyDescent="0.3">
      <c r="B111" s="21" t="s">
        <v>254</v>
      </c>
      <c r="C111" s="12" t="s">
        <v>255</v>
      </c>
      <c r="D111" s="25">
        <v>3</v>
      </c>
      <c r="E111" s="4" t="s">
        <v>7</v>
      </c>
    </row>
    <row r="112" spans="2:5" ht="15.6" x14ac:dyDescent="0.3">
      <c r="B112" s="22" t="s">
        <v>28</v>
      </c>
      <c r="C112" s="13" t="s">
        <v>256</v>
      </c>
      <c r="D112" s="25">
        <v>3</v>
      </c>
      <c r="E112" s="4" t="s">
        <v>7</v>
      </c>
    </row>
    <row r="113" spans="2:5" ht="15.6" x14ac:dyDescent="0.3">
      <c r="B113" s="23" t="s">
        <v>257</v>
      </c>
      <c r="C113" s="14" t="s">
        <v>258</v>
      </c>
      <c r="D113" s="25">
        <v>3</v>
      </c>
      <c r="E113" s="4" t="s">
        <v>7</v>
      </c>
    </row>
    <row r="114" spans="2:5" ht="15.6" x14ac:dyDescent="0.3">
      <c r="B114" s="23" t="s">
        <v>259</v>
      </c>
      <c r="C114" s="14" t="s">
        <v>260</v>
      </c>
      <c r="D114" s="25">
        <v>3</v>
      </c>
      <c r="E114" s="4" t="s">
        <v>7</v>
      </c>
    </row>
    <row r="115" spans="2:5" ht="15.6" x14ac:dyDescent="0.3">
      <c r="B115" s="36" t="s">
        <v>261</v>
      </c>
      <c r="C115" s="15" t="s">
        <v>24</v>
      </c>
      <c r="D115" s="25">
        <v>4</v>
      </c>
      <c r="E115" s="4" t="s">
        <v>25</v>
      </c>
    </row>
    <row r="116" spans="2:5" ht="15.6" x14ac:dyDescent="0.3">
      <c r="B116" s="36" t="s">
        <v>262</v>
      </c>
      <c r="C116" s="15" t="s">
        <v>31</v>
      </c>
      <c r="D116" s="25">
        <v>3</v>
      </c>
      <c r="E116" s="4" t="s">
        <v>7</v>
      </c>
    </row>
    <row r="117" spans="2:5" ht="16.2" thickBot="1" x14ac:dyDescent="0.35">
      <c r="B117" s="36" t="s">
        <v>263</v>
      </c>
      <c r="C117" s="16" t="s">
        <v>264</v>
      </c>
      <c r="D117" s="30">
        <v>4</v>
      </c>
      <c r="E117" s="4" t="s">
        <v>7</v>
      </c>
    </row>
    <row r="118" spans="2:5" ht="15.6" x14ac:dyDescent="0.3">
      <c r="B118" s="37" t="s">
        <v>265</v>
      </c>
      <c r="C118" s="12" t="s">
        <v>266</v>
      </c>
      <c r="D118" s="31">
        <v>3</v>
      </c>
      <c r="E118" s="4" t="s">
        <v>7</v>
      </c>
    </row>
    <row r="119" spans="2:5" ht="15.6" x14ac:dyDescent="0.3">
      <c r="B119" s="37" t="s">
        <v>41</v>
      </c>
      <c r="C119" s="33" t="s">
        <v>42</v>
      </c>
      <c r="D119" s="32">
        <v>3</v>
      </c>
      <c r="E119" s="4" t="s">
        <v>7</v>
      </c>
    </row>
    <row r="120" spans="2:5" ht="15.6" x14ac:dyDescent="0.3">
      <c r="B120" s="37" t="s">
        <v>75</v>
      </c>
      <c r="C120" s="33" t="s">
        <v>76</v>
      </c>
      <c r="D120" s="32">
        <v>3</v>
      </c>
      <c r="E120" s="4" t="s">
        <v>7</v>
      </c>
    </row>
    <row r="121" spans="2:5" ht="15.6" x14ac:dyDescent="0.3">
      <c r="B121" s="37" t="s">
        <v>267</v>
      </c>
      <c r="C121" s="14" t="s">
        <v>268</v>
      </c>
      <c r="D121" s="32">
        <v>3</v>
      </c>
      <c r="E121" s="4" t="s">
        <v>269</v>
      </c>
    </row>
    <row r="122" spans="2:5" ht="15.6" x14ac:dyDescent="0.3">
      <c r="B122" s="37" t="s">
        <v>270</v>
      </c>
      <c r="C122" s="14" t="s">
        <v>271</v>
      </c>
      <c r="D122" s="32">
        <v>3</v>
      </c>
      <c r="E122" s="4" t="s">
        <v>7</v>
      </c>
    </row>
    <row r="123" spans="2:5" ht="15.6" x14ac:dyDescent="0.3">
      <c r="B123" s="37" t="s">
        <v>46</v>
      </c>
      <c r="C123" s="33" t="s">
        <v>272</v>
      </c>
      <c r="D123" s="32">
        <v>3</v>
      </c>
      <c r="E123" s="4" t="s">
        <v>7</v>
      </c>
    </row>
    <row r="124" spans="2:5" ht="15.6" x14ac:dyDescent="0.3">
      <c r="B124" s="37" t="s">
        <v>273</v>
      </c>
      <c r="C124" s="34" t="s">
        <v>274</v>
      </c>
      <c r="D124" s="32">
        <v>3</v>
      </c>
      <c r="E124" s="4" t="s">
        <v>7</v>
      </c>
    </row>
    <row r="125" spans="2:5" ht="16.2" thickBot="1" x14ac:dyDescent="0.35">
      <c r="B125" s="37" t="s">
        <v>275</v>
      </c>
      <c r="C125" s="35" t="s">
        <v>276</v>
      </c>
      <c r="D125" s="32">
        <v>4</v>
      </c>
      <c r="E125" s="4" t="s">
        <v>269</v>
      </c>
    </row>
    <row r="126" spans="2:5" ht="15.6" x14ac:dyDescent="0.3">
      <c r="B126" s="38" t="s">
        <v>38</v>
      </c>
      <c r="C126" s="12" t="s">
        <v>277</v>
      </c>
      <c r="D126" s="32">
        <v>4</v>
      </c>
      <c r="E126" s="4" t="s">
        <v>7</v>
      </c>
    </row>
    <row r="127" spans="2:5" ht="15.6" x14ac:dyDescent="0.3">
      <c r="B127" s="38" t="s">
        <v>278</v>
      </c>
      <c r="C127" s="14" t="s">
        <v>279</v>
      </c>
      <c r="D127" s="32">
        <v>3</v>
      </c>
      <c r="E127" s="4" t="s">
        <v>7</v>
      </c>
    </row>
    <row r="128" spans="2:5" ht="15.6" x14ac:dyDescent="0.3">
      <c r="B128" s="38" t="s">
        <v>80</v>
      </c>
      <c r="C128" s="14" t="s">
        <v>280</v>
      </c>
      <c r="D128" s="32">
        <v>3</v>
      </c>
      <c r="E128" s="4" t="s">
        <v>281</v>
      </c>
    </row>
    <row r="129" spans="2:5" ht="15.6" x14ac:dyDescent="0.3">
      <c r="B129" s="38" t="s">
        <v>85</v>
      </c>
      <c r="C129" s="14" t="s">
        <v>282</v>
      </c>
      <c r="D129" s="32">
        <v>3</v>
      </c>
      <c r="E129" s="4" t="s">
        <v>7</v>
      </c>
    </row>
    <row r="130" spans="2:5" ht="15.6" x14ac:dyDescent="0.3">
      <c r="B130" s="38" t="s">
        <v>283</v>
      </c>
      <c r="C130" s="14" t="s">
        <v>284</v>
      </c>
      <c r="D130" s="32">
        <v>2</v>
      </c>
      <c r="E130" s="4" t="s">
        <v>25</v>
      </c>
    </row>
    <row r="131" spans="2:5" ht="15.6" x14ac:dyDescent="0.3">
      <c r="B131" s="38" t="s">
        <v>35</v>
      </c>
      <c r="C131" s="14" t="s">
        <v>285</v>
      </c>
      <c r="D131" s="32">
        <v>4</v>
      </c>
      <c r="E131" s="4" t="s">
        <v>7</v>
      </c>
    </row>
    <row r="132" spans="2:5" ht="16.2" thickBot="1" x14ac:dyDescent="0.35">
      <c r="B132" s="38" t="s">
        <v>286</v>
      </c>
      <c r="C132" s="35" t="s">
        <v>287</v>
      </c>
      <c r="D132" s="30">
        <v>3</v>
      </c>
      <c r="E132" s="4" t="s">
        <v>7</v>
      </c>
    </row>
    <row r="133" spans="2:5" ht="15.6" x14ac:dyDescent="0.3">
      <c r="B133" s="39" t="s">
        <v>72</v>
      </c>
      <c r="C133" s="12" t="s">
        <v>73</v>
      </c>
      <c r="D133" s="31">
        <v>3</v>
      </c>
      <c r="E133" s="4" t="s">
        <v>7</v>
      </c>
    </row>
    <row r="134" spans="2:5" ht="15.6" x14ac:dyDescent="0.3">
      <c r="B134" s="39" t="s">
        <v>288</v>
      </c>
      <c r="C134" s="14" t="s">
        <v>289</v>
      </c>
      <c r="D134" s="32">
        <v>5</v>
      </c>
      <c r="E134" s="4" t="s">
        <v>7</v>
      </c>
    </row>
    <row r="135" spans="2:5" ht="15.6" x14ac:dyDescent="0.3">
      <c r="B135" s="40" t="s">
        <v>290</v>
      </c>
      <c r="C135" s="14" t="s">
        <v>291</v>
      </c>
      <c r="D135" s="32">
        <v>3</v>
      </c>
      <c r="E135" s="4" t="s">
        <v>292</v>
      </c>
    </row>
    <row r="136" spans="2:5" ht="15.6" x14ac:dyDescent="0.3">
      <c r="B136" s="39" t="s">
        <v>293</v>
      </c>
      <c r="C136" s="14" t="s">
        <v>294</v>
      </c>
      <c r="D136" s="32">
        <v>4</v>
      </c>
      <c r="E136" s="4" t="s">
        <v>7</v>
      </c>
    </row>
    <row r="137" spans="2:5" ht="15.6" x14ac:dyDescent="0.3">
      <c r="B137" s="39" t="s">
        <v>295</v>
      </c>
      <c r="C137" s="14" t="s">
        <v>296</v>
      </c>
      <c r="D137" s="32">
        <v>3</v>
      </c>
      <c r="E137" s="4" t="s">
        <v>7</v>
      </c>
    </row>
    <row r="138" spans="2:5" ht="16.2" thickBot="1" x14ac:dyDescent="0.35">
      <c r="B138" s="39" t="s">
        <v>101</v>
      </c>
      <c r="C138" s="17" t="s">
        <v>102</v>
      </c>
      <c r="D138" s="30">
        <v>3</v>
      </c>
      <c r="E138" s="4" t="s">
        <v>7</v>
      </c>
    </row>
    <row r="139" spans="2:5" ht="15.6" x14ac:dyDescent="0.3">
      <c r="B139" s="24"/>
    </row>
  </sheetData>
  <conditionalFormatting sqref="B1:B1048576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11FE-B5A8-42D3-B672-D311070F9F24}">
  <dimension ref="A1:O133"/>
  <sheetViews>
    <sheetView tabSelected="1" topLeftCell="A45" zoomScale="52" zoomScaleNormal="100" workbookViewId="0">
      <selection activeCell="I40" sqref="I40"/>
    </sheetView>
  </sheetViews>
  <sheetFormatPr defaultColWidth="21.33203125" defaultRowHeight="15.6" x14ac:dyDescent="0.3"/>
  <cols>
    <col min="1" max="1" width="8.33203125" style="1" customWidth="1"/>
    <col min="2" max="2" width="21.33203125" style="1"/>
    <col min="3" max="3" width="23.6640625" style="41" customWidth="1"/>
    <col min="4" max="4" width="77" style="1" customWidth="1"/>
    <col min="5" max="5" width="13.88671875" style="1" customWidth="1"/>
    <col min="6" max="6" width="20.33203125" style="1" customWidth="1"/>
    <col min="7" max="7" width="21.33203125" style="1" customWidth="1"/>
    <col min="8" max="8" width="18" style="1" customWidth="1"/>
    <col min="9" max="9" width="18.109375" style="1" customWidth="1"/>
    <col min="10" max="10" width="21.44140625" style="1" customWidth="1"/>
    <col min="11" max="11" width="16.5546875" style="1" customWidth="1"/>
    <col min="12" max="12" width="15.5546875" style="1" customWidth="1"/>
    <col min="13" max="13" width="20.109375" style="1" hidden="1" customWidth="1"/>
    <col min="14" max="14" width="17.109375" style="1" hidden="1" customWidth="1"/>
    <col min="15" max="15" width="0" style="1" hidden="1" customWidth="1"/>
    <col min="16" max="16384" width="21.33203125" style="1"/>
  </cols>
  <sheetData>
    <row r="1" spans="1:15" ht="78" customHeight="1" thickBot="1" x14ac:dyDescent="0.45">
      <c r="A1" s="226" t="s">
        <v>297</v>
      </c>
      <c r="B1" s="227"/>
      <c r="C1" s="79" t="s">
        <v>0</v>
      </c>
      <c r="D1" s="80" t="s">
        <v>298</v>
      </c>
      <c r="E1" s="80" t="s">
        <v>299</v>
      </c>
      <c r="F1" s="80" t="s">
        <v>300</v>
      </c>
      <c r="G1" s="42" t="s">
        <v>301</v>
      </c>
      <c r="H1" s="43" t="s">
        <v>302</v>
      </c>
      <c r="I1" s="80" t="s">
        <v>303</v>
      </c>
      <c r="J1" s="42" t="s">
        <v>304</v>
      </c>
      <c r="K1" s="43" t="s">
        <v>305</v>
      </c>
      <c r="L1" s="80" t="s">
        <v>306</v>
      </c>
      <c r="M1" s="42" t="s">
        <v>307</v>
      </c>
      <c r="N1" s="43" t="s">
        <v>308</v>
      </c>
      <c r="O1" s="81" t="s">
        <v>309</v>
      </c>
    </row>
    <row r="2" spans="1:15" ht="24" customHeight="1" thickBot="1" x14ac:dyDescent="0.5">
      <c r="A2" s="228" t="s">
        <v>310</v>
      </c>
      <c r="B2" s="229"/>
      <c r="C2" s="105" t="s">
        <v>26</v>
      </c>
      <c r="D2" s="44" t="str">
        <f>_xlfn.XLOOKUP(C2,All!B:B,All!C:C,"check data",0,1)</f>
        <v xml:space="preserve">General Chemistry </v>
      </c>
      <c r="E2" s="45">
        <f>_xlfn.XLOOKUP(D2,All!C:C,All!D:D,"check data",0,1)</f>
        <v>4</v>
      </c>
      <c r="F2" s="88" t="s">
        <v>311</v>
      </c>
      <c r="G2" s="117"/>
      <c r="H2" s="118" t="str">
        <f>IF(OR(ISNUMBER(SEARCH("D+",G2)),ISNUMBER(SEARCH("C",G2)),ISNUMBER(SEARCH("B",G2)),ISNUMBER(SEARCH("A",G2)),ISNUMBER(SEARCH("Transferred",G2))),"Yes","No")</f>
        <v>No</v>
      </c>
      <c r="I2" s="119"/>
      <c r="J2" s="117"/>
      <c r="K2" s="118" t="str">
        <f>IF(OR(ISNUMBER(SEARCH("D+",J2)),ISNUMBER(SEARCH("C",J2)),ISNUMBER(SEARCH("B",J2)),ISNUMBER(SEARCH("A",J2)),ISNUMBER(SEARCH("Transferred",J2))),"Yes","No")</f>
        <v>No</v>
      </c>
      <c r="L2" s="119"/>
      <c r="M2" s="117"/>
      <c r="N2" s="118" t="str">
        <f>IF(OR(ISNUMBER(SEARCH("D+",M2)),ISNUMBER(SEARCH("C",M2)),ISNUMBER(SEARCH("B",M2)),ISNUMBER(SEARCH("A",M2)),ISNUMBER(SEARCH("Transferred",M2))),"Yes","No")</f>
        <v>No</v>
      </c>
      <c r="O2" s="120" t="b">
        <v>1</v>
      </c>
    </row>
    <row r="3" spans="1:15" ht="24" customHeight="1" thickBot="1" x14ac:dyDescent="0.5">
      <c r="A3" s="230"/>
      <c r="B3" s="231"/>
      <c r="C3" s="105" t="s">
        <v>5</v>
      </c>
      <c r="D3" s="44" t="str">
        <f>_xlfn.XLOOKUP(C3,All!B:B,All!C:C,"check data",0,1)</f>
        <v>Introduction to Programming</v>
      </c>
      <c r="E3" s="45">
        <f>_xlfn.XLOOKUP(D3,All!C:C,All!D:D,"check data",0,1)</f>
        <v>4</v>
      </c>
      <c r="F3" s="88" t="s">
        <v>311</v>
      </c>
      <c r="G3" s="118"/>
      <c r="H3" s="118" t="str">
        <f t="shared" ref="H3:H64" si="0">IF(OR(ISNUMBER(SEARCH("D+",G3)),ISNUMBER(SEARCH("C",G3)),ISNUMBER(SEARCH("B",G3)),ISNUMBER(SEARCH("A",G3)),ISNUMBER(SEARCH("Transferred",G3))),"Yes","No")</f>
        <v>No</v>
      </c>
      <c r="I3" s="121"/>
      <c r="J3" s="118"/>
      <c r="K3" s="118" t="str">
        <f>IF(OR(ISNUMBER(SEARCH("D+",J3)),ISNUMBER(SEARCH("C",J3)),ISNUMBER(SEARCH("B",J3)),ISNUMBER(SEARCH("A",J3)),ISNUMBER(SEARCH("Transferred",J3))),"Yes","No")</f>
        <v>No</v>
      </c>
      <c r="L3" s="121"/>
      <c r="M3" s="118"/>
      <c r="N3" s="118" t="str">
        <f>IF(OR(ISNUMBER(SEARCH("D+",M3)),ISNUMBER(SEARCH("C",M3)),ISNUMBER(SEARCH("B",M3)),ISNUMBER(SEARCH("A",M3)),ISNUMBER(SEARCH("Transferred",M3))),"Yes","No")</f>
        <v>No</v>
      </c>
      <c r="O3" s="120" t="b">
        <v>1</v>
      </c>
    </row>
    <row r="4" spans="1:15" ht="24" customHeight="1" thickBot="1" x14ac:dyDescent="0.5">
      <c r="A4" s="230"/>
      <c r="B4" s="231"/>
      <c r="C4" s="105" t="s">
        <v>14</v>
      </c>
      <c r="D4" s="44" t="str">
        <f>_xlfn.XLOOKUP(C4,All!B:B,All!C:C,"check data",0,1)</f>
        <v>Academic English</v>
      </c>
      <c r="E4" s="45">
        <f>_xlfn.XLOOKUP(D4,All!C:C,All!D:D,"check data",0,1)</f>
        <v>3</v>
      </c>
      <c r="F4" s="88" t="s">
        <v>311</v>
      </c>
      <c r="G4" s="118"/>
      <c r="H4" s="118" t="str">
        <f t="shared" si="0"/>
        <v>No</v>
      </c>
      <c r="I4" s="121"/>
      <c r="J4" s="118"/>
      <c r="K4" s="118" t="str">
        <f t="shared" ref="K4:K90" si="1">IF(OR(ISNUMBER(SEARCH("D+",J4)),ISNUMBER(SEARCH("C",J4)),ISNUMBER(SEARCH("B",J4)),ISNUMBER(SEARCH("A",J4)),ISNUMBER(SEARCH("Transferred",J4))),"Yes","No")</f>
        <v>No</v>
      </c>
      <c r="L4" s="121"/>
      <c r="M4" s="118"/>
      <c r="N4" s="118" t="str">
        <f t="shared" ref="N4:N90" si="2">IF(OR(ISNUMBER(SEARCH("D+",M4)),ISNUMBER(SEARCH("C",M4)),ISNUMBER(SEARCH("B",M4)),ISNUMBER(SEARCH("A",M4)),ISNUMBER(SEARCH("Transferred",M4))),"Yes","No")</f>
        <v>No</v>
      </c>
      <c r="O4" s="120" t="b">
        <v>1</v>
      </c>
    </row>
    <row r="5" spans="1:15" ht="24" customHeight="1" thickBot="1" x14ac:dyDescent="0.5">
      <c r="A5" s="230"/>
      <c r="B5" s="231"/>
      <c r="C5" s="105" t="s">
        <v>12</v>
      </c>
      <c r="D5" s="44" t="str">
        <f>_xlfn.XLOOKUP(C5,All!B:B,All!C:C,"check data",0,1)</f>
        <v>Calculus I</v>
      </c>
      <c r="E5" s="45">
        <f>_xlfn.XLOOKUP(D5,All!C:C,All!D:D,"check data",0,1)</f>
        <v>3</v>
      </c>
      <c r="F5" s="45" t="s">
        <v>311</v>
      </c>
      <c r="G5" s="118"/>
      <c r="H5" s="118" t="str">
        <f t="shared" si="0"/>
        <v>No</v>
      </c>
      <c r="I5" s="122"/>
      <c r="J5" s="118"/>
      <c r="K5" s="118" t="str">
        <f t="shared" si="1"/>
        <v>No</v>
      </c>
      <c r="L5" s="122"/>
      <c r="M5" s="118"/>
      <c r="N5" s="118" t="str">
        <f t="shared" si="2"/>
        <v>No</v>
      </c>
      <c r="O5" s="120" t="b">
        <v>1</v>
      </c>
    </row>
    <row r="6" spans="1:15" ht="24" customHeight="1" thickBot="1" x14ac:dyDescent="0.5">
      <c r="A6" s="230"/>
      <c r="B6" s="231"/>
      <c r="C6" s="105" t="s">
        <v>16</v>
      </c>
      <c r="D6" s="44" t="str">
        <f>_xlfn.XLOOKUP(C6,All!B:B,All!C:C,"check data",0,1)</f>
        <v>Introduction to Microeconomics</v>
      </c>
      <c r="E6" s="45">
        <f>_xlfn.XLOOKUP(D6,All!C:C,All!D:D,"check data",0,1)</f>
        <v>3</v>
      </c>
      <c r="F6" s="45" t="s">
        <v>311</v>
      </c>
      <c r="G6" s="118"/>
      <c r="H6" s="118" t="str">
        <f t="shared" si="0"/>
        <v>No</v>
      </c>
      <c r="I6" s="122"/>
      <c r="J6" s="118"/>
      <c r="K6" s="118" t="str">
        <f t="shared" si="1"/>
        <v>No</v>
      </c>
      <c r="L6" s="122"/>
      <c r="M6" s="118"/>
      <c r="N6" s="118" t="str">
        <f t="shared" si="2"/>
        <v>No</v>
      </c>
      <c r="O6" s="120" t="b">
        <v>1</v>
      </c>
    </row>
    <row r="7" spans="1:15" ht="24" customHeight="1" thickBot="1" x14ac:dyDescent="0.5">
      <c r="A7" s="230"/>
      <c r="B7" s="231"/>
      <c r="C7" s="105" t="s">
        <v>10</v>
      </c>
      <c r="D7" s="44" t="str">
        <f>_xlfn.XLOOKUP(C7,All!B:B,All!C:C,"check data",0,1)</f>
        <v>Classical Mechanics</v>
      </c>
      <c r="E7" s="45">
        <f>_xlfn.XLOOKUP(D7,All!C:C,All!D:D,"check data",0,1)</f>
        <v>4</v>
      </c>
      <c r="F7" s="45" t="s">
        <v>311</v>
      </c>
      <c r="G7" s="118"/>
      <c r="H7" s="118" t="str">
        <f t="shared" si="0"/>
        <v>No</v>
      </c>
      <c r="I7" s="122"/>
      <c r="J7" s="118"/>
      <c r="K7" s="118" t="str">
        <f t="shared" si="1"/>
        <v>No</v>
      </c>
      <c r="L7" s="122"/>
      <c r="M7" s="118"/>
      <c r="N7" s="118" t="str">
        <f t="shared" si="2"/>
        <v>No</v>
      </c>
      <c r="O7" s="120" t="b">
        <v>1</v>
      </c>
    </row>
    <row r="8" spans="1:15" ht="24" customHeight="1" thickBot="1" x14ac:dyDescent="0.5">
      <c r="A8" s="230"/>
      <c r="B8" s="231"/>
      <c r="C8" s="105" t="s">
        <v>8</v>
      </c>
      <c r="D8" s="44" t="str">
        <f>_xlfn.XLOOKUP(C8,All!B:B,All!C:C,"check data",0,1)</f>
        <v>Digital Systems</v>
      </c>
      <c r="E8" s="45">
        <f>_xlfn.XLOOKUP(D8,All!C:C,All!D:D,"check data",0,1)</f>
        <v>4</v>
      </c>
      <c r="F8" s="45" t="s">
        <v>311</v>
      </c>
      <c r="G8" s="118"/>
      <c r="H8" s="118" t="str">
        <f t="shared" si="0"/>
        <v>No</v>
      </c>
      <c r="I8" s="122"/>
      <c r="J8" s="118"/>
      <c r="K8" s="118" t="str">
        <f t="shared" si="1"/>
        <v>No</v>
      </c>
      <c r="L8" s="122"/>
      <c r="M8" s="118"/>
      <c r="N8" s="118" t="str">
        <f t="shared" si="2"/>
        <v>No</v>
      </c>
      <c r="O8" s="120" t="b">
        <v>1</v>
      </c>
    </row>
    <row r="9" spans="1:15" ht="24" customHeight="1" thickBot="1" x14ac:dyDescent="0.5">
      <c r="A9" s="230"/>
      <c r="B9" s="231"/>
      <c r="C9" s="105" t="s">
        <v>252</v>
      </c>
      <c r="D9" s="44" t="str">
        <f>_xlfn.XLOOKUP(C9,All!B:B,All!C:C,"check data",0,1)</f>
        <v>Pre-Calculus</v>
      </c>
      <c r="E9" s="45">
        <f>_xlfn.XLOOKUP(D9,All!C:C,All!D:D,"check data",0,1)</f>
        <v>0</v>
      </c>
      <c r="F9" s="45" t="s">
        <v>311</v>
      </c>
      <c r="G9" s="118"/>
      <c r="H9" s="118" t="str">
        <f t="shared" si="0"/>
        <v>No</v>
      </c>
      <c r="I9" s="122"/>
      <c r="J9" s="118"/>
      <c r="K9" s="118" t="str">
        <f t="shared" si="1"/>
        <v>No</v>
      </c>
      <c r="L9" s="122"/>
      <c r="M9" s="118"/>
      <c r="N9" s="118" t="str">
        <f t="shared" si="2"/>
        <v>No</v>
      </c>
      <c r="O9" s="120" t="b">
        <v>1</v>
      </c>
    </row>
    <row r="10" spans="1:15" ht="24" customHeight="1" thickBot="1" x14ac:dyDescent="0.5">
      <c r="A10" s="232"/>
      <c r="B10" s="233"/>
      <c r="C10" s="105" t="s">
        <v>250</v>
      </c>
      <c r="D10" s="44" t="str">
        <f>_xlfn.XLOOKUP(C10,All!B:B,All!C:C,"check data",0,1)</f>
        <v>Pre-English</v>
      </c>
      <c r="E10" s="45">
        <f>_xlfn.XLOOKUP(D10,All!C:C,All!D:D,"check data",0,1)</f>
        <v>0</v>
      </c>
      <c r="F10" s="45" t="s">
        <v>311</v>
      </c>
      <c r="G10" s="118"/>
      <c r="H10" s="118" t="str">
        <f t="shared" si="0"/>
        <v>No</v>
      </c>
      <c r="I10" s="122"/>
      <c r="J10" s="118"/>
      <c r="K10" s="118" t="str">
        <f t="shared" si="1"/>
        <v>No</v>
      </c>
      <c r="L10" s="122"/>
      <c r="M10" s="118"/>
      <c r="N10" s="118" t="str">
        <f t="shared" si="2"/>
        <v>No</v>
      </c>
      <c r="O10" s="120" t="b">
        <v>1</v>
      </c>
    </row>
    <row r="11" spans="1:15" ht="24" customHeight="1" thickBot="1" x14ac:dyDescent="0.5">
      <c r="A11" s="248" t="s">
        <v>312</v>
      </c>
      <c r="B11" s="249"/>
      <c r="C11" s="133" t="s">
        <v>5</v>
      </c>
      <c r="D11" s="134" t="str">
        <f>_xlfn.XLOOKUP(C11,All!B:B,All!C:C,"check data",0,1)</f>
        <v>Introduction to Programming</v>
      </c>
      <c r="E11" s="135">
        <f>_xlfn.XLOOKUP(D11,All!C:C,All!D:D,"check data",0,1)</f>
        <v>4</v>
      </c>
      <c r="F11" s="136" t="s">
        <v>311</v>
      </c>
      <c r="G11" s="117"/>
      <c r="H11" s="118" t="str">
        <f>IF(OR(ISNUMBER(SEARCH("D+",G11)),ISNUMBER(SEARCH("C",G11)),ISNUMBER(SEARCH("B",G11)),ISNUMBER(SEARCH("A",G11)),ISNUMBER(SEARCH("Transferred",G11))),"Yes","No")</f>
        <v>No</v>
      </c>
      <c r="I11" s="119"/>
      <c r="J11" s="117"/>
      <c r="K11" s="118" t="str">
        <f>IF(OR(ISNUMBER(SEARCH("D+",J11)),ISNUMBER(SEARCH("C",J11)),ISNUMBER(SEARCH("B",J11)),ISNUMBER(SEARCH("A",J11)),ISNUMBER(SEARCH("Transferred",J11))),"Yes","No")</f>
        <v>No</v>
      </c>
      <c r="L11" s="119"/>
      <c r="M11" s="117"/>
      <c r="N11" s="118" t="str">
        <f>IF(OR(ISNUMBER(SEARCH("D+",M11)),ISNUMBER(SEARCH("C",M11)),ISNUMBER(SEARCH("B",M11)),ISNUMBER(SEARCH("A",M11)),ISNUMBER(SEARCH("Transferred",M11))),"Yes","No")</f>
        <v>No</v>
      </c>
      <c r="O11" s="120" t="b">
        <v>1</v>
      </c>
    </row>
    <row r="12" spans="1:15" ht="24" customHeight="1" thickBot="1" x14ac:dyDescent="0.5">
      <c r="A12" s="248"/>
      <c r="B12" s="249"/>
      <c r="C12" s="133" t="s">
        <v>14</v>
      </c>
      <c r="D12" s="134" t="str">
        <f>_xlfn.XLOOKUP(C12,All!B:B,All!C:C,"check data",0,1)</f>
        <v>Academic English</v>
      </c>
      <c r="E12" s="135">
        <f>_xlfn.XLOOKUP(D12,All!C:C,All!D:D,"check data",0,1)</f>
        <v>3</v>
      </c>
      <c r="F12" s="136" t="s">
        <v>311</v>
      </c>
      <c r="G12" s="118"/>
      <c r="H12" s="118" t="str">
        <f t="shared" ref="H12:H16" si="3">IF(OR(ISNUMBER(SEARCH("D+",G12)),ISNUMBER(SEARCH("C",G12)),ISNUMBER(SEARCH("B",G12)),ISNUMBER(SEARCH("A",G12)),ISNUMBER(SEARCH("Transferred",G12))),"Yes","No")</f>
        <v>No</v>
      </c>
      <c r="I12" s="121"/>
      <c r="J12" s="118"/>
      <c r="K12" s="118" t="str">
        <f>IF(OR(ISNUMBER(SEARCH("D+",J12)),ISNUMBER(SEARCH("C",J12)),ISNUMBER(SEARCH("B",J12)),ISNUMBER(SEARCH("A",J12)),ISNUMBER(SEARCH("Transferred",J12))),"Yes","No")</f>
        <v>No</v>
      </c>
      <c r="L12" s="121"/>
      <c r="M12" s="118"/>
      <c r="N12" s="118" t="str">
        <f>IF(OR(ISNUMBER(SEARCH("D+",M12)),ISNUMBER(SEARCH("C",M12)),ISNUMBER(SEARCH("B",M12)),ISNUMBER(SEARCH("A",M12)),ISNUMBER(SEARCH("Transferred",M12))),"Yes","No")</f>
        <v>No</v>
      </c>
      <c r="O12" s="120" t="b">
        <v>1</v>
      </c>
    </row>
    <row r="13" spans="1:15" ht="24" customHeight="1" thickBot="1" x14ac:dyDescent="0.5">
      <c r="A13" s="248"/>
      <c r="B13" s="249"/>
      <c r="C13" s="133" t="s">
        <v>28</v>
      </c>
      <c r="D13" s="134" t="str">
        <f>_xlfn.XLOOKUP(C13,All!B:B,All!C:C,"check data",0,1)</f>
        <v>Discrete Mathematics</v>
      </c>
      <c r="E13" s="135">
        <f>_xlfn.XLOOKUP(D13,All!C:C,All!D:D,"check data",0,1)</f>
        <v>3</v>
      </c>
      <c r="F13" s="136" t="s">
        <v>311</v>
      </c>
      <c r="G13" s="118"/>
      <c r="H13" s="118" t="str">
        <f t="shared" si="3"/>
        <v>No</v>
      </c>
      <c r="I13" s="121"/>
      <c r="J13" s="118"/>
      <c r="K13" s="118" t="str">
        <f t="shared" ref="K13:K16" si="4">IF(OR(ISNUMBER(SEARCH("D+",J13)),ISNUMBER(SEARCH("C",J13)),ISNUMBER(SEARCH("B",J13)),ISNUMBER(SEARCH("A",J13)),ISNUMBER(SEARCH("Transferred",J13))),"Yes","No")</f>
        <v>No</v>
      </c>
      <c r="L13" s="121"/>
      <c r="M13" s="118"/>
      <c r="N13" s="118" t="str">
        <f t="shared" ref="N13:N16" si="5">IF(OR(ISNUMBER(SEARCH("D+",M13)),ISNUMBER(SEARCH("C",M13)),ISNUMBER(SEARCH("B",M13)),ISNUMBER(SEARCH("A",M13)),ISNUMBER(SEARCH("Transferred",M13))),"Yes","No")</f>
        <v>No</v>
      </c>
      <c r="O13" s="120" t="b">
        <v>1</v>
      </c>
    </row>
    <row r="14" spans="1:15" ht="24" customHeight="1" thickBot="1" x14ac:dyDescent="0.5">
      <c r="A14" s="248"/>
      <c r="B14" s="249"/>
      <c r="C14" s="133" t="s">
        <v>12</v>
      </c>
      <c r="D14" s="134" t="str">
        <f>_xlfn.XLOOKUP(C14,All!B:B,All!C:C,"check data",0,1)</f>
        <v>Calculus I</v>
      </c>
      <c r="E14" s="135">
        <f>_xlfn.XLOOKUP(D14,All!C:C,All!D:D,"check data",0,1)</f>
        <v>3</v>
      </c>
      <c r="F14" s="135" t="s">
        <v>311</v>
      </c>
      <c r="G14" s="118"/>
      <c r="H14" s="118" t="str">
        <f t="shared" si="3"/>
        <v>No</v>
      </c>
      <c r="I14" s="122"/>
      <c r="J14" s="118"/>
      <c r="K14" s="118" t="str">
        <f t="shared" si="4"/>
        <v>No</v>
      </c>
      <c r="L14" s="122"/>
      <c r="M14" s="118"/>
      <c r="N14" s="118" t="str">
        <f t="shared" si="5"/>
        <v>No</v>
      </c>
      <c r="O14" s="120" t="b">
        <v>1</v>
      </c>
    </row>
    <row r="15" spans="1:15" ht="24" customHeight="1" thickBot="1" x14ac:dyDescent="0.5">
      <c r="A15" s="248"/>
      <c r="B15" s="249"/>
      <c r="C15" s="133" t="s">
        <v>8</v>
      </c>
      <c r="D15" s="134" t="str">
        <f>_xlfn.XLOOKUP(C15,All!B:B,All!C:C,"check data",0,1)</f>
        <v>Digital Systems</v>
      </c>
      <c r="E15" s="135">
        <f>_xlfn.XLOOKUP(D15,All!C:C,All!D:D,"check data",0,1)</f>
        <v>4</v>
      </c>
      <c r="F15" s="135" t="s">
        <v>311</v>
      </c>
      <c r="G15" s="118"/>
      <c r="H15" s="118" t="str">
        <f t="shared" si="3"/>
        <v>No</v>
      </c>
      <c r="I15" s="122"/>
      <c r="J15" s="118"/>
      <c r="K15" s="118" t="str">
        <f t="shared" si="4"/>
        <v>No</v>
      </c>
      <c r="L15" s="122"/>
      <c r="M15" s="118"/>
      <c r="N15" s="118" t="str">
        <f t="shared" si="5"/>
        <v>No</v>
      </c>
      <c r="O15" s="120" t="b">
        <v>1</v>
      </c>
    </row>
    <row r="16" spans="1:15" ht="21" customHeight="1" thickBot="1" x14ac:dyDescent="0.5">
      <c r="A16" s="250"/>
      <c r="B16" s="251"/>
      <c r="C16" s="133" t="s">
        <v>10</v>
      </c>
      <c r="D16" s="134" t="str">
        <f>_xlfn.XLOOKUP(C16,All!B:B,All!C:C,"check data",0,1)</f>
        <v>Classical Mechanics</v>
      </c>
      <c r="E16" s="135">
        <f>_xlfn.XLOOKUP(D16,All!C:C,All!D:D,"check data",0,1)</f>
        <v>4</v>
      </c>
      <c r="F16" s="135" t="s">
        <v>311</v>
      </c>
      <c r="G16" s="118"/>
      <c r="H16" s="118" t="str">
        <f t="shared" si="3"/>
        <v>No</v>
      </c>
      <c r="I16" s="122"/>
      <c r="J16" s="118"/>
      <c r="K16" s="118" t="str">
        <f t="shared" si="4"/>
        <v>No</v>
      </c>
      <c r="L16" s="122"/>
      <c r="M16" s="118"/>
      <c r="N16" s="118" t="str">
        <f t="shared" si="5"/>
        <v>No</v>
      </c>
      <c r="O16" s="120" t="b">
        <v>1</v>
      </c>
    </row>
    <row r="17" spans="1:15" ht="24" customHeight="1" thickBot="1" x14ac:dyDescent="0.5">
      <c r="A17" s="256" t="s">
        <v>313</v>
      </c>
      <c r="B17" s="257"/>
      <c r="C17" s="48" t="s">
        <v>46</v>
      </c>
      <c r="D17" s="49" t="str">
        <f>_xlfn.XLOOKUP(C17,All!B:B,All!C:C,"check data",0,1)</f>
        <v>Technical Writing</v>
      </c>
      <c r="E17" s="50">
        <f>_xlfn.XLOOKUP(D17,All!C:C,All!D:D,"check data",0,1)</f>
        <v>3</v>
      </c>
      <c r="F17" s="50" t="s">
        <v>14</v>
      </c>
      <c r="G17" s="51"/>
      <c r="H17" s="52" t="str">
        <f t="shared" si="0"/>
        <v>No</v>
      </c>
      <c r="I17" s="92"/>
      <c r="J17" s="90"/>
      <c r="K17" s="52" t="str">
        <f t="shared" si="1"/>
        <v>No</v>
      </c>
      <c r="L17" s="92"/>
      <c r="M17" s="90"/>
      <c r="N17" s="52" t="str">
        <f t="shared" si="2"/>
        <v>No</v>
      </c>
      <c r="O17" s="82" t="str">
        <f>IF(AND(H17="YES",K17= "YES",N17="YES" ), "True", "False")</f>
        <v>False</v>
      </c>
    </row>
    <row r="18" spans="1:15" ht="24" customHeight="1" thickBot="1" x14ac:dyDescent="0.5">
      <c r="A18" s="258"/>
      <c r="B18" s="259"/>
      <c r="C18" s="106" t="s">
        <v>35</v>
      </c>
      <c r="D18" s="49" t="str">
        <f>_xlfn.XLOOKUP(C18,All!B:B,All!C:C,"check data",0,1)</f>
        <v>Data Structure and Algorithms</v>
      </c>
      <c r="E18" s="50">
        <f>_xlfn.XLOOKUP(D18,All!C:C,All!D:D,"check data",0,1)</f>
        <v>4</v>
      </c>
      <c r="F18" s="50" t="s">
        <v>37</v>
      </c>
      <c r="G18" s="53"/>
      <c r="H18" s="52" t="str">
        <f t="shared" si="0"/>
        <v>No</v>
      </c>
      <c r="I18" s="92"/>
      <c r="J18" s="90"/>
      <c r="K18" s="90" t="str">
        <f t="shared" si="1"/>
        <v>No</v>
      </c>
      <c r="L18" s="92"/>
      <c r="M18" s="90"/>
      <c r="N18" s="52" t="str">
        <f t="shared" si="2"/>
        <v>No</v>
      </c>
      <c r="O18" s="82" t="str">
        <f>IF(H18="YES", "True", "False")</f>
        <v>False</v>
      </c>
    </row>
    <row r="19" spans="1:15" ht="24" customHeight="1" thickBot="1" x14ac:dyDescent="0.5">
      <c r="A19" s="258"/>
      <c r="B19" s="259"/>
      <c r="C19" s="106" t="s">
        <v>41</v>
      </c>
      <c r="D19" s="49" t="str">
        <f>_xlfn.XLOOKUP(C19,All!B:B,All!C:C,"check data",0,1)</f>
        <v>Linear Algebra</v>
      </c>
      <c r="E19" s="50">
        <f>_xlfn.XLOOKUP(D19,All!C:C,All!D:D,"check data",0,1)</f>
        <v>4</v>
      </c>
      <c r="F19" s="50" t="s">
        <v>25</v>
      </c>
      <c r="G19" s="53"/>
      <c r="H19" s="52" t="str">
        <f t="shared" si="0"/>
        <v>No</v>
      </c>
      <c r="I19" s="92"/>
      <c r="J19" s="90"/>
      <c r="K19" s="90" t="str">
        <f t="shared" si="1"/>
        <v>No</v>
      </c>
      <c r="L19" s="92"/>
      <c r="M19" s="90"/>
      <c r="N19" s="52" t="str">
        <f t="shared" si="2"/>
        <v>No</v>
      </c>
      <c r="O19" s="82" t="str">
        <f>IF(H19="YES", "True", "False")</f>
        <v>False</v>
      </c>
    </row>
    <row r="20" spans="1:15" ht="24" customHeight="1" thickBot="1" x14ac:dyDescent="0.5">
      <c r="A20" s="258"/>
      <c r="B20" s="259"/>
      <c r="C20" s="106" t="s">
        <v>38</v>
      </c>
      <c r="D20" s="49" t="str">
        <f>_xlfn.XLOOKUP(C20,All!B:B,All!C:C,"check data",0,1)</f>
        <v>Probability &amp; Statistics</v>
      </c>
      <c r="E20" s="50">
        <f>_xlfn.XLOOKUP(D20,All!C:C,All!D:D,"check data",0,1)</f>
        <v>4</v>
      </c>
      <c r="F20" s="50" t="s">
        <v>12</v>
      </c>
      <c r="G20" s="53"/>
      <c r="H20" s="52" t="str">
        <f t="shared" si="0"/>
        <v>No</v>
      </c>
      <c r="I20" s="84" t="s">
        <v>314</v>
      </c>
      <c r="J20" s="53"/>
      <c r="K20" s="52" t="str">
        <f t="shared" si="1"/>
        <v>No</v>
      </c>
      <c r="L20" s="92"/>
      <c r="M20" s="91"/>
      <c r="N20" s="52" t="str">
        <f t="shared" si="2"/>
        <v>No</v>
      </c>
      <c r="O20" s="82" t="str">
        <f>IF(AND(H20="YES",K20= "YES"), "True", "False")</f>
        <v>False</v>
      </c>
    </row>
    <row r="21" spans="1:15" ht="24" customHeight="1" thickBot="1" x14ac:dyDescent="0.5">
      <c r="A21" s="258"/>
      <c r="B21" s="259"/>
      <c r="C21" s="106" t="s">
        <v>43</v>
      </c>
      <c r="D21" s="49" t="str">
        <f>_xlfn.XLOOKUP(C21,All!B:B,All!C:C,"check data",0,1)</f>
        <v>Electromagnetism</v>
      </c>
      <c r="E21" s="50">
        <f>_xlfn.XLOOKUP(D21,All!C:C,All!D:D,"check data",0,1)</f>
        <v>3</v>
      </c>
      <c r="F21" s="50" t="s">
        <v>45</v>
      </c>
      <c r="G21" s="53"/>
      <c r="H21" s="52" t="str">
        <f t="shared" si="0"/>
        <v>No</v>
      </c>
      <c r="I21" s="92"/>
      <c r="J21" s="90"/>
      <c r="K21" s="90" t="str">
        <f t="shared" si="1"/>
        <v>No</v>
      </c>
      <c r="L21" s="92"/>
      <c r="M21" s="90"/>
      <c r="N21" s="52" t="str">
        <f t="shared" si="2"/>
        <v>No</v>
      </c>
      <c r="O21" s="82" t="str">
        <f>IF(H21="YES", "True", "False")</f>
        <v>False</v>
      </c>
    </row>
    <row r="22" spans="1:15" ht="24" customHeight="1" thickBot="1" x14ac:dyDescent="0.5">
      <c r="A22" s="260"/>
      <c r="B22" s="261"/>
      <c r="C22" s="106" t="s">
        <v>244</v>
      </c>
      <c r="D22" s="49" t="str">
        <f>_xlfn.XLOOKUP(C22,All!B:B,All!C:C,"check data",0,1)</f>
        <v>Introduction to Psychology</v>
      </c>
      <c r="E22" s="50">
        <f>_xlfn.XLOOKUP(D22,All!C:C,All!D:D,"check data",0,1)</f>
        <v>3</v>
      </c>
      <c r="F22" s="50" t="s">
        <v>311</v>
      </c>
      <c r="G22" s="91"/>
      <c r="H22" s="52" t="str">
        <f t="shared" si="0"/>
        <v>No</v>
      </c>
      <c r="I22" s="92"/>
      <c r="J22" s="90"/>
      <c r="K22" s="90" t="str">
        <f t="shared" si="1"/>
        <v>No</v>
      </c>
      <c r="L22" s="92"/>
      <c r="M22" s="90"/>
      <c r="N22" s="52" t="str">
        <f t="shared" si="2"/>
        <v>No</v>
      </c>
      <c r="O22" s="82" t="b">
        <v>1</v>
      </c>
    </row>
    <row r="23" spans="1:15" ht="28.2" customHeight="1" thickBot="1" x14ac:dyDescent="0.5">
      <c r="A23" s="252" t="s">
        <v>315</v>
      </c>
      <c r="B23" s="253"/>
      <c r="C23" s="211" t="s">
        <v>46</v>
      </c>
      <c r="D23" s="44" t="str">
        <f>_xlfn.XLOOKUP(C23,All!B:B,All!C:C,"check data",0,1)</f>
        <v>Technical Writing</v>
      </c>
      <c r="E23" s="135">
        <f>_xlfn.XLOOKUP(D23,All!C:C,All!D:D,"check data",0,1)</f>
        <v>3</v>
      </c>
      <c r="F23" s="135" t="s">
        <v>14</v>
      </c>
      <c r="G23" s="137"/>
      <c r="H23" s="52" t="str">
        <f t="shared" ref="H23:H26" si="6">IF(OR(ISNUMBER(SEARCH("D+",G23)),ISNUMBER(SEARCH("C",G23)),ISNUMBER(SEARCH("B",G23)),ISNUMBER(SEARCH("A",G23)),ISNUMBER(SEARCH("Transferred",G23))),"Yes","No")</f>
        <v>No</v>
      </c>
      <c r="I23" s="92"/>
      <c r="J23" s="90"/>
      <c r="K23" s="52" t="str">
        <f t="shared" ref="K23:K26" si="7">IF(OR(ISNUMBER(SEARCH("D+",J23)),ISNUMBER(SEARCH("C",J23)),ISNUMBER(SEARCH("B",J23)),ISNUMBER(SEARCH("A",J23)),ISNUMBER(SEARCH("Transferred",J23))),"Yes","No")</f>
        <v>No</v>
      </c>
      <c r="L23" s="92"/>
      <c r="M23" s="90"/>
      <c r="N23" s="52" t="str">
        <f t="shared" ref="N23:N26" si="8">IF(OR(ISNUMBER(SEARCH("D+",M23)),ISNUMBER(SEARCH("C",M23)),ISNUMBER(SEARCH("B",M23)),ISNUMBER(SEARCH("A",M23)),ISNUMBER(SEARCH("Transferred",M23))),"Yes","No")</f>
        <v>No</v>
      </c>
      <c r="O23" s="82" t="str">
        <f>IF(AND(H23="YES",K23= "YES",N23="YES" ), "True", "False")</f>
        <v>False</v>
      </c>
    </row>
    <row r="24" spans="1:15" ht="24" customHeight="1" thickBot="1" x14ac:dyDescent="0.5">
      <c r="A24" s="248"/>
      <c r="B24" s="249"/>
      <c r="C24" s="211" t="s">
        <v>41</v>
      </c>
      <c r="D24" s="44" t="str">
        <f>_xlfn.XLOOKUP(C24,All!B:B,All!C:C,"check data",0,1)</f>
        <v>Linear Algebra</v>
      </c>
      <c r="E24" s="135">
        <f>_xlfn.XLOOKUP(D24,All!C:C,All!D:D,"check data",0,1)</f>
        <v>4</v>
      </c>
      <c r="F24" s="135" t="s">
        <v>12</v>
      </c>
      <c r="G24" s="138"/>
      <c r="H24" s="52" t="str">
        <f t="shared" si="6"/>
        <v>No</v>
      </c>
      <c r="I24" s="92"/>
      <c r="J24" s="53"/>
      <c r="K24" s="52" t="str">
        <f t="shared" si="7"/>
        <v>No</v>
      </c>
      <c r="L24" s="92"/>
      <c r="M24" s="91"/>
      <c r="N24" s="52" t="str">
        <f t="shared" si="8"/>
        <v>No</v>
      </c>
      <c r="O24" s="82" t="str">
        <f>IF(AND(H24="YES",K24= "YES"), "True", "False")</f>
        <v>False</v>
      </c>
    </row>
    <row r="25" spans="1:15" ht="24" customHeight="1" thickBot="1" x14ac:dyDescent="0.5">
      <c r="A25" s="248"/>
      <c r="B25" s="249"/>
      <c r="C25" s="211" t="s">
        <v>38</v>
      </c>
      <c r="D25" s="44" t="str">
        <f>_xlfn.XLOOKUP(C25,All!B:B,All!C:C,"check data",0,1)</f>
        <v>Probability &amp; Statistics</v>
      </c>
      <c r="E25" s="135">
        <f>_xlfn.XLOOKUP(D25,All!C:C,All!D:D,"check data",0,1)</f>
        <v>4</v>
      </c>
      <c r="F25" s="135" t="s">
        <v>28</v>
      </c>
      <c r="G25" s="138"/>
      <c r="H25" s="52" t="str">
        <f t="shared" si="6"/>
        <v>No</v>
      </c>
      <c r="I25" s="92" t="s">
        <v>12</v>
      </c>
      <c r="J25" s="90"/>
      <c r="K25" s="90" t="str">
        <f t="shared" si="7"/>
        <v>No</v>
      </c>
      <c r="L25" s="92"/>
      <c r="M25" s="90"/>
      <c r="N25" s="52" t="str">
        <f t="shared" si="8"/>
        <v>No</v>
      </c>
      <c r="O25" s="82" t="str">
        <f>IF(H25="YES", "True", "False")</f>
        <v>False</v>
      </c>
    </row>
    <row r="26" spans="1:15" ht="32.25" customHeight="1" thickBot="1" x14ac:dyDescent="0.5">
      <c r="A26" s="250"/>
      <c r="B26" s="251"/>
      <c r="C26" s="211" t="s">
        <v>35</v>
      </c>
      <c r="D26" s="44" t="str">
        <f>_xlfn.XLOOKUP(C26,All!B:B,All!C:C,"check data",0,1)</f>
        <v>Data Structure and Algorithms</v>
      </c>
      <c r="E26" s="135">
        <f>_xlfn.XLOOKUP(D26,All!C:C,All!D:D,"check data",0,1)</f>
        <v>4</v>
      </c>
      <c r="F26" s="135" t="s">
        <v>19</v>
      </c>
      <c r="G26" s="138"/>
      <c r="H26" s="52" t="str">
        <f t="shared" si="6"/>
        <v>No</v>
      </c>
      <c r="I26" s="92"/>
      <c r="J26" s="90"/>
      <c r="K26" s="90" t="str">
        <f t="shared" si="7"/>
        <v>No</v>
      </c>
      <c r="L26" s="92"/>
      <c r="M26" s="90"/>
      <c r="N26" s="52" t="str">
        <f t="shared" si="8"/>
        <v>No</v>
      </c>
      <c r="O26" s="82" t="str">
        <f>IF(H26="YES", "True", "False")</f>
        <v>False</v>
      </c>
    </row>
    <row r="27" spans="1:15" ht="24" customHeight="1" x14ac:dyDescent="0.45">
      <c r="A27" s="234" t="s">
        <v>316</v>
      </c>
      <c r="B27" s="237" t="s">
        <v>317</v>
      </c>
      <c r="C27" s="54" t="s">
        <v>64</v>
      </c>
      <c r="D27" s="54" t="str">
        <f>_xlfn.XLOOKUP(C27,All!B:B,All!C:C,"check data",0,1)</f>
        <v>Database Management Systems</v>
      </c>
      <c r="E27" s="55">
        <f>_xlfn.XLOOKUP(D27,All!C:C,All!D:D,"check data",0,1)</f>
        <v>4</v>
      </c>
      <c r="F27" s="55" t="s">
        <v>37</v>
      </c>
      <c r="G27" s="56"/>
      <c r="H27" s="52" t="str">
        <f t="shared" si="0"/>
        <v>No</v>
      </c>
      <c r="I27" s="123"/>
      <c r="J27" s="116"/>
      <c r="K27" s="90" t="str">
        <f t="shared" si="1"/>
        <v>No</v>
      </c>
      <c r="L27" s="123"/>
      <c r="M27" s="116"/>
      <c r="N27" s="52" t="str">
        <f t="shared" si="2"/>
        <v>No</v>
      </c>
      <c r="O27" s="82" t="str">
        <f>IF(H199="YES", "True", "False")</f>
        <v>False</v>
      </c>
    </row>
    <row r="28" spans="1:15" ht="24" customHeight="1" x14ac:dyDescent="0.45">
      <c r="A28" s="235"/>
      <c r="B28" s="238"/>
      <c r="C28" s="54" t="s">
        <v>66</v>
      </c>
      <c r="D28" s="54" t="str">
        <f>_xlfn.XLOOKUP(C28,All!B:B,All!C:C,"check data",0,1)</f>
        <v>Requirements &amp; User Experience</v>
      </c>
      <c r="E28" s="55">
        <f>_xlfn.XLOOKUP(D28,All!C:C,All!D:D,"check data",0,1)</f>
        <v>4</v>
      </c>
      <c r="F28" s="55" t="s">
        <v>311</v>
      </c>
      <c r="G28" s="56"/>
      <c r="H28" s="52" t="str">
        <f t="shared" si="0"/>
        <v>No</v>
      </c>
      <c r="I28" s="92"/>
      <c r="J28" s="90"/>
      <c r="K28" s="90" t="str">
        <f t="shared" si="1"/>
        <v>No</v>
      </c>
      <c r="L28" s="92"/>
      <c r="M28" s="90"/>
      <c r="N28" s="52" t="str">
        <f t="shared" si="2"/>
        <v>No</v>
      </c>
      <c r="O28" s="82" t="b">
        <v>1</v>
      </c>
    </row>
    <row r="29" spans="1:15" ht="24" customHeight="1" x14ac:dyDescent="0.45">
      <c r="A29" s="235"/>
      <c r="B29" s="238"/>
      <c r="C29" s="54" t="s">
        <v>68</v>
      </c>
      <c r="D29" s="54" t="str">
        <f>_xlfn.XLOOKUP(C29,All!B:B,All!C:C,"check data",0,1)</f>
        <v>Web Software Development</v>
      </c>
      <c r="E29" s="55">
        <f>_xlfn.XLOOKUP(D29,All!C:C,All!D:D,"check data",0,1)</f>
        <v>4</v>
      </c>
      <c r="F29" s="55" t="s">
        <v>21</v>
      </c>
      <c r="G29" s="57"/>
      <c r="H29" s="52" t="str">
        <f t="shared" si="0"/>
        <v>No</v>
      </c>
      <c r="I29" s="92"/>
      <c r="J29" s="90"/>
      <c r="K29" s="90" t="str">
        <f t="shared" si="1"/>
        <v>No</v>
      </c>
      <c r="L29" s="92"/>
      <c r="M29" s="90"/>
      <c r="N29" s="52" t="str">
        <f t="shared" si="2"/>
        <v>No</v>
      </c>
      <c r="O29" s="82" t="str">
        <f>IF(H201="YES", "True", "False")</f>
        <v>False</v>
      </c>
    </row>
    <row r="30" spans="1:15" ht="24" customHeight="1" thickBot="1" x14ac:dyDescent="0.5">
      <c r="A30" s="235"/>
      <c r="B30" s="238"/>
      <c r="C30" s="54" t="s">
        <v>70</v>
      </c>
      <c r="D30" s="54" t="str">
        <f>_xlfn.XLOOKUP(C30,All!B:B,All!C:C,"check data",0,1)</f>
        <v>Prompt Engineering</v>
      </c>
      <c r="E30" s="55">
        <f>_xlfn.XLOOKUP(D30,All!C:C,All!D:D,"check data",0,1)</f>
        <v>3</v>
      </c>
      <c r="F30" s="55" t="s">
        <v>37</v>
      </c>
      <c r="G30" s="57"/>
      <c r="H30" s="52" t="str">
        <f t="shared" si="0"/>
        <v>No</v>
      </c>
      <c r="I30" s="92"/>
      <c r="J30" s="90"/>
      <c r="K30" s="90" t="str">
        <f t="shared" si="1"/>
        <v>No</v>
      </c>
      <c r="L30" s="92"/>
      <c r="M30" s="90"/>
      <c r="N30" s="52" t="str">
        <f t="shared" si="2"/>
        <v>No</v>
      </c>
      <c r="O30" s="82" t="str">
        <f t="shared" ref="O30:O32" si="9">IF(H202="YES", "True", "False")</f>
        <v>False</v>
      </c>
    </row>
    <row r="31" spans="1:15" ht="24" customHeight="1" thickBot="1" x14ac:dyDescent="0.5">
      <c r="A31" s="235"/>
      <c r="B31" s="238"/>
      <c r="C31" s="54" t="s">
        <v>72</v>
      </c>
      <c r="D31" s="54" t="str">
        <f>_xlfn.XLOOKUP(C31,All!B:B,All!C:C,"check data",0,1)</f>
        <v>Startup Engineering</v>
      </c>
      <c r="E31" s="55">
        <f>_xlfn.XLOOKUP(D31,All!C:C,All!D:D,"check data",0,1)</f>
        <v>3</v>
      </c>
      <c r="F31" s="55" t="s">
        <v>311</v>
      </c>
      <c r="G31" s="57"/>
      <c r="H31" s="52" t="str">
        <f t="shared" si="0"/>
        <v>No</v>
      </c>
      <c r="I31" s="92"/>
      <c r="J31" s="90"/>
      <c r="K31" s="90" t="str">
        <f t="shared" si="1"/>
        <v>No</v>
      </c>
      <c r="L31" s="92"/>
      <c r="M31" s="90"/>
      <c r="N31" s="52" t="str">
        <f t="shared" si="2"/>
        <v>No</v>
      </c>
      <c r="O31" s="82" t="str">
        <f t="shared" si="9"/>
        <v>False</v>
      </c>
    </row>
    <row r="32" spans="1:15" ht="24" customHeight="1" thickBot="1" x14ac:dyDescent="0.5">
      <c r="A32" s="235"/>
      <c r="B32" s="238"/>
      <c r="C32" s="54" t="s">
        <v>88</v>
      </c>
      <c r="D32" s="54" t="str">
        <f>_xlfn.XLOOKUP(C32,All!B:B,All!C:C,"check data",0,1)</f>
        <v>Governance &amp; Citizenship</v>
      </c>
      <c r="E32" s="55">
        <f>_xlfn.XLOOKUP(D32,All!C:C,All!D:D,"check data",0,1)</f>
        <v>3</v>
      </c>
      <c r="F32" s="55" t="s">
        <v>90</v>
      </c>
      <c r="G32" s="57"/>
      <c r="H32" s="52" t="str">
        <f t="shared" si="0"/>
        <v>No</v>
      </c>
      <c r="I32" s="92"/>
      <c r="J32" s="90"/>
      <c r="K32" s="90" t="str">
        <f t="shared" si="1"/>
        <v>No</v>
      </c>
      <c r="L32" s="92"/>
      <c r="M32" s="90"/>
      <c r="N32" s="52" t="str">
        <f t="shared" si="2"/>
        <v>No</v>
      </c>
      <c r="O32" s="82" t="str">
        <f t="shared" si="9"/>
        <v>False</v>
      </c>
    </row>
    <row r="33" spans="1:15" ht="24" customHeight="1" thickBot="1" x14ac:dyDescent="0.5">
      <c r="A33" s="235"/>
      <c r="B33" s="254" t="s">
        <v>318</v>
      </c>
      <c r="C33" s="139" t="s">
        <v>319</v>
      </c>
      <c r="D33" s="139" t="s">
        <v>69</v>
      </c>
      <c r="E33" s="140">
        <f>_xlfn.XLOOKUP(D33,All!C:C,All!D:D,"check data",0,1)</f>
        <v>4</v>
      </c>
      <c r="F33" s="140" t="s">
        <v>21</v>
      </c>
      <c r="G33" s="141"/>
      <c r="H33" s="52" t="str">
        <f t="shared" ref="H33:H38" si="10">IF(OR(ISNUMBER(SEARCH("D+",G33)),ISNUMBER(SEARCH("C",G33)),ISNUMBER(SEARCH("B",G33)),ISNUMBER(SEARCH("A",G33)),ISNUMBER(SEARCH("Transferred",G33))),"Yes","No")</f>
        <v>No</v>
      </c>
      <c r="I33" s="92"/>
      <c r="J33" s="60"/>
      <c r="K33" s="52" t="str">
        <f t="shared" ref="K33:K38" si="11">IF(OR(ISNUMBER(SEARCH("D+",J33)),ISNUMBER(SEARCH("C",J33)),ISNUMBER(SEARCH("B",J33)),ISNUMBER(SEARCH("A",J33)),ISNUMBER(SEARCH("Transferred",J33))),"Yes","No")</f>
        <v>No</v>
      </c>
      <c r="L33" s="86"/>
      <c r="M33" s="60"/>
      <c r="N33" s="52" t="str">
        <f t="shared" ref="N33:N38" si="12">IF(OR(ISNUMBER(SEARCH("D+",M33)),ISNUMBER(SEARCH("C",M33)),ISNUMBER(SEARCH("B",M33)),ISNUMBER(SEARCH("A",M33)),ISNUMBER(SEARCH("Transferred",M33))),"Yes","No")</f>
        <v>No</v>
      </c>
      <c r="O33" s="82" t="str">
        <f>IF(AND(H33="YES",K33= "YES"), "True", "False")</f>
        <v>False</v>
      </c>
    </row>
    <row r="34" spans="1:15" ht="24" customHeight="1" thickBot="1" x14ac:dyDescent="0.5">
      <c r="A34" s="235"/>
      <c r="B34" s="254"/>
      <c r="C34" s="139" t="s">
        <v>83</v>
      </c>
      <c r="D34" s="139" t="str">
        <f>_xlfn.XLOOKUP(C34,All!B:B,All!C:C,"check data",0,1)</f>
        <v>Operating Systems</v>
      </c>
      <c r="E34" s="140">
        <f>_xlfn.XLOOKUP(D34,All!C:C,All!D:D,"check data",0,1)</f>
        <v>4</v>
      </c>
      <c r="F34" s="140" t="s">
        <v>52</v>
      </c>
      <c r="G34" s="141"/>
      <c r="H34" s="52" t="str">
        <f t="shared" si="10"/>
        <v>No</v>
      </c>
      <c r="I34" s="86"/>
      <c r="J34" s="60"/>
      <c r="K34" s="52" t="str">
        <f t="shared" si="11"/>
        <v>No</v>
      </c>
      <c r="L34" s="86"/>
      <c r="M34" s="60"/>
      <c r="N34" s="52" t="str">
        <f t="shared" si="12"/>
        <v>No</v>
      </c>
      <c r="O34" s="82" t="str">
        <f>IF(AND(H34="YES",K34= "YES"), "True", "False")</f>
        <v>False</v>
      </c>
    </row>
    <row r="35" spans="1:15" ht="24" customHeight="1" thickBot="1" x14ac:dyDescent="0.5">
      <c r="A35" s="235"/>
      <c r="B35" s="254"/>
      <c r="C35" s="139" t="s">
        <v>85</v>
      </c>
      <c r="D35" s="139" t="str">
        <f>_xlfn.XLOOKUP(C35,All!B:B,All!C:C,"check data",0,1)</f>
        <v>Graph Theory &amp; Applications</v>
      </c>
      <c r="E35" s="140">
        <f>_xlfn.XLOOKUP(D35,All!C:C,All!D:D,"check data",0,1)</f>
        <v>3</v>
      </c>
      <c r="F35" s="140" t="s">
        <v>35</v>
      </c>
      <c r="G35" s="91"/>
      <c r="H35" s="52" t="str">
        <f t="shared" si="10"/>
        <v>No</v>
      </c>
      <c r="I35" s="92" t="s">
        <v>28</v>
      </c>
      <c r="J35" s="90"/>
      <c r="K35" s="90" t="str">
        <f t="shared" si="11"/>
        <v>No</v>
      </c>
      <c r="L35" s="92"/>
      <c r="M35" s="90"/>
      <c r="N35" s="52" t="str">
        <f t="shared" si="12"/>
        <v>No</v>
      </c>
      <c r="O35" s="82" t="b">
        <v>1</v>
      </c>
    </row>
    <row r="36" spans="1:15" ht="24" customHeight="1" thickBot="1" x14ac:dyDescent="0.5">
      <c r="A36" s="235"/>
      <c r="B36" s="254"/>
      <c r="C36" s="139" t="s">
        <v>70</v>
      </c>
      <c r="D36" s="139" t="str">
        <f>_xlfn.XLOOKUP(C36,All!B:B,All!C:C,"check data",0,1)</f>
        <v>Prompt Engineering</v>
      </c>
      <c r="E36" s="140">
        <f>_xlfn.XLOOKUP(D36,All!C:C,All!D:D,"check data",0,1)</f>
        <v>3</v>
      </c>
      <c r="F36" s="140" t="s">
        <v>37</v>
      </c>
      <c r="G36" s="91"/>
      <c r="H36" s="52" t="str">
        <f t="shared" si="10"/>
        <v>No</v>
      </c>
      <c r="I36" s="92"/>
      <c r="J36" s="90"/>
      <c r="K36" s="90" t="str">
        <f t="shared" si="11"/>
        <v>No</v>
      </c>
      <c r="L36" s="92"/>
      <c r="M36" s="90"/>
      <c r="N36" s="52" t="str">
        <f t="shared" si="12"/>
        <v>No</v>
      </c>
      <c r="O36" s="82" t="b">
        <v>1</v>
      </c>
    </row>
    <row r="37" spans="1:15" ht="24" customHeight="1" thickBot="1" x14ac:dyDescent="0.5">
      <c r="A37" s="235"/>
      <c r="B37" s="254"/>
      <c r="C37" s="139" t="s">
        <v>215</v>
      </c>
      <c r="D37" s="139" t="str">
        <f>_xlfn.XLOOKUP(C37,All!B:B,All!C:C,"check data",0,1)</f>
        <v>Computer Networks</v>
      </c>
      <c r="E37" s="140">
        <f>_xlfn.XLOOKUP(D37,All!C:C,All!D:D,"check data",0,1)</f>
        <v>4</v>
      </c>
      <c r="F37" s="140" t="s">
        <v>311</v>
      </c>
      <c r="G37" s="141"/>
      <c r="H37" s="52" t="str">
        <f t="shared" si="10"/>
        <v>No</v>
      </c>
      <c r="I37" s="92"/>
      <c r="J37" s="90"/>
      <c r="K37" s="90" t="str">
        <f t="shared" si="11"/>
        <v>No</v>
      </c>
      <c r="L37" s="92"/>
      <c r="M37" s="90"/>
      <c r="N37" s="52" t="str">
        <f t="shared" si="12"/>
        <v>No</v>
      </c>
      <c r="O37" s="82" t="str">
        <f t="shared" ref="O37" si="13">IF(H203="YES", "True", "False")</f>
        <v>False</v>
      </c>
    </row>
    <row r="38" spans="1:15" ht="24" customHeight="1" thickBot="1" x14ac:dyDescent="0.5">
      <c r="A38" s="235"/>
      <c r="B38" s="254"/>
      <c r="C38" s="139" t="s">
        <v>95</v>
      </c>
      <c r="D38" s="139" t="str">
        <f>_xlfn.XLOOKUP(C38,All!B:B,All!C:C,"check data",0,1)</f>
        <v>Programming Language Design &amp; Implementation</v>
      </c>
      <c r="E38" s="140">
        <f>_xlfn.XLOOKUP(D38,All!C:C,All!D:D,"check data",0,1)</f>
        <v>4</v>
      </c>
      <c r="F38" s="140" t="s">
        <v>5</v>
      </c>
      <c r="G38" s="141"/>
      <c r="H38" s="52" t="str">
        <f t="shared" si="10"/>
        <v>No</v>
      </c>
      <c r="I38" s="86" t="s">
        <v>35</v>
      </c>
      <c r="J38" s="60"/>
      <c r="K38" s="52" t="str">
        <f t="shared" si="11"/>
        <v>No</v>
      </c>
      <c r="L38" s="86"/>
      <c r="M38" s="60"/>
      <c r="N38" s="52" t="str">
        <f t="shared" si="12"/>
        <v>No</v>
      </c>
      <c r="O38" s="82" t="str">
        <f>IF(AND(H38="YES",K38= "YES"), "True", "False")</f>
        <v>False</v>
      </c>
    </row>
    <row r="39" spans="1:15" ht="24" customHeight="1" thickBot="1" x14ac:dyDescent="0.5">
      <c r="A39" s="235"/>
      <c r="B39" s="239" t="s">
        <v>320</v>
      </c>
      <c r="C39" s="58" t="s">
        <v>202</v>
      </c>
      <c r="D39" s="58" t="str">
        <f>_xlfn.XLOOKUP(C39,All!B:B,All!C:C,"check data",0,1)</f>
        <v>Real Time Embedded Systems</v>
      </c>
      <c r="E39" s="59">
        <f>_xlfn.XLOOKUP(D39,All!C:C,All!D:D,"check data",0,1)</f>
        <v>3</v>
      </c>
      <c r="F39" s="59" t="s">
        <v>19</v>
      </c>
      <c r="G39" s="60"/>
      <c r="H39" s="52" t="str">
        <f t="shared" si="0"/>
        <v>No</v>
      </c>
      <c r="I39" s="86" t="s">
        <v>321</v>
      </c>
      <c r="J39" s="60"/>
      <c r="K39" s="52" t="str">
        <f t="shared" si="1"/>
        <v>No</v>
      </c>
      <c r="L39" s="86"/>
      <c r="M39" s="60"/>
      <c r="N39" s="52" t="str">
        <f t="shared" si="2"/>
        <v>No</v>
      </c>
      <c r="O39" s="82" t="str">
        <f>IF(AND(H39="YES",K39= "YES"), "True", "False")</f>
        <v>False</v>
      </c>
    </row>
    <row r="40" spans="1:15" ht="24" customHeight="1" thickBot="1" x14ac:dyDescent="0.5">
      <c r="A40" s="235"/>
      <c r="B40" s="239"/>
      <c r="C40" s="58" t="s">
        <v>85</v>
      </c>
      <c r="D40" s="58" t="str">
        <f>_xlfn.XLOOKUP(C40,All!B:B,All!C:C,"check data",0,1)</f>
        <v>Graph Theory &amp; Applications</v>
      </c>
      <c r="E40" s="59">
        <f>_xlfn.XLOOKUP(D40,All!C:C,All!D:D,"check data",0,1)</f>
        <v>3</v>
      </c>
      <c r="F40" s="59" t="s">
        <v>35</v>
      </c>
      <c r="G40" s="60"/>
      <c r="H40" s="52" t="str">
        <f t="shared" si="0"/>
        <v>No</v>
      </c>
      <c r="I40" s="86" t="s">
        <v>314</v>
      </c>
      <c r="J40" s="60"/>
      <c r="K40" s="52" t="str">
        <f t="shared" si="1"/>
        <v>No</v>
      </c>
      <c r="L40" s="86"/>
      <c r="M40" s="60"/>
      <c r="N40" s="52" t="str">
        <f t="shared" si="2"/>
        <v>No</v>
      </c>
      <c r="O40" s="82" t="str">
        <f>IF(AND(H40="YES",K40= "YES"), "True", "False")</f>
        <v>False</v>
      </c>
    </row>
    <row r="41" spans="1:15" ht="24" customHeight="1" thickBot="1" x14ac:dyDescent="0.5">
      <c r="A41" s="235"/>
      <c r="B41" s="239"/>
      <c r="C41" s="58" t="s">
        <v>83</v>
      </c>
      <c r="D41" s="58" t="str">
        <f>_xlfn.XLOOKUP(C41,All!B:B,All!C:C,"check data",0,1)</f>
        <v>Operating Systems</v>
      </c>
      <c r="E41" s="59">
        <f>_xlfn.XLOOKUP(D41,All!C:C,All!D:D,"check data",0,1)</f>
        <v>4</v>
      </c>
      <c r="F41" s="59" t="s">
        <v>311</v>
      </c>
      <c r="G41" s="91"/>
      <c r="H41" s="52" t="str">
        <f t="shared" si="0"/>
        <v>No</v>
      </c>
      <c r="I41" s="92"/>
      <c r="J41" s="90"/>
      <c r="K41" s="90" t="str">
        <f t="shared" si="1"/>
        <v>No</v>
      </c>
      <c r="L41" s="92"/>
      <c r="M41" s="90"/>
      <c r="N41" s="52" t="str">
        <f t="shared" si="2"/>
        <v>No</v>
      </c>
      <c r="O41" s="82" t="b">
        <v>1</v>
      </c>
    </row>
    <row r="42" spans="1:15" ht="24" customHeight="1" thickBot="1" x14ac:dyDescent="0.5">
      <c r="A42" s="235"/>
      <c r="B42" s="239"/>
      <c r="C42" s="58" t="s">
        <v>75</v>
      </c>
      <c r="D42" s="58" t="str">
        <f>_xlfn.XLOOKUP(C42,All!B:B,All!C:C,"check data",0,1)</f>
        <v>Introduction to Management</v>
      </c>
      <c r="E42" s="59">
        <f>_xlfn.XLOOKUP(D42,All!C:C,All!D:D,"check data",0,1)</f>
        <v>3</v>
      </c>
      <c r="F42" s="59" t="s">
        <v>311</v>
      </c>
      <c r="G42" s="91"/>
      <c r="H42" s="52" t="str">
        <f t="shared" si="0"/>
        <v>No</v>
      </c>
      <c r="I42" s="92"/>
      <c r="J42" s="90"/>
      <c r="K42" s="90" t="str">
        <f t="shared" si="1"/>
        <v>No</v>
      </c>
      <c r="L42" s="92"/>
      <c r="M42" s="90"/>
      <c r="N42" s="52" t="str">
        <f t="shared" si="2"/>
        <v>No</v>
      </c>
      <c r="O42" s="82" t="b">
        <v>1</v>
      </c>
    </row>
    <row r="43" spans="1:15" ht="24" customHeight="1" thickBot="1" x14ac:dyDescent="0.5">
      <c r="A43" s="235"/>
      <c r="B43" s="239"/>
      <c r="C43" s="58" t="s">
        <v>156</v>
      </c>
      <c r="D43" s="58" t="str">
        <f>_xlfn.XLOOKUP(C43,All!B:B,All!C:C,"check data",0,1)</f>
        <v>Signals &amp; Systems</v>
      </c>
      <c r="E43" s="59">
        <f>_xlfn.XLOOKUP(D43,All!C:C,All!D:D,"check data",0,1)</f>
        <v>4</v>
      </c>
      <c r="F43" s="59" t="s">
        <v>155</v>
      </c>
      <c r="G43" s="60"/>
      <c r="H43" s="52" t="str">
        <f t="shared" si="0"/>
        <v>No</v>
      </c>
      <c r="I43" s="92"/>
      <c r="J43" s="90"/>
      <c r="K43" s="90" t="str">
        <f t="shared" si="1"/>
        <v>No</v>
      </c>
      <c r="L43" s="92"/>
      <c r="M43" s="90"/>
      <c r="N43" s="52" t="str">
        <f t="shared" si="2"/>
        <v>No</v>
      </c>
      <c r="O43" s="82" t="str">
        <f t="shared" ref="O43" si="14">IF(H209="YES", "True", "False")</f>
        <v>False</v>
      </c>
    </row>
    <row r="44" spans="1:15" ht="24" customHeight="1" thickBot="1" x14ac:dyDescent="0.5">
      <c r="A44" s="235"/>
      <c r="B44" s="239"/>
      <c r="C44" s="58" t="s">
        <v>205</v>
      </c>
      <c r="D44" s="58" t="str">
        <f>_xlfn.XLOOKUP(C44,All!B:B,All!C:C,"check data",0,1)</f>
        <v>Electronic Devices and Circuits</v>
      </c>
      <c r="E44" s="59">
        <f>_xlfn.XLOOKUP(D44,All!C:C,All!D:D,"check data",0,1)</f>
        <v>4</v>
      </c>
      <c r="F44" s="59" t="s">
        <v>8</v>
      </c>
      <c r="G44" s="60"/>
      <c r="H44" s="52" t="str">
        <f t="shared" si="0"/>
        <v>No</v>
      </c>
      <c r="I44" s="86" t="s">
        <v>322</v>
      </c>
      <c r="J44" s="60"/>
      <c r="K44" s="52" t="str">
        <f t="shared" si="1"/>
        <v>No</v>
      </c>
      <c r="L44" s="86"/>
      <c r="M44" s="60"/>
      <c r="N44" s="52" t="str">
        <f t="shared" si="2"/>
        <v>No</v>
      </c>
      <c r="O44" s="82" t="str">
        <f>IF(AND(H44="YES",K44= "YES"), "True", "False")</f>
        <v>False</v>
      </c>
    </row>
    <row r="45" spans="1:15" ht="24" customHeight="1" thickBot="1" x14ac:dyDescent="0.5">
      <c r="A45" s="235"/>
      <c r="B45" s="255" t="s">
        <v>323</v>
      </c>
      <c r="C45" s="139" t="s">
        <v>202</v>
      </c>
      <c r="D45" s="139" t="s">
        <v>69</v>
      </c>
      <c r="E45" s="140">
        <f>_xlfn.XLOOKUP(D45,All!C:C,All!D:D,"check data",0,1)</f>
        <v>4</v>
      </c>
      <c r="F45" s="140" t="s">
        <v>19</v>
      </c>
      <c r="G45" s="141"/>
      <c r="H45" s="143" t="str">
        <f t="shared" ref="H45:H51" si="15">IF(OR(ISNUMBER(SEARCH("D+",G45)),ISNUMBER(SEARCH("C",G45)),ISNUMBER(SEARCH("B",G45)),ISNUMBER(SEARCH("A",G45)),ISNUMBER(SEARCH("Transferred",G45))),"Yes","No")</f>
        <v>No</v>
      </c>
      <c r="I45" s="144" t="s">
        <v>50</v>
      </c>
      <c r="J45" s="141"/>
      <c r="K45" s="145" t="str">
        <f t="shared" ref="K45:K51" si="16">IF(OR(ISNUMBER(SEARCH("D+",J45)),ISNUMBER(SEARCH("C",J45)),ISNUMBER(SEARCH("B",J45)),ISNUMBER(SEARCH("A",J45)),ISNUMBER(SEARCH("Transferred",J45))),"Yes","No")</f>
        <v>No</v>
      </c>
      <c r="L45" s="144"/>
      <c r="M45" s="141"/>
      <c r="N45" s="52" t="str">
        <f t="shared" ref="N45:N51" si="17">IF(OR(ISNUMBER(SEARCH("D+",M45)),ISNUMBER(SEARCH("C",M45)),ISNUMBER(SEARCH("B",M45)),ISNUMBER(SEARCH("A",M45)),ISNUMBER(SEARCH("Transferred",M45))),"Yes","No")</f>
        <v>No</v>
      </c>
      <c r="O45" s="82" t="str">
        <f>IF(AND(H45="YES",K45= "YES"), "True", "False")</f>
        <v>False</v>
      </c>
    </row>
    <row r="46" spans="1:15" ht="24" customHeight="1" thickBot="1" x14ac:dyDescent="0.5">
      <c r="A46" s="235"/>
      <c r="B46" s="255"/>
      <c r="C46" s="139" t="s">
        <v>205</v>
      </c>
      <c r="D46" s="139" t="str">
        <f>_xlfn.XLOOKUP(C46,All!B:B,All!C:C,"check data",0,1)</f>
        <v>Electronic Devices and Circuits</v>
      </c>
      <c r="E46" s="140">
        <f>_xlfn.XLOOKUP(D46,All!C:C,All!D:D,"check data",0,1)</f>
        <v>4</v>
      </c>
      <c r="F46" s="140" t="s">
        <v>8</v>
      </c>
      <c r="G46" s="141"/>
      <c r="H46" s="143" t="str">
        <f t="shared" si="15"/>
        <v>No</v>
      </c>
      <c r="I46" s="144" t="s">
        <v>142</v>
      </c>
      <c r="J46" s="141"/>
      <c r="K46" s="145" t="str">
        <f t="shared" si="16"/>
        <v>No</v>
      </c>
      <c r="L46" s="144"/>
      <c r="M46" s="141"/>
      <c r="N46" s="52" t="str">
        <f t="shared" si="17"/>
        <v>No</v>
      </c>
      <c r="O46" s="82" t="str">
        <f>IF(AND(H46="YES",K46= "YES"), "True", "False")</f>
        <v>False</v>
      </c>
    </row>
    <row r="47" spans="1:15" ht="24" customHeight="1" thickBot="1" x14ac:dyDescent="0.5">
      <c r="A47" s="235"/>
      <c r="B47" s="255"/>
      <c r="C47" s="139" t="s">
        <v>83</v>
      </c>
      <c r="D47" s="139" t="str">
        <f>_xlfn.XLOOKUP(C47,All!B:B,All!C:C,"check data",0,1)</f>
        <v>Operating Systems</v>
      </c>
      <c r="E47" s="140">
        <f>_xlfn.XLOOKUP(D47,All!C:C,All!D:D,"check data",0,1)</f>
        <v>4</v>
      </c>
      <c r="F47" s="140" t="s">
        <v>311</v>
      </c>
      <c r="G47" s="141"/>
      <c r="H47" s="143" t="str">
        <f t="shared" si="15"/>
        <v>No</v>
      </c>
      <c r="I47" s="144"/>
      <c r="J47" s="145"/>
      <c r="K47" s="145" t="str">
        <f t="shared" si="16"/>
        <v>No</v>
      </c>
      <c r="L47" s="144"/>
      <c r="M47" s="145"/>
      <c r="N47" s="52" t="str">
        <f t="shared" si="17"/>
        <v>No</v>
      </c>
      <c r="O47" s="82" t="b">
        <v>1</v>
      </c>
    </row>
    <row r="48" spans="1:15" ht="24" customHeight="1" thickBot="1" x14ac:dyDescent="0.5">
      <c r="A48" s="235"/>
      <c r="B48" s="255"/>
      <c r="C48" s="139" t="s">
        <v>156</v>
      </c>
      <c r="D48" s="139" t="str">
        <f>_xlfn.XLOOKUP(C48,All!B:B,All!C:C,"check data",0,1)</f>
        <v>Signals &amp; Systems</v>
      </c>
      <c r="E48" s="140">
        <f>_xlfn.XLOOKUP(D48,All!C:C,All!D:D,"check data",0,1)</f>
        <v>4</v>
      </c>
      <c r="F48" s="140" t="s">
        <v>155</v>
      </c>
      <c r="G48" s="141"/>
      <c r="H48" s="143" t="str">
        <f t="shared" si="15"/>
        <v>No</v>
      </c>
      <c r="I48" s="144"/>
      <c r="J48" s="145"/>
      <c r="K48" s="145" t="str">
        <f t="shared" si="16"/>
        <v>No</v>
      </c>
      <c r="L48" s="144"/>
      <c r="M48" s="145"/>
      <c r="N48" s="52" t="str">
        <f t="shared" si="17"/>
        <v>No</v>
      </c>
      <c r="O48" s="82" t="b">
        <v>1</v>
      </c>
    </row>
    <row r="49" spans="1:15" ht="24" customHeight="1" thickBot="1" x14ac:dyDescent="0.5">
      <c r="A49" s="235"/>
      <c r="B49" s="255"/>
      <c r="C49" s="139" t="s">
        <v>95</v>
      </c>
      <c r="D49" s="139" t="str">
        <f>_xlfn.XLOOKUP(C49,All!B:B,All!C:C,"check data",0,1)</f>
        <v>Programming Language Design &amp; Implementation</v>
      </c>
      <c r="E49" s="140">
        <f>_xlfn.XLOOKUP(D49,All!C:C,All!D:D,"check data",0,1)</f>
        <v>4</v>
      </c>
      <c r="F49" s="140" t="s">
        <v>21</v>
      </c>
      <c r="G49" s="141"/>
      <c r="H49" s="143" t="str">
        <f t="shared" si="15"/>
        <v>No</v>
      </c>
      <c r="I49" s="144" t="s">
        <v>35</v>
      </c>
      <c r="J49" s="145"/>
      <c r="K49" s="145" t="str">
        <f t="shared" si="16"/>
        <v>No</v>
      </c>
      <c r="L49" s="144"/>
      <c r="M49" s="145"/>
      <c r="N49" s="52" t="str">
        <f t="shared" si="17"/>
        <v>No</v>
      </c>
      <c r="O49" s="82" t="str">
        <f>IF(AND(H49="YES",K49= "YES"), "True", "False")</f>
        <v>False</v>
      </c>
    </row>
    <row r="50" spans="1:15" ht="24" customHeight="1" thickBot="1" x14ac:dyDescent="0.5">
      <c r="A50" s="235"/>
      <c r="B50" s="255"/>
      <c r="C50" s="139" t="s">
        <v>215</v>
      </c>
      <c r="D50" s="139" t="str">
        <f>_xlfn.XLOOKUP(C50,All!B:B,All!C:C,"check data",0,1)</f>
        <v>Computer Networks</v>
      </c>
      <c r="E50" s="140">
        <f>_xlfn.XLOOKUP(D50,All!C:C,All!D:D,"check data",0,1)</f>
        <v>4</v>
      </c>
      <c r="F50" s="140" t="s">
        <v>311</v>
      </c>
      <c r="G50" s="141"/>
      <c r="H50" s="143" t="str">
        <f t="shared" ref="H50" si="18">IF(OR(ISNUMBER(SEARCH("D+",G50)),ISNUMBER(SEARCH("C",G50)),ISNUMBER(SEARCH("B",G50)),ISNUMBER(SEARCH("A",G50)),ISNUMBER(SEARCH("Transferred",G50))),"Yes","No")</f>
        <v>No</v>
      </c>
      <c r="I50" s="144"/>
      <c r="J50" s="141"/>
      <c r="K50" s="145" t="str">
        <f t="shared" ref="K50" si="19">IF(OR(ISNUMBER(SEARCH("D+",J50)),ISNUMBER(SEARCH("C",J50)),ISNUMBER(SEARCH("B",J50)),ISNUMBER(SEARCH("A",J50)),ISNUMBER(SEARCH("Transferred",J50))),"Yes","No")</f>
        <v>No</v>
      </c>
      <c r="L50" s="144"/>
      <c r="M50" s="141"/>
      <c r="N50" s="52" t="str">
        <f t="shared" ref="N50" si="20">IF(OR(ISNUMBER(SEARCH("D+",M50)),ISNUMBER(SEARCH("C",M50)),ISNUMBER(SEARCH("B",M50)),ISNUMBER(SEARCH("A",M50)),ISNUMBER(SEARCH("Transferred",M50))),"Yes","No")</f>
        <v>No</v>
      </c>
      <c r="O50" s="82" t="b">
        <v>1</v>
      </c>
    </row>
    <row r="51" spans="1:15" ht="24" customHeight="1" thickBot="1" x14ac:dyDescent="0.5">
      <c r="A51" s="235"/>
      <c r="B51" s="255"/>
      <c r="C51" s="139" t="s">
        <v>210</v>
      </c>
      <c r="D51" s="139" t="str">
        <f>_xlfn.XLOOKUP(C51,All!B:B,All!C:C,"check data",0,1)</f>
        <v>Advanced Digital Systems</v>
      </c>
      <c r="E51" s="140">
        <f>_xlfn.XLOOKUP(D51,All!C:C,All!D:D,"check data",0,1)</f>
        <v>3</v>
      </c>
      <c r="F51" s="140" t="s">
        <v>8</v>
      </c>
      <c r="G51" s="141"/>
      <c r="H51" s="143" t="str">
        <f t="shared" si="15"/>
        <v>No</v>
      </c>
      <c r="I51" s="144"/>
      <c r="J51" s="141"/>
      <c r="K51" s="145" t="str">
        <f t="shared" si="16"/>
        <v>No</v>
      </c>
      <c r="L51" s="144"/>
      <c r="M51" s="141"/>
      <c r="N51" s="52" t="str">
        <f t="shared" si="17"/>
        <v>No</v>
      </c>
      <c r="O51" s="82" t="str">
        <f>IF(H51="YES", "True", "False")</f>
        <v>False</v>
      </c>
    </row>
    <row r="52" spans="1:15" ht="24" customHeight="1" thickBot="1" x14ac:dyDescent="0.5">
      <c r="A52" s="235"/>
      <c r="B52" s="238" t="s">
        <v>324</v>
      </c>
      <c r="C52" s="54" t="s">
        <v>150</v>
      </c>
      <c r="D52" s="54" t="str">
        <f>_xlfn.XLOOKUP(C52,All!B:B,All!C:C,"check data",0,1)</f>
        <v>Thermodynamics</v>
      </c>
      <c r="E52" s="55">
        <f>_xlfn.XLOOKUP(D52,All!C:C,All!D:D,"check data",0,1)</f>
        <v>3</v>
      </c>
      <c r="F52" s="55" t="s">
        <v>26</v>
      </c>
      <c r="G52" s="57"/>
      <c r="H52" s="52" t="str">
        <f t="shared" si="0"/>
        <v>No</v>
      </c>
      <c r="I52" s="85" t="s">
        <v>325</v>
      </c>
      <c r="J52" s="57"/>
      <c r="K52" s="52" t="str">
        <f t="shared" si="1"/>
        <v>No</v>
      </c>
      <c r="L52" s="85"/>
      <c r="M52" s="57"/>
      <c r="N52" s="52" t="str">
        <f t="shared" si="2"/>
        <v>No</v>
      </c>
      <c r="O52" s="82" t="str">
        <f>IF(AND(H52="YES",K52= "YES"), "True", "False")</f>
        <v>False</v>
      </c>
    </row>
    <row r="53" spans="1:15" ht="24" customHeight="1" thickBot="1" x14ac:dyDescent="0.5">
      <c r="A53" s="235"/>
      <c r="B53" s="238"/>
      <c r="C53" s="54" t="s">
        <v>153</v>
      </c>
      <c r="D53" s="54" t="str">
        <f>_xlfn.XLOOKUP(C53,All!B:B,All!C:C,"check data",0,1)</f>
        <v>Electrical Power Systems</v>
      </c>
      <c r="E53" s="55">
        <f>_xlfn.XLOOKUP(D53,All!C:C,All!D:D,"check data",0,1)</f>
        <v>4</v>
      </c>
      <c r="F53" s="55" t="s">
        <v>155</v>
      </c>
      <c r="G53" s="57"/>
      <c r="H53" s="52" t="str">
        <f t="shared" si="0"/>
        <v>No</v>
      </c>
      <c r="I53" s="92"/>
      <c r="J53" s="91"/>
      <c r="K53" s="90" t="str">
        <f t="shared" si="1"/>
        <v>No</v>
      </c>
      <c r="L53" s="92"/>
      <c r="M53" s="91"/>
      <c r="N53" s="52" t="str">
        <f t="shared" si="2"/>
        <v>No</v>
      </c>
      <c r="O53" s="82" t="str">
        <f t="shared" ref="O53" si="21">IF(H212="YES", "True", "False")</f>
        <v>False</v>
      </c>
    </row>
    <row r="54" spans="1:15" ht="24" customHeight="1" thickBot="1" x14ac:dyDescent="0.5">
      <c r="A54" s="235"/>
      <c r="B54" s="238"/>
      <c r="C54" s="54" t="s">
        <v>85</v>
      </c>
      <c r="D54" s="54" t="str">
        <f>_xlfn.XLOOKUP(C54,All!B:B,All!C:C,"check data",0,1)</f>
        <v>Graph Theory &amp; Applications</v>
      </c>
      <c r="E54" s="55">
        <f>_xlfn.XLOOKUP(D54,All!C:C,All!D:D,"check data",0,1)</f>
        <v>3</v>
      </c>
      <c r="F54" s="55" t="s">
        <v>35</v>
      </c>
      <c r="G54" s="57"/>
      <c r="H54" s="52" t="str">
        <f t="shared" si="0"/>
        <v>No</v>
      </c>
      <c r="I54" s="85" t="s">
        <v>314</v>
      </c>
      <c r="J54" s="57"/>
      <c r="K54" s="52" t="str">
        <f t="shared" si="1"/>
        <v>No</v>
      </c>
      <c r="L54" s="85"/>
      <c r="M54" s="57"/>
      <c r="N54" s="52" t="str">
        <f t="shared" si="2"/>
        <v>No</v>
      </c>
      <c r="O54" s="82" t="str">
        <f>IF(AND(H54="YES",K54= "YES"), "True", "False")</f>
        <v>False</v>
      </c>
    </row>
    <row r="55" spans="1:15" ht="24" customHeight="1" thickBot="1" x14ac:dyDescent="0.5">
      <c r="A55" s="235"/>
      <c r="B55" s="238"/>
      <c r="C55" s="54" t="s">
        <v>156</v>
      </c>
      <c r="D55" s="54" t="str">
        <f>_xlfn.XLOOKUP(C55,All!B:B,All!C:C,"check data",0,1)</f>
        <v>Signals &amp; Systems</v>
      </c>
      <c r="E55" s="55">
        <f>_xlfn.XLOOKUP(D55,All!C:C,All!D:D,"check data",0,1)</f>
        <v>4</v>
      </c>
      <c r="F55" s="55" t="s">
        <v>155</v>
      </c>
      <c r="G55" s="57"/>
      <c r="H55" s="52" t="str">
        <f t="shared" si="0"/>
        <v>No</v>
      </c>
      <c r="I55" s="92"/>
      <c r="J55" s="90"/>
      <c r="K55" s="90" t="str">
        <f t="shared" si="1"/>
        <v>No</v>
      </c>
      <c r="L55" s="92"/>
      <c r="M55" s="90"/>
      <c r="N55" s="52" t="str">
        <f t="shared" si="2"/>
        <v>No</v>
      </c>
      <c r="O55" s="82" t="str">
        <f t="shared" ref="O55" si="22">IF(H214="YES", "True", "False")</f>
        <v>False</v>
      </c>
    </row>
    <row r="56" spans="1:15" ht="24" customHeight="1" thickBot="1" x14ac:dyDescent="0.5">
      <c r="A56" s="235"/>
      <c r="B56" s="238"/>
      <c r="C56" s="54" t="s">
        <v>75</v>
      </c>
      <c r="D56" s="54" t="str">
        <f>_xlfn.XLOOKUP(C56,All!B:B,All!C:C,"check data",0,1)</f>
        <v>Introduction to Management</v>
      </c>
      <c r="E56" s="55">
        <f>_xlfn.XLOOKUP(D56,All!C:C,All!D:D,"check data",0,1)</f>
        <v>3</v>
      </c>
      <c r="F56" s="55" t="s">
        <v>311</v>
      </c>
      <c r="G56" s="57"/>
      <c r="H56" s="52" t="str">
        <f t="shared" si="0"/>
        <v>No</v>
      </c>
      <c r="I56" s="92"/>
      <c r="J56" s="90"/>
      <c r="K56" s="90" t="str">
        <f t="shared" si="1"/>
        <v>No</v>
      </c>
      <c r="L56" s="92"/>
      <c r="M56" s="90"/>
      <c r="N56" s="52" t="str">
        <f t="shared" si="2"/>
        <v>No</v>
      </c>
      <c r="O56" s="82" t="b">
        <v>1</v>
      </c>
    </row>
    <row r="57" spans="1:15" ht="24" customHeight="1" thickBot="1" x14ac:dyDescent="0.5">
      <c r="A57" s="236"/>
      <c r="B57" s="240"/>
      <c r="C57" s="54" t="s">
        <v>326</v>
      </c>
      <c r="D57" s="54" t="str">
        <f>_xlfn.XLOOKUP(C57,All!B:B,All!C:C,"check data",0,1)</f>
        <v xml:space="preserve">Multivariable Calculus </v>
      </c>
      <c r="E57" s="55">
        <f>_xlfn.XLOOKUP(D57,All!C:C,All!D:D,"check data",0,1)</f>
        <v>4</v>
      </c>
      <c r="F57" s="55" t="s">
        <v>25</v>
      </c>
      <c r="G57" s="61"/>
      <c r="H57" s="52" t="str">
        <f t="shared" si="0"/>
        <v>No</v>
      </c>
      <c r="I57" s="124"/>
      <c r="J57" s="125"/>
      <c r="K57" s="90" t="str">
        <f t="shared" si="1"/>
        <v>No</v>
      </c>
      <c r="L57" s="124"/>
      <c r="M57" s="125"/>
      <c r="N57" s="52" t="str">
        <f t="shared" si="2"/>
        <v>No</v>
      </c>
      <c r="O57" s="82" t="str">
        <f t="shared" ref="O57" si="23">IF(H216="YES", "True", "False")</f>
        <v>False</v>
      </c>
    </row>
    <row r="58" spans="1:15" ht="24" customHeight="1" thickBot="1" x14ac:dyDescent="0.5">
      <c r="A58" s="241" t="s">
        <v>327</v>
      </c>
      <c r="B58" s="244" t="s">
        <v>328</v>
      </c>
      <c r="C58" s="62" t="s">
        <v>93</v>
      </c>
      <c r="D58" s="62" t="str">
        <f>_xlfn.XLOOKUP(C58,All!B:B,All!C:C,"check data",0,1)</f>
        <v>Computer Networks</v>
      </c>
      <c r="E58" s="63">
        <f>_xlfn.XLOOKUP(D58,All!C:C,All!D:D,"check data",0,1)</f>
        <v>4</v>
      </c>
      <c r="F58" s="63" t="s">
        <v>311</v>
      </c>
      <c r="G58" s="89"/>
      <c r="H58" s="52" t="str">
        <f t="shared" si="0"/>
        <v>No</v>
      </c>
      <c r="I58" s="123"/>
      <c r="J58" s="116"/>
      <c r="K58" s="90" t="str">
        <f t="shared" si="1"/>
        <v>No</v>
      </c>
      <c r="L58" s="123"/>
      <c r="M58" s="116"/>
      <c r="N58" s="52" t="str">
        <f t="shared" si="2"/>
        <v>No</v>
      </c>
      <c r="O58" s="82" t="b">
        <v>1</v>
      </c>
    </row>
    <row r="59" spans="1:15" ht="24" customHeight="1" thickBot="1" x14ac:dyDescent="0.5">
      <c r="A59" s="242"/>
      <c r="B59" s="245"/>
      <c r="C59" s="62" t="s">
        <v>95</v>
      </c>
      <c r="D59" s="62" t="str">
        <f>_xlfn.XLOOKUP(C59,All!B:B,All!C:C,"check data",0,1)</f>
        <v>Programming Language Design &amp; Implementation</v>
      </c>
      <c r="E59" s="63">
        <f>_xlfn.XLOOKUP(D59,All!C:C,All!D:D,"check data",0,1)</f>
        <v>4</v>
      </c>
      <c r="F59" s="63" t="s">
        <v>329</v>
      </c>
      <c r="G59" s="64"/>
      <c r="H59" s="52" t="str">
        <f t="shared" si="0"/>
        <v>No</v>
      </c>
      <c r="I59" s="92" t="s">
        <v>35</v>
      </c>
      <c r="J59" s="90"/>
      <c r="K59" s="90" t="str">
        <f t="shared" si="1"/>
        <v>No</v>
      </c>
      <c r="L59" s="92"/>
      <c r="M59" s="90"/>
      <c r="N59" s="52" t="str">
        <f t="shared" si="2"/>
        <v>No</v>
      </c>
      <c r="O59" s="82" t="str">
        <f t="shared" ref="O59:O65" si="24">IF(H218="YES", "True", "False")</f>
        <v>False</v>
      </c>
    </row>
    <row r="60" spans="1:15" ht="24" customHeight="1" thickBot="1" x14ac:dyDescent="0.5">
      <c r="A60" s="242"/>
      <c r="B60" s="245"/>
      <c r="C60" s="62" t="s">
        <v>97</v>
      </c>
      <c r="D60" s="62" t="str">
        <f>_xlfn.XLOOKUP(C60,All!B:B,All!C:C,"check data",0,1)</f>
        <v>Software Analysis &amp; Design</v>
      </c>
      <c r="E60" s="63">
        <f>_xlfn.XLOOKUP(D60,All!C:C,All!D:D,"check data",0,1)</f>
        <v>4</v>
      </c>
      <c r="F60" s="63" t="s">
        <v>37</v>
      </c>
      <c r="G60" s="64"/>
      <c r="H60" s="52" t="str">
        <f t="shared" si="0"/>
        <v>No</v>
      </c>
      <c r="I60" s="92"/>
      <c r="J60" s="90"/>
      <c r="K60" s="90" t="str">
        <f t="shared" si="1"/>
        <v>No</v>
      </c>
      <c r="L60" s="92"/>
      <c r="M60" s="90"/>
      <c r="N60" s="52" t="str">
        <f t="shared" si="2"/>
        <v>No</v>
      </c>
      <c r="O60" s="82" t="str">
        <f t="shared" si="24"/>
        <v>False</v>
      </c>
    </row>
    <row r="61" spans="1:15" ht="24" customHeight="1" thickBot="1" x14ac:dyDescent="0.5">
      <c r="A61" s="242"/>
      <c r="B61" s="245"/>
      <c r="C61" s="62" t="s">
        <v>99</v>
      </c>
      <c r="D61" s="62" t="str">
        <f>_xlfn.XLOOKUP(C61,All!B:B,All!C:C,"check data",0,1)</f>
        <v>Software Development Methodologies</v>
      </c>
      <c r="E61" s="63">
        <f>_xlfn.XLOOKUP(D61,All!C:C,All!D:D,"check data",0,1)</f>
        <v>3</v>
      </c>
      <c r="F61" s="63" t="s">
        <v>311</v>
      </c>
      <c r="G61" s="64"/>
      <c r="H61" s="52" t="str">
        <f t="shared" si="0"/>
        <v>No</v>
      </c>
      <c r="I61" s="92"/>
      <c r="J61" s="90"/>
      <c r="K61" s="90" t="str">
        <f t="shared" si="1"/>
        <v>No</v>
      </c>
      <c r="L61" s="92"/>
      <c r="M61" s="90"/>
      <c r="N61" s="52" t="str">
        <f t="shared" si="2"/>
        <v>No</v>
      </c>
      <c r="O61" s="82" t="str">
        <f t="shared" si="24"/>
        <v>False</v>
      </c>
    </row>
    <row r="62" spans="1:15" ht="24" customHeight="1" thickBot="1" x14ac:dyDescent="0.5">
      <c r="A62" s="242"/>
      <c r="B62" s="245"/>
      <c r="C62" s="62" t="s">
        <v>101</v>
      </c>
      <c r="D62" s="62" t="s">
        <v>102</v>
      </c>
      <c r="E62" s="63">
        <f>_xlfn.XLOOKUP(D62,All!C:C,All!D:D,"check data",0,1)</f>
        <v>3</v>
      </c>
      <c r="F62" s="63" t="s">
        <v>90</v>
      </c>
      <c r="G62" s="64"/>
      <c r="H62" s="52" t="str">
        <f t="shared" si="0"/>
        <v>No</v>
      </c>
      <c r="I62" s="92"/>
      <c r="J62" s="90"/>
      <c r="K62" s="90" t="str">
        <f t="shared" si="1"/>
        <v>No</v>
      </c>
      <c r="L62" s="92"/>
      <c r="M62" s="90"/>
      <c r="N62" s="52" t="str">
        <f t="shared" si="2"/>
        <v>No</v>
      </c>
      <c r="O62" s="82" t="str">
        <f t="shared" si="24"/>
        <v>False</v>
      </c>
    </row>
    <row r="63" spans="1:15" ht="24" customHeight="1" x14ac:dyDescent="0.45">
      <c r="A63" s="242"/>
      <c r="B63" s="245"/>
      <c r="C63" s="62" t="s">
        <v>103</v>
      </c>
      <c r="D63" s="62" t="str">
        <f>_xlfn.XLOOKUP(C63,All!B:B,All!C:C,"check data",0,1)</f>
        <v>Introduction to Finance</v>
      </c>
      <c r="E63" s="63">
        <f>_xlfn.XLOOKUP(D63,All!C:C,All!D:D,"check data",0,1)</f>
        <v>3</v>
      </c>
      <c r="F63" s="63" t="s">
        <v>311</v>
      </c>
      <c r="G63" s="91"/>
      <c r="H63" s="90" t="str">
        <f t="shared" si="0"/>
        <v>No</v>
      </c>
      <c r="I63" s="92"/>
      <c r="J63" s="90"/>
      <c r="K63" s="90" t="str">
        <f t="shared" si="1"/>
        <v>No</v>
      </c>
      <c r="L63" s="92"/>
      <c r="M63" s="90"/>
      <c r="N63" s="52" t="str">
        <f t="shared" si="2"/>
        <v>No</v>
      </c>
      <c r="O63" s="82" t="b">
        <v>1</v>
      </c>
    </row>
    <row r="64" spans="1:15" ht="24" customHeight="1" thickBot="1" x14ac:dyDescent="0.5">
      <c r="A64" s="242"/>
      <c r="B64" s="246" t="s">
        <v>330</v>
      </c>
      <c r="C64" s="107" t="s">
        <v>210</v>
      </c>
      <c r="D64" s="107" t="str">
        <f>_xlfn.XLOOKUP(C64,All!B:B,All!C:C,"check data",0,1)</f>
        <v>Advanced Digital Systems</v>
      </c>
      <c r="E64" s="115">
        <f>_xlfn.XLOOKUP(D64,All!C:C,All!D:D,"check data",0,1)</f>
        <v>3</v>
      </c>
      <c r="F64" s="115" t="s">
        <v>212</v>
      </c>
      <c r="G64" s="65"/>
      <c r="H64" s="52" t="str">
        <f t="shared" si="0"/>
        <v>No</v>
      </c>
      <c r="I64" s="93"/>
      <c r="J64" s="90"/>
      <c r="K64" s="90" t="str">
        <f t="shared" si="1"/>
        <v>No</v>
      </c>
      <c r="L64" s="93"/>
      <c r="M64" s="90"/>
      <c r="N64" s="52" t="str">
        <f t="shared" si="2"/>
        <v>No</v>
      </c>
      <c r="O64" s="82" t="str">
        <f t="shared" si="24"/>
        <v>False</v>
      </c>
    </row>
    <row r="65" spans="1:15" ht="24" customHeight="1" thickBot="1" x14ac:dyDescent="0.5">
      <c r="A65" s="242"/>
      <c r="B65" s="246"/>
      <c r="C65" s="107" t="s">
        <v>213</v>
      </c>
      <c r="D65" s="107" t="str">
        <f>_xlfn.XLOOKUP(C65,All!B:B,All!C:C,"check data",0,1)</f>
        <v>Digital Signal Processing</v>
      </c>
      <c r="E65" s="115">
        <f>_xlfn.XLOOKUP(D65,All!C:C,All!D:D,"check data",0,1)</f>
        <v>4</v>
      </c>
      <c r="F65" s="115" t="s">
        <v>162</v>
      </c>
      <c r="G65" s="65"/>
      <c r="H65" s="52" t="str">
        <f>IF(OR(,ISNUMBER(SEARCH("C",G65)),ISNUMBER(SEARCH("B",G65)),ISNUMBER(SEARCH("A",G65)),ISNUMBER(SEARCH("Transferred",G65))),"Yes","No")</f>
        <v>No</v>
      </c>
      <c r="I65" s="93"/>
      <c r="J65" s="90"/>
      <c r="K65" s="90" t="str">
        <f t="shared" ref="K65" si="25">IF(OR(,ISNUMBER(SEARCH("C",J65)),ISNUMBER(SEARCH("B",J65)),ISNUMBER(SEARCH("A",J65)),ISNUMBER(SEARCH("Transferred",J65))),"Yes","No")</f>
        <v>No</v>
      </c>
      <c r="L65" s="93"/>
      <c r="M65" s="90"/>
      <c r="N65" s="52" t="str">
        <f>IF(OR(,ISNUMBER(SEARCH("C",M65)),ISNUMBER(SEARCH("B",M65)),ISNUMBER(SEARCH("A",M65)),ISNUMBER(SEARCH("Transferred",M65))),"Yes","No")</f>
        <v>No</v>
      </c>
      <c r="O65" s="82" t="str">
        <f t="shared" si="24"/>
        <v>False</v>
      </c>
    </row>
    <row r="66" spans="1:15" ht="24" customHeight="1" thickBot="1" x14ac:dyDescent="0.5">
      <c r="A66" s="242"/>
      <c r="B66" s="246"/>
      <c r="C66" s="107" t="s">
        <v>215</v>
      </c>
      <c r="D66" s="107" t="str">
        <f>_xlfn.XLOOKUP(C66,All!B:B,All!C:C,"check data",0,1)</f>
        <v>Computer Networks</v>
      </c>
      <c r="E66" s="115">
        <f>_xlfn.XLOOKUP(D66,All!C:C,All!D:D,"check data",0,1)</f>
        <v>4</v>
      </c>
      <c r="F66" s="115" t="s">
        <v>311</v>
      </c>
      <c r="G66" s="91"/>
      <c r="H66" s="90" t="str">
        <f t="shared" ref="H66:H69" si="26">IF(OR(ISNUMBER(SEARCH("D+",G66)),ISNUMBER(SEARCH("C",G66)),ISNUMBER(SEARCH("B",G66)),ISNUMBER(SEARCH("A",G66)),ISNUMBER(SEARCH("Transferred",G66))),"Yes","No")</f>
        <v>No</v>
      </c>
      <c r="I66" s="93"/>
      <c r="J66" s="90"/>
      <c r="K66" s="90" t="str">
        <f t="shared" si="1"/>
        <v>No</v>
      </c>
      <c r="L66" s="93"/>
      <c r="M66" s="90"/>
      <c r="N66" s="52" t="str">
        <f t="shared" si="2"/>
        <v>No</v>
      </c>
      <c r="O66" s="82" t="b">
        <v>1</v>
      </c>
    </row>
    <row r="67" spans="1:15" ht="24" customHeight="1" thickBot="1" x14ac:dyDescent="0.5">
      <c r="A67" s="242"/>
      <c r="B67" s="246"/>
      <c r="C67" s="107" t="s">
        <v>103</v>
      </c>
      <c r="D67" s="107" t="str">
        <f>_xlfn.XLOOKUP(C67,All!B:B,All!C:C,"check data",0,1)</f>
        <v>Introduction to Finance</v>
      </c>
      <c r="E67" s="115">
        <f>_xlfn.XLOOKUP(D67,All!C:C,All!D:D,"check data",0,1)</f>
        <v>3</v>
      </c>
      <c r="F67" s="115" t="s">
        <v>311</v>
      </c>
      <c r="G67" s="91"/>
      <c r="H67" s="90" t="str">
        <f t="shared" si="26"/>
        <v>No</v>
      </c>
      <c r="I67" s="93"/>
      <c r="J67" s="90"/>
      <c r="K67" s="90" t="str">
        <f t="shared" si="1"/>
        <v>No</v>
      </c>
      <c r="L67" s="93"/>
      <c r="M67" s="90"/>
      <c r="N67" s="52" t="str">
        <f t="shared" si="2"/>
        <v>No</v>
      </c>
      <c r="O67" s="82" t="b">
        <v>1</v>
      </c>
    </row>
    <row r="68" spans="1:15" ht="24" customHeight="1" thickBot="1" x14ac:dyDescent="0.5">
      <c r="A68" s="242"/>
      <c r="B68" s="246"/>
      <c r="C68" s="107" t="s">
        <v>95</v>
      </c>
      <c r="D68" s="107" t="str">
        <f>_xlfn.XLOOKUP(C68,All!B:B,All!C:C,"check data",0,1)</f>
        <v>Programming Language Design &amp; Implementation</v>
      </c>
      <c r="E68" s="115">
        <f>_xlfn.XLOOKUP(D68,All!C:C,All!D:D,"check data",0,1)</f>
        <v>4</v>
      </c>
      <c r="F68" s="115" t="s">
        <v>21</v>
      </c>
      <c r="G68" s="65"/>
      <c r="H68" s="52" t="str">
        <f t="shared" si="26"/>
        <v>No</v>
      </c>
      <c r="I68" s="93"/>
      <c r="J68" s="90"/>
      <c r="K68" s="90" t="str">
        <f t="shared" si="1"/>
        <v>No</v>
      </c>
      <c r="L68" s="93"/>
      <c r="M68" s="90"/>
      <c r="N68" s="52" t="str">
        <f t="shared" si="2"/>
        <v>No</v>
      </c>
      <c r="O68" s="82" t="str">
        <f t="shared" ref="O68:O90" si="27">IF(H227="YES", "True", "False")</f>
        <v>False</v>
      </c>
    </row>
    <row r="69" spans="1:15" ht="24" customHeight="1" thickBot="1" x14ac:dyDescent="0.5">
      <c r="A69" s="242"/>
      <c r="B69" s="246"/>
      <c r="C69" s="107" t="s">
        <v>101</v>
      </c>
      <c r="D69" s="107" t="str">
        <f>_xlfn.XLOOKUP(C69,All!B:B,All!C:C,"check data",0,1)</f>
        <v>Effective Technical Communication</v>
      </c>
      <c r="E69" s="115">
        <f>_xlfn.XLOOKUP(D69,All!C:C,All!D:D,"check data",0,1)</f>
        <v>3</v>
      </c>
      <c r="F69" s="115" t="s">
        <v>90</v>
      </c>
      <c r="G69" s="65"/>
      <c r="H69" s="52" t="str">
        <f t="shared" si="26"/>
        <v>No</v>
      </c>
      <c r="I69" s="93"/>
      <c r="J69" s="90"/>
      <c r="K69" s="90" t="str">
        <f t="shared" si="1"/>
        <v>No</v>
      </c>
      <c r="L69" s="93"/>
      <c r="M69" s="90"/>
      <c r="N69" s="52" t="str">
        <f t="shared" si="2"/>
        <v>No</v>
      </c>
      <c r="O69" s="82" t="str">
        <f t="shared" si="27"/>
        <v>False</v>
      </c>
    </row>
    <row r="70" spans="1:15" ht="24" customHeight="1" thickBot="1" x14ac:dyDescent="0.5">
      <c r="A70" s="242"/>
      <c r="B70" s="245" t="s">
        <v>331</v>
      </c>
      <c r="C70" s="108" t="s">
        <v>171</v>
      </c>
      <c r="D70" s="108" t="str">
        <f>_xlfn.XLOOKUP(C70,All!B:B,All!C:C,"check data",0,1)</f>
        <v>Solar Energy Systems</v>
      </c>
      <c r="E70" s="63">
        <f>_xlfn.XLOOKUP(D70,All!C:C,All!D:D,"check data",0,1)</f>
        <v>4</v>
      </c>
      <c r="F70" s="63" t="s">
        <v>153</v>
      </c>
      <c r="G70" s="64"/>
      <c r="H70" s="52" t="str">
        <f>IF(OR(,ISNUMBER(SEARCH("C",G70)),ISNUMBER(SEARCH("B",G70)),ISNUMBER(SEARCH("A",G70)),ISNUMBER(SEARCH("Transferred",G70))),"Yes","No")</f>
        <v>No</v>
      </c>
      <c r="I70" s="87" t="s">
        <v>332</v>
      </c>
      <c r="J70" s="91"/>
      <c r="K70" s="52" t="str">
        <f t="shared" ref="K70" si="28">IF(OR(,ISNUMBER(SEARCH("C",J70)),ISNUMBER(SEARCH("B",J70)),ISNUMBER(SEARCH("A",J70)),ISNUMBER(SEARCH("Transferred",J70))),"Yes","No")</f>
        <v>No</v>
      </c>
      <c r="L70" s="93"/>
      <c r="M70" s="91"/>
      <c r="N70" s="52" t="str">
        <f>IF(OR(,ISNUMBER(SEARCH("C",M70)),ISNUMBER(SEARCH("B",M70)),ISNUMBER(SEARCH("A",M70)),ISNUMBER(SEARCH("Transferred",M70))),"Yes","No")</f>
        <v>No</v>
      </c>
      <c r="O70" s="82" t="str">
        <f>IF(AND(H70="YES",K70= "YES"), "True", "False")</f>
        <v>False</v>
      </c>
    </row>
    <row r="71" spans="1:15" ht="24" customHeight="1" thickBot="1" x14ac:dyDescent="0.5">
      <c r="A71" s="242"/>
      <c r="B71" s="245"/>
      <c r="C71" s="108" t="s">
        <v>174</v>
      </c>
      <c r="D71" s="108" t="str">
        <f>_xlfn.XLOOKUP(C71,All!B:B,All!C:C,"check data",0,1)</f>
        <v>Biomass &amp; Bioenergy Systems</v>
      </c>
      <c r="E71" s="63">
        <f>_xlfn.XLOOKUP(D71,All!C:C,All!D:D,"check data",0,1)</f>
        <v>3</v>
      </c>
      <c r="F71" s="63" t="s">
        <v>176</v>
      </c>
      <c r="G71" s="64"/>
      <c r="H71" s="52" t="str">
        <f t="shared" ref="H71:H111" si="29">IF(OR(ISNUMBER(SEARCH("D+",G71)),ISNUMBER(SEARCH("C",G71)),ISNUMBER(SEARCH("B",G71)),ISNUMBER(SEARCH("A",G71)),ISNUMBER(SEARCH("Transferred",G71))),"Yes","No")</f>
        <v>No</v>
      </c>
      <c r="I71" s="92"/>
      <c r="J71" s="91"/>
      <c r="K71" s="90" t="str">
        <f t="shared" si="1"/>
        <v>No</v>
      </c>
      <c r="L71" s="93"/>
      <c r="M71" s="91"/>
      <c r="N71" s="52" t="str">
        <f t="shared" si="2"/>
        <v>No</v>
      </c>
      <c r="O71" s="82" t="str">
        <f t="shared" si="27"/>
        <v>False</v>
      </c>
    </row>
    <row r="72" spans="1:15" ht="24" customHeight="1" thickBot="1" x14ac:dyDescent="0.5">
      <c r="A72" s="242"/>
      <c r="B72" s="245"/>
      <c r="C72" s="108" t="s">
        <v>177</v>
      </c>
      <c r="D72" s="108" t="str">
        <f>_xlfn.XLOOKUP(C72,All!B:B,All!C:C,"check data",0,1)</f>
        <v>Energy Conversion &amp; Storage</v>
      </c>
      <c r="E72" s="63">
        <f>_xlfn.XLOOKUP(D72,All!C:C,All!D:D,"check data",0,1)</f>
        <v>4</v>
      </c>
      <c r="F72" s="63" t="s">
        <v>147</v>
      </c>
      <c r="G72" s="64"/>
      <c r="H72" s="52" t="str">
        <f t="shared" si="29"/>
        <v>No</v>
      </c>
      <c r="I72" s="87" t="s">
        <v>333</v>
      </c>
      <c r="J72" s="64"/>
      <c r="K72" s="52" t="str">
        <f t="shared" si="1"/>
        <v>No</v>
      </c>
      <c r="L72" s="87" t="s">
        <v>150</v>
      </c>
      <c r="M72" s="64"/>
      <c r="N72" s="52" t="str">
        <f>IF(OR(ISNUMBER(SEARCH("C",M72)),ISNUMBER(SEARCH("B",M72)),ISNUMBER(SEARCH("A",M72)),ISNUMBER(SEARCH("Transferred",M72))),"Yes","No")</f>
        <v>No</v>
      </c>
      <c r="O72" s="82" t="str">
        <f>IF(AND(H72="YES",K72= "YES"), "True", "False")</f>
        <v>False</v>
      </c>
    </row>
    <row r="73" spans="1:15" ht="24" customHeight="1" thickBot="1" x14ac:dyDescent="0.5">
      <c r="A73" s="242"/>
      <c r="B73" s="245"/>
      <c r="C73" s="108" t="s">
        <v>180</v>
      </c>
      <c r="D73" s="108" t="str">
        <f>_xlfn.XLOOKUP(C73,All!B:B,All!C:C,"check data",0,1)</f>
        <v>Fluid Mechanics</v>
      </c>
      <c r="E73" s="63">
        <f>_xlfn.XLOOKUP(D73,All!C:C,All!D:D,"check data",0,1)</f>
        <v>4</v>
      </c>
      <c r="F73" s="63" t="s">
        <v>182</v>
      </c>
      <c r="G73" s="64"/>
      <c r="H73" s="90" t="str">
        <f t="shared" si="29"/>
        <v>No</v>
      </c>
      <c r="I73" s="92"/>
      <c r="J73" s="90"/>
      <c r="K73" s="90" t="str">
        <f t="shared" si="1"/>
        <v>No</v>
      </c>
      <c r="L73" s="92"/>
      <c r="M73" s="90"/>
      <c r="N73" s="52" t="str">
        <f t="shared" si="2"/>
        <v>No</v>
      </c>
      <c r="O73" s="82" t="str">
        <f t="shared" si="27"/>
        <v>False</v>
      </c>
    </row>
    <row r="74" spans="1:15" ht="24" customHeight="1" thickBot="1" x14ac:dyDescent="0.5">
      <c r="A74" s="242"/>
      <c r="B74" s="245"/>
      <c r="C74" s="108" t="s">
        <v>101</v>
      </c>
      <c r="D74" s="108" t="str">
        <f>_xlfn.XLOOKUP(C74,All!B:B,All!C:C,"check data",0,1)</f>
        <v>Effective Technical Communication</v>
      </c>
      <c r="E74" s="63">
        <f>_xlfn.XLOOKUP(D74,All!C:C,All!D:D,"check data",0,1)</f>
        <v>3</v>
      </c>
      <c r="F74" s="63" t="s">
        <v>90</v>
      </c>
      <c r="G74" s="64"/>
      <c r="H74" s="90" t="str">
        <f t="shared" si="29"/>
        <v>No</v>
      </c>
      <c r="I74" s="92"/>
      <c r="J74" s="90"/>
      <c r="K74" s="90" t="str">
        <f t="shared" si="1"/>
        <v>No</v>
      </c>
      <c r="L74" s="92"/>
      <c r="M74" s="90"/>
      <c r="N74" s="52" t="str">
        <f t="shared" si="2"/>
        <v>No</v>
      </c>
      <c r="O74" s="82" t="str">
        <f t="shared" si="27"/>
        <v>False</v>
      </c>
    </row>
    <row r="75" spans="1:15" ht="24" customHeight="1" thickBot="1" x14ac:dyDescent="0.5">
      <c r="A75" s="243"/>
      <c r="B75" s="247"/>
      <c r="C75" s="108" t="s">
        <v>103</v>
      </c>
      <c r="D75" s="108" t="str">
        <f>_xlfn.XLOOKUP(C75,All!B:B,All!C:C,"check data",0,1)</f>
        <v>Introduction to Finance</v>
      </c>
      <c r="E75" s="63">
        <f>_xlfn.XLOOKUP(D75,All!C:C,All!D:D,"check data",0,1)</f>
        <v>3</v>
      </c>
      <c r="F75" s="63" t="s">
        <v>311</v>
      </c>
      <c r="G75" s="94"/>
      <c r="H75" s="90" t="str">
        <f t="shared" si="29"/>
        <v>No</v>
      </c>
      <c r="I75" s="124"/>
      <c r="J75" s="95"/>
      <c r="K75" s="90" t="str">
        <f t="shared" si="1"/>
        <v>No</v>
      </c>
      <c r="L75" s="124"/>
      <c r="M75" s="95"/>
      <c r="N75" s="52" t="str">
        <f t="shared" si="2"/>
        <v>No</v>
      </c>
      <c r="O75" s="82" t="b">
        <v>1</v>
      </c>
    </row>
    <row r="76" spans="1:15" ht="24" customHeight="1" thickBot="1" x14ac:dyDescent="0.5">
      <c r="A76" s="219" t="s">
        <v>334</v>
      </c>
      <c r="B76" s="222" t="s">
        <v>335</v>
      </c>
      <c r="C76" s="109" t="s">
        <v>123</v>
      </c>
      <c r="D76" s="44" t="str">
        <f>_xlfn.XLOOKUP(C76,All!B:B,All!C:C,"check data",0,1)</f>
        <v>Pervasive Computing and Cloud</v>
      </c>
      <c r="E76" s="45">
        <f>_xlfn.XLOOKUP(D76,All!C:C,All!D:D,"check data",0,1)</f>
        <v>4</v>
      </c>
      <c r="F76" s="45" t="s">
        <v>125</v>
      </c>
      <c r="G76" s="46"/>
      <c r="H76" s="52" t="str">
        <f t="shared" si="29"/>
        <v>No</v>
      </c>
      <c r="I76" s="123"/>
      <c r="J76" s="116"/>
      <c r="K76" s="90" t="str">
        <f t="shared" si="1"/>
        <v>No</v>
      </c>
      <c r="L76" s="123"/>
      <c r="M76" s="116"/>
      <c r="N76" s="52" t="str">
        <f t="shared" si="2"/>
        <v>No</v>
      </c>
      <c r="O76" s="82" t="str">
        <f t="shared" si="27"/>
        <v>False</v>
      </c>
    </row>
    <row r="77" spans="1:15" ht="24" customHeight="1" thickBot="1" x14ac:dyDescent="0.5">
      <c r="A77" s="220"/>
      <c r="B77" s="223"/>
      <c r="C77" s="110" t="s">
        <v>126</v>
      </c>
      <c r="D77" s="44" t="str">
        <f>_xlfn.XLOOKUP(C77,All!B:B,All!C:C,"check data",0,1)</f>
        <v>Machine Learning</v>
      </c>
      <c r="E77" s="45">
        <f>_xlfn.XLOOKUP(D77,All!C:C,All!D:D,"check data",0,1)</f>
        <v>4</v>
      </c>
      <c r="F77" s="45" t="s">
        <v>128</v>
      </c>
      <c r="G77" s="47"/>
      <c r="H77" s="52" t="str">
        <f t="shared" si="29"/>
        <v>No</v>
      </c>
      <c r="I77" s="92"/>
      <c r="J77" s="90"/>
      <c r="K77" s="90" t="str">
        <f t="shared" si="1"/>
        <v>No</v>
      </c>
      <c r="L77" s="92"/>
      <c r="M77" s="90"/>
      <c r="N77" s="52" t="str">
        <f t="shared" si="2"/>
        <v>No</v>
      </c>
      <c r="O77" s="82" t="str">
        <f t="shared" si="27"/>
        <v>False</v>
      </c>
    </row>
    <row r="78" spans="1:15" ht="24" customHeight="1" thickBot="1" x14ac:dyDescent="0.5">
      <c r="A78" s="220"/>
      <c r="B78" s="223"/>
      <c r="C78" s="66" t="s">
        <v>129</v>
      </c>
      <c r="D78" s="44" t="str">
        <f>_xlfn.XLOOKUP(C78,All!B:B,All!C:C,"check data",0,1)</f>
        <v>Data Analytics</v>
      </c>
      <c r="E78" s="45">
        <f>_xlfn.XLOOKUP(D78,All!C:C,All!D:D,"check data",0,1)</f>
        <v>4</v>
      </c>
      <c r="F78" s="45" t="s">
        <v>131</v>
      </c>
      <c r="G78" s="47"/>
      <c r="H78" s="52" t="str">
        <f t="shared" si="29"/>
        <v>No</v>
      </c>
      <c r="I78" s="92"/>
      <c r="J78" s="90"/>
      <c r="K78" s="90" t="str">
        <f t="shared" si="1"/>
        <v>No</v>
      </c>
      <c r="L78" s="92"/>
      <c r="M78" s="90"/>
      <c r="N78" s="52" t="str">
        <f t="shared" si="2"/>
        <v>No</v>
      </c>
      <c r="O78" s="82" t="str">
        <f t="shared" si="27"/>
        <v>False</v>
      </c>
    </row>
    <row r="79" spans="1:15" ht="24" customHeight="1" thickBot="1" x14ac:dyDescent="0.5">
      <c r="A79" s="220"/>
      <c r="B79" s="223"/>
      <c r="C79" s="66" t="s">
        <v>132</v>
      </c>
      <c r="D79" s="44" t="str">
        <f>_xlfn.XLOOKUP(C79,All!B:B,All!C:C,"check data",0,1)</f>
        <v>Algorithms &amp; Complexity</v>
      </c>
      <c r="E79" s="45">
        <f>_xlfn.XLOOKUP(D79,All!C:C,All!D:D,"check data",0,1)</f>
        <v>3</v>
      </c>
      <c r="F79" s="45" t="s">
        <v>35</v>
      </c>
      <c r="G79" s="47"/>
      <c r="H79" s="52" t="str">
        <f t="shared" si="29"/>
        <v>No</v>
      </c>
      <c r="I79" s="83" t="s">
        <v>336</v>
      </c>
      <c r="J79" s="47"/>
      <c r="K79" s="52" t="str">
        <f>IF(OR(,ISNUMBER(SEARCH("C",J79)),ISNUMBER(SEARCH("B",J79)),ISNUMBER(SEARCH("A",J79)),ISNUMBER(SEARCH("Transferred",J79))),"Yes","No")</f>
        <v>No</v>
      </c>
      <c r="L79" s="83" t="s">
        <v>38</v>
      </c>
      <c r="M79" s="47"/>
      <c r="N79" s="52" t="str">
        <f t="shared" si="2"/>
        <v>No</v>
      </c>
      <c r="O79" s="82" t="str">
        <f>IF(AND(H79="YES",K79= "YES"), "True", "False")</f>
        <v>False</v>
      </c>
    </row>
    <row r="80" spans="1:15" ht="24" customHeight="1" thickBot="1" x14ac:dyDescent="0.5">
      <c r="A80" s="220"/>
      <c r="B80" s="223"/>
      <c r="C80" s="66" t="s">
        <v>337</v>
      </c>
      <c r="D80" s="44" t="str">
        <f>_xlfn.XLOOKUP(C80,All!B:B,All!C:C,"check data",0,1)</f>
        <v>Cyber Security Assessment and Management</v>
      </c>
      <c r="E80" s="45">
        <f>_xlfn.XLOOKUP(D80,All!C:C,All!D:D,"check data",0,1)</f>
        <v>3</v>
      </c>
      <c r="F80" s="45" t="s">
        <v>93</v>
      </c>
      <c r="G80" s="47"/>
      <c r="H80" s="52" t="str">
        <f t="shared" si="29"/>
        <v>No</v>
      </c>
      <c r="I80" s="92"/>
      <c r="J80" s="90"/>
      <c r="K80" s="90" t="str">
        <f t="shared" si="1"/>
        <v>No</v>
      </c>
      <c r="L80" s="92"/>
      <c r="M80" s="90"/>
      <c r="N80" s="52" t="str">
        <f t="shared" si="2"/>
        <v>No</v>
      </c>
      <c r="O80" s="82" t="str">
        <f t="shared" si="27"/>
        <v>False</v>
      </c>
    </row>
    <row r="81" spans="1:15" ht="24" customHeight="1" thickBot="1" x14ac:dyDescent="0.5">
      <c r="A81" s="220"/>
      <c r="B81" s="223"/>
      <c r="C81" s="66" t="s">
        <v>137</v>
      </c>
      <c r="D81" s="44" t="str">
        <f>_xlfn.XLOOKUP(C81,All!B:B,All!C:C,"check data",0,1)</f>
        <v>Research Methods</v>
      </c>
      <c r="E81" s="45">
        <f>_xlfn.XLOOKUP(D81,All!C:C,All!D:D,"check data",0,1)</f>
        <v>3</v>
      </c>
      <c r="F81" s="45" t="s">
        <v>139</v>
      </c>
      <c r="G81" s="47"/>
      <c r="H81" s="52" t="str">
        <f t="shared" si="29"/>
        <v>No</v>
      </c>
      <c r="I81" s="92"/>
      <c r="J81" s="90"/>
      <c r="K81" s="90" t="str">
        <f t="shared" si="1"/>
        <v>No</v>
      </c>
      <c r="L81" s="92"/>
      <c r="M81" s="90"/>
      <c r="N81" s="52" t="str">
        <f t="shared" si="2"/>
        <v>No</v>
      </c>
      <c r="O81" s="82" t="str">
        <f t="shared" si="27"/>
        <v>False</v>
      </c>
    </row>
    <row r="82" spans="1:15" ht="24" customHeight="1" thickBot="1" x14ac:dyDescent="0.5">
      <c r="A82" s="220"/>
      <c r="B82" s="225" t="s">
        <v>338</v>
      </c>
      <c r="C82" s="67" t="s">
        <v>129</v>
      </c>
      <c r="D82" s="67" t="str">
        <f>_xlfn.XLOOKUP(C82,All!B:B,All!C:C,"check data",0,1)</f>
        <v>Data Analytics</v>
      </c>
      <c r="E82" s="50">
        <f>_xlfn.XLOOKUP(D82,All!C:C,All!D:D,"check data",0,1)</f>
        <v>4</v>
      </c>
      <c r="F82" s="50" t="s">
        <v>131</v>
      </c>
      <c r="G82" s="53"/>
      <c r="H82" s="52" t="str">
        <f t="shared" si="29"/>
        <v>No</v>
      </c>
      <c r="I82" s="92"/>
      <c r="J82" s="90"/>
      <c r="K82" s="90" t="str">
        <f t="shared" si="1"/>
        <v>No</v>
      </c>
      <c r="L82" s="92"/>
      <c r="M82" s="90"/>
      <c r="N82" s="52" t="str">
        <f t="shared" si="2"/>
        <v>No</v>
      </c>
      <c r="O82" s="82" t="str">
        <f t="shared" si="27"/>
        <v>False</v>
      </c>
    </row>
    <row r="83" spans="1:15" ht="24" customHeight="1" thickBot="1" x14ac:dyDescent="0.5">
      <c r="A83" s="220"/>
      <c r="B83" s="225"/>
      <c r="C83" s="67" t="s">
        <v>137</v>
      </c>
      <c r="D83" s="67" t="str">
        <f>_xlfn.XLOOKUP(C83,All!B:B,All!C:C,"check data",0,1)</f>
        <v>Research Methods</v>
      </c>
      <c r="E83" s="50">
        <f>_xlfn.XLOOKUP(D83,All!C:C,All!D:D,"check data",0,1)</f>
        <v>3</v>
      </c>
      <c r="F83" s="50" t="s">
        <v>139</v>
      </c>
      <c r="G83" s="53"/>
      <c r="H83" s="52" t="str">
        <f t="shared" si="29"/>
        <v>No</v>
      </c>
      <c r="I83" s="92"/>
      <c r="J83" s="90"/>
      <c r="K83" s="90" t="str">
        <f t="shared" si="1"/>
        <v>No</v>
      </c>
      <c r="L83" s="92"/>
      <c r="M83" s="90"/>
      <c r="N83" s="52" t="str">
        <f t="shared" si="2"/>
        <v>No</v>
      </c>
      <c r="O83" s="82" t="str">
        <f t="shared" si="27"/>
        <v>False</v>
      </c>
    </row>
    <row r="84" spans="1:15" ht="24" customHeight="1" thickBot="1" x14ac:dyDescent="0.5">
      <c r="A84" s="220"/>
      <c r="B84" s="225"/>
      <c r="C84" s="67" t="s">
        <v>135</v>
      </c>
      <c r="D84" s="67" t="str">
        <f>_xlfn.XLOOKUP(C84,All!B:B,All!C:C,"check data",0,1)</f>
        <v>Cyber Security Assessment and Management</v>
      </c>
      <c r="E84" s="50">
        <f>_xlfn.XLOOKUP(D84,All!C:C,All!D:D,"check data",0,1)</f>
        <v>3</v>
      </c>
      <c r="F84" s="50" t="s">
        <v>93</v>
      </c>
      <c r="G84" s="53"/>
      <c r="H84" s="52" t="str">
        <f t="shared" si="29"/>
        <v>No</v>
      </c>
      <c r="I84" s="92"/>
      <c r="J84" s="90"/>
      <c r="K84" s="90" t="str">
        <f t="shared" si="1"/>
        <v>No</v>
      </c>
      <c r="L84" s="92"/>
      <c r="M84" s="90"/>
      <c r="N84" s="52" t="str">
        <f t="shared" si="2"/>
        <v>No</v>
      </c>
      <c r="O84" s="82" t="str">
        <f t="shared" si="27"/>
        <v>False</v>
      </c>
    </row>
    <row r="85" spans="1:15" ht="24" customHeight="1" thickBot="1" x14ac:dyDescent="0.5">
      <c r="A85" s="220"/>
      <c r="B85" s="225"/>
      <c r="C85" s="67" t="s">
        <v>229</v>
      </c>
      <c r="D85" s="67" t="str">
        <f>_xlfn.XLOOKUP(C85,All!B:B,All!C:C,"check data",0,1)</f>
        <v>Pervasive Computing and Cloud</v>
      </c>
      <c r="E85" s="50">
        <f>_xlfn.XLOOKUP(D85,All!C:C,All!D:D,"check data",0,1)</f>
        <v>4</v>
      </c>
      <c r="F85" s="50" t="s">
        <v>125</v>
      </c>
      <c r="G85" s="53"/>
      <c r="H85" s="52" t="str">
        <f t="shared" si="29"/>
        <v>No</v>
      </c>
      <c r="I85" s="92"/>
      <c r="J85" s="90"/>
      <c r="K85" s="90" t="str">
        <f t="shared" si="1"/>
        <v>No</v>
      </c>
      <c r="L85" s="92"/>
      <c r="M85" s="90"/>
      <c r="N85" s="52" t="str">
        <f t="shared" si="2"/>
        <v>No</v>
      </c>
      <c r="O85" s="82" t="str">
        <f t="shared" si="27"/>
        <v>False</v>
      </c>
    </row>
    <row r="86" spans="1:15" ht="24" customHeight="1" thickBot="1" x14ac:dyDescent="0.5">
      <c r="A86" s="220"/>
      <c r="B86" s="225"/>
      <c r="C86" s="67" t="s">
        <v>230</v>
      </c>
      <c r="D86" s="67" t="str">
        <f>_xlfn.XLOOKUP(C86,All!B:B,All!C:C,"check data",0,1)</f>
        <v>Deep Learning</v>
      </c>
      <c r="E86" s="50">
        <f>_xlfn.XLOOKUP(D86,All!C:C,All!D:D,"check data",0,1)</f>
        <v>3</v>
      </c>
      <c r="F86" s="50" t="s">
        <v>128</v>
      </c>
      <c r="G86" s="53"/>
      <c r="H86" s="52" t="str">
        <f t="shared" si="29"/>
        <v>No</v>
      </c>
      <c r="I86" s="92"/>
      <c r="J86" s="90"/>
      <c r="K86" s="90" t="str">
        <f t="shared" si="1"/>
        <v>No</v>
      </c>
      <c r="L86" s="92"/>
      <c r="M86" s="90"/>
      <c r="N86" s="52" t="str">
        <f t="shared" si="2"/>
        <v>No</v>
      </c>
      <c r="O86" s="82" t="str">
        <f t="shared" si="27"/>
        <v>False</v>
      </c>
    </row>
    <row r="87" spans="1:15" ht="24" customHeight="1" thickBot="1" x14ac:dyDescent="0.5">
      <c r="A87" s="220"/>
      <c r="B87" s="225"/>
      <c r="C87" s="67" t="s">
        <v>232</v>
      </c>
      <c r="D87" s="67" t="str">
        <f>_xlfn.XLOOKUP(C87,All!B:B,All!C:C,"check data",0,1)</f>
        <v>Robotics Engineering</v>
      </c>
      <c r="E87" s="50">
        <f>_xlfn.XLOOKUP(D87,All!C:C,All!D:D,"check data",0,1)</f>
        <v>4</v>
      </c>
      <c r="F87" s="50" t="s">
        <v>234</v>
      </c>
      <c r="G87" s="53"/>
      <c r="H87" s="52" t="str">
        <f t="shared" si="29"/>
        <v>No</v>
      </c>
      <c r="I87" s="92"/>
      <c r="J87" s="90"/>
      <c r="K87" s="90" t="str">
        <f t="shared" si="1"/>
        <v>No</v>
      </c>
      <c r="L87" s="92"/>
      <c r="M87" s="90"/>
      <c r="N87" s="52" t="str">
        <f t="shared" si="2"/>
        <v>No</v>
      </c>
      <c r="O87" s="82" t="str">
        <f t="shared" si="27"/>
        <v>False</v>
      </c>
    </row>
    <row r="88" spans="1:15" ht="24" customHeight="1" thickBot="1" x14ac:dyDescent="0.5">
      <c r="A88" s="220"/>
      <c r="B88" s="223" t="s">
        <v>339</v>
      </c>
      <c r="C88" s="111" t="s">
        <v>194</v>
      </c>
      <c r="D88" s="111" t="str">
        <f>_xlfn.XLOOKUP(C88,All!B:B,All!C:C,"check data",0,1)</f>
        <v>Energy, Environment &amp; Sustainability</v>
      </c>
      <c r="E88" s="114">
        <f>_xlfn.XLOOKUP(D88,All!C:C,All!D:D,"check data",0,1)</f>
        <v>3</v>
      </c>
      <c r="F88" s="114" t="s">
        <v>311</v>
      </c>
      <c r="G88" s="91"/>
      <c r="H88" s="52" t="str">
        <f t="shared" si="29"/>
        <v>No</v>
      </c>
      <c r="I88" s="92"/>
      <c r="J88" s="90"/>
      <c r="K88" s="90" t="str">
        <f t="shared" si="1"/>
        <v>No</v>
      </c>
      <c r="L88" s="92"/>
      <c r="M88" s="90"/>
      <c r="N88" s="52" t="str">
        <f t="shared" si="2"/>
        <v>No</v>
      </c>
      <c r="O88" s="82" t="b">
        <v>1</v>
      </c>
    </row>
    <row r="89" spans="1:15" ht="24" customHeight="1" thickBot="1" x14ac:dyDescent="0.5">
      <c r="A89" s="220"/>
      <c r="B89" s="223"/>
      <c r="C89" s="111" t="s">
        <v>196</v>
      </c>
      <c r="D89" s="111" t="str">
        <f>_xlfn.XLOOKUP(C89,All!B:B,All!C:C,"check data",0,1)</f>
        <v>Power Systems &amp; Smart Grids</v>
      </c>
      <c r="E89" s="114">
        <f>_xlfn.XLOOKUP(D89,All!C:C,All!D:D,"check data",0,1)</f>
        <v>4</v>
      </c>
      <c r="F89" s="114" t="s">
        <v>153</v>
      </c>
      <c r="G89" s="47"/>
      <c r="H89" s="52" t="str">
        <f>IF(OR(ISNUMBER(SEARCH("C",G89)),ISNUMBER(SEARCH("B",G89)),ISNUMBER(SEARCH("A",G89)),ISNUMBER(SEARCH("Transferred",G89))),"Yes","No")</f>
        <v>No</v>
      </c>
      <c r="I89" s="83" t="s">
        <v>340</v>
      </c>
      <c r="J89" s="47"/>
      <c r="K89" s="52" t="str">
        <f>IF(OR(ISNUMBER(SEARCH("C",J89)),ISNUMBER(SEARCH("B",J89)),ISNUMBER(SEARCH("A",J89)),ISNUMBER(SEARCH("Transferred",J89))),"Yes","No")</f>
        <v>No</v>
      </c>
      <c r="L89" s="83"/>
      <c r="M89" s="47"/>
      <c r="N89" s="52" t="str">
        <f t="shared" si="2"/>
        <v>No</v>
      </c>
      <c r="O89" s="82" t="str">
        <f>IF(AND(H89="YES",K89= "YES"), "True", "False")</f>
        <v>False</v>
      </c>
    </row>
    <row r="90" spans="1:15" ht="24" customHeight="1" thickBot="1" x14ac:dyDescent="0.5">
      <c r="A90" s="220"/>
      <c r="B90" s="223"/>
      <c r="C90" s="111" t="s">
        <v>199</v>
      </c>
      <c r="D90" s="111" t="str">
        <f>_xlfn.XLOOKUP(C90,All!B:B,All!C:C,"check data",0,1)</f>
        <v>Hydrogen Energy</v>
      </c>
      <c r="E90" s="114">
        <f>_xlfn.XLOOKUP(D90,All!C:C,All!D:D,"check data",0,1)</f>
        <v>4</v>
      </c>
      <c r="F90" s="114" t="s">
        <v>201</v>
      </c>
      <c r="G90" s="47"/>
      <c r="H90" s="52" t="str">
        <f t="shared" si="29"/>
        <v>No</v>
      </c>
      <c r="I90" s="92"/>
      <c r="J90" s="91"/>
      <c r="K90" s="90" t="str">
        <f t="shared" si="1"/>
        <v>No</v>
      </c>
      <c r="L90" s="92"/>
      <c r="M90" s="91"/>
      <c r="N90" s="52" t="str">
        <f t="shared" si="2"/>
        <v>No</v>
      </c>
      <c r="O90" s="82" t="str">
        <f t="shared" si="27"/>
        <v>False</v>
      </c>
    </row>
    <row r="91" spans="1:15" ht="24" customHeight="1" thickBot="1" x14ac:dyDescent="0.5">
      <c r="A91" s="220"/>
      <c r="B91" s="223"/>
      <c r="C91" s="111" t="s">
        <v>114</v>
      </c>
      <c r="D91" s="111" t="str">
        <f>_xlfn.XLOOKUP(C91,All!B:B,All!C:C,"check data",0,1)</f>
        <v>Artificial Intelligence</v>
      </c>
      <c r="E91" s="114">
        <f>_xlfn.XLOOKUP(D91,All!C:C,All!D:D,"check data",0,1)</f>
        <v>3</v>
      </c>
      <c r="F91" s="114" t="s">
        <v>35</v>
      </c>
      <c r="G91" s="47"/>
      <c r="H91" s="52" t="str">
        <f t="shared" si="29"/>
        <v>No</v>
      </c>
      <c r="I91" s="83" t="s">
        <v>341</v>
      </c>
      <c r="J91" s="47"/>
      <c r="K91" s="52" t="str">
        <f t="shared" ref="K91:K114" si="30">IF(OR(ISNUMBER(SEARCH("D+",J91)),ISNUMBER(SEARCH("C",J91)),ISNUMBER(SEARCH("B",J91)),ISNUMBER(SEARCH("A",J91)),ISNUMBER(SEARCH("Transferred",J91))),"Yes","No")</f>
        <v>No</v>
      </c>
      <c r="L91" s="83"/>
      <c r="M91" s="47"/>
      <c r="N91" s="52" t="str">
        <f t="shared" ref="N91:N93" si="31">IF(OR(ISNUMBER(SEARCH("D+",M91)),ISNUMBER(SEARCH("C",M91)),ISNUMBER(SEARCH("B",M91)),ISNUMBER(SEARCH("A",M91)),ISNUMBER(SEARCH("Transferred",M91))),"Yes","No")</f>
        <v>No</v>
      </c>
      <c r="O91" s="82" t="str">
        <f>IF(AND(H91="YES",K91= "YES"), "True", "False")</f>
        <v>False</v>
      </c>
    </row>
    <row r="92" spans="1:15" ht="24" customHeight="1" thickBot="1" x14ac:dyDescent="0.5">
      <c r="A92" s="220"/>
      <c r="B92" s="223"/>
      <c r="C92" s="111" t="s">
        <v>129</v>
      </c>
      <c r="D92" s="111" t="str">
        <f>_xlfn.XLOOKUP(C92,All!B:B,All!C:C,"check data",0,1)</f>
        <v>Data Analytics</v>
      </c>
      <c r="E92" s="114">
        <f>_xlfn.XLOOKUP(D92,All!C:C,All!D:D,"check data",0,1)</f>
        <v>4</v>
      </c>
      <c r="F92" s="114" t="s">
        <v>131</v>
      </c>
      <c r="G92" s="47"/>
      <c r="H92" s="52" t="str">
        <f t="shared" si="29"/>
        <v>No</v>
      </c>
      <c r="I92" s="92"/>
      <c r="J92" s="90"/>
      <c r="K92" s="90" t="str">
        <f t="shared" si="30"/>
        <v>No</v>
      </c>
      <c r="L92" s="92"/>
      <c r="M92" s="90"/>
      <c r="N92" s="52" t="str">
        <f t="shared" si="31"/>
        <v>No</v>
      </c>
      <c r="O92" s="82" t="str">
        <f>IF(AND(H92="YES",K92= "YES"), "True", "False")</f>
        <v>False</v>
      </c>
    </row>
    <row r="93" spans="1:15" ht="24" customHeight="1" thickBot="1" x14ac:dyDescent="0.5">
      <c r="A93" s="221"/>
      <c r="B93" s="224"/>
      <c r="C93" s="111" t="s">
        <v>137</v>
      </c>
      <c r="D93" s="111" t="str">
        <f>_xlfn.XLOOKUP(C93,All!B:B,All!C:C,"check data",0,1)</f>
        <v>Research Methods</v>
      </c>
      <c r="E93" s="114">
        <f>_xlfn.XLOOKUP(D93,All!C:C,All!D:D,"check data",0,1)</f>
        <v>3</v>
      </c>
      <c r="F93" s="114" t="s">
        <v>139</v>
      </c>
      <c r="G93" s="68"/>
      <c r="H93" s="71" t="str">
        <f>IF(OR(ISNUMBER(SEARCH("C",G93)),ISNUMBER(SEARCH("B",G93)),ISNUMBER(SEARCH("A",G93)),ISNUMBER(SEARCH("Transferred",G93))),"Yes","No")</f>
        <v>No</v>
      </c>
      <c r="I93" s="124"/>
      <c r="J93" s="95"/>
      <c r="K93" s="95" t="str">
        <f t="shared" si="30"/>
        <v>No</v>
      </c>
      <c r="L93" s="124"/>
      <c r="M93" s="95"/>
      <c r="N93" s="71" t="str">
        <f t="shared" si="31"/>
        <v>No</v>
      </c>
      <c r="O93" s="82" t="str">
        <f>IF(AND(H93="YES",K93= "YES"), "True", "False")</f>
        <v>False</v>
      </c>
    </row>
    <row r="94" spans="1:15" ht="24" customHeight="1" thickBot="1" x14ac:dyDescent="0.5">
      <c r="A94" s="216" t="s">
        <v>342</v>
      </c>
      <c r="B94" s="212" t="s">
        <v>343</v>
      </c>
      <c r="C94" s="62" t="s">
        <v>238</v>
      </c>
      <c r="D94" s="62" t="str">
        <f>_xlfn.XLOOKUP(C94,All!B:B,All!C:C,"check data",0,1)</f>
        <v>Introduction to Algorithmics &amp; Programming</v>
      </c>
      <c r="E94" s="63">
        <f>_xlfn.XLOOKUP(D94,All!C:C,All!D:D,"check data",0,1)</f>
        <v>5</v>
      </c>
      <c r="F94" s="63" t="s">
        <v>311</v>
      </c>
      <c r="G94" s="96"/>
      <c r="H94" s="95" t="str">
        <f t="shared" si="29"/>
        <v>No</v>
      </c>
      <c r="I94" s="96"/>
      <c r="J94" s="96"/>
      <c r="K94" s="95" t="str">
        <f t="shared" si="30"/>
        <v>No</v>
      </c>
      <c r="L94" s="96"/>
      <c r="M94" s="96"/>
      <c r="N94" s="77" t="str">
        <f>IF(OR(,ISNUMBER(SEARCH("C",M94)),ISNUMBER(SEARCH("B",M94)),ISNUMBER(SEARCH("A",M94)),ISNUMBER(SEARCH("Transferred",M94))),"Yes","No")</f>
        <v>No</v>
      </c>
      <c r="O94" s="82" t="b">
        <v>1</v>
      </c>
    </row>
    <row r="95" spans="1:15" ht="24" customHeight="1" thickBot="1" x14ac:dyDescent="0.5">
      <c r="A95" s="217"/>
      <c r="B95" s="213"/>
      <c r="C95" s="62" t="s">
        <v>240</v>
      </c>
      <c r="D95" s="62" t="str">
        <f>_xlfn.XLOOKUP(C95,All!B:B,All!C:C,"check data",0,1)</f>
        <v>Multi Media Technology</v>
      </c>
      <c r="E95" s="63">
        <f>_xlfn.XLOOKUP(D95,All!C:C,All!D:D,"check data",0,1)</f>
        <v>3</v>
      </c>
      <c r="F95" s="63" t="s">
        <v>311</v>
      </c>
      <c r="G95" s="96"/>
      <c r="H95" s="95" t="str">
        <f t="shared" si="29"/>
        <v>No</v>
      </c>
      <c r="I95" s="96"/>
      <c r="J95" s="96"/>
      <c r="K95" s="95" t="str">
        <f t="shared" si="30"/>
        <v>No</v>
      </c>
      <c r="L95" s="96"/>
      <c r="M95" s="96"/>
      <c r="N95" s="77" t="str">
        <f t="shared" ref="N95:N114" si="32">IF(OR(,ISNUMBER(SEARCH("C",M95)),ISNUMBER(SEARCH("B",M95)),ISNUMBER(SEARCH("A",M95)),ISNUMBER(SEARCH("Transferred",M95))),"Yes","No")</f>
        <v>No</v>
      </c>
      <c r="O95" s="82" t="b">
        <v>1</v>
      </c>
    </row>
    <row r="96" spans="1:15" ht="24" customHeight="1" thickBot="1" x14ac:dyDescent="0.5">
      <c r="A96" s="217"/>
      <c r="B96" s="213"/>
      <c r="C96" s="62" t="s">
        <v>242</v>
      </c>
      <c r="D96" s="62" t="str">
        <f>_xlfn.XLOOKUP(C96,All!B:B,All!C:C,"check data",0,1)</f>
        <v>Digital Systems </v>
      </c>
      <c r="E96" s="63">
        <f>_xlfn.XLOOKUP(D96,All!C:C,All!D:D,"check data",0,1)</f>
        <v>4</v>
      </c>
      <c r="F96" s="63" t="s">
        <v>311</v>
      </c>
      <c r="G96" s="96"/>
      <c r="H96" s="95" t="str">
        <f t="shared" si="29"/>
        <v>No</v>
      </c>
      <c r="I96" s="96"/>
      <c r="J96" s="96"/>
      <c r="K96" s="95" t="str">
        <f t="shared" si="30"/>
        <v>No</v>
      </c>
      <c r="L96" s="96"/>
      <c r="M96" s="96"/>
      <c r="N96" s="77" t="str">
        <f t="shared" si="32"/>
        <v>No</v>
      </c>
      <c r="O96" s="82" t="b">
        <v>1</v>
      </c>
    </row>
    <row r="97" spans="1:15" ht="24" customHeight="1" thickBot="1" x14ac:dyDescent="0.5">
      <c r="A97" s="217"/>
      <c r="B97" s="213"/>
      <c r="C97" s="62" t="s">
        <v>244</v>
      </c>
      <c r="D97" s="62" t="str">
        <f>_xlfn.XLOOKUP(C97,All!B:B,All!C:C,"check data",0,1)</f>
        <v>Introduction to Psychology</v>
      </c>
      <c r="E97" s="63">
        <f>_xlfn.XLOOKUP(D97,All!C:C,All!D:D,"check data",0,1)</f>
        <v>3</v>
      </c>
      <c r="F97" s="63" t="s">
        <v>311</v>
      </c>
      <c r="G97" s="96"/>
      <c r="H97" s="95" t="str">
        <f t="shared" si="29"/>
        <v>No</v>
      </c>
      <c r="I97" s="96"/>
      <c r="J97" s="96"/>
      <c r="K97" s="95" t="str">
        <f t="shared" si="30"/>
        <v>No</v>
      </c>
      <c r="L97" s="96"/>
      <c r="M97" s="96"/>
      <c r="N97" s="77" t="str">
        <f t="shared" si="32"/>
        <v>No</v>
      </c>
      <c r="O97" s="82" t="b">
        <v>1</v>
      </c>
    </row>
    <row r="98" spans="1:15" ht="24" customHeight="1" thickBot="1" x14ac:dyDescent="0.5">
      <c r="A98" s="217"/>
      <c r="B98" s="213"/>
      <c r="C98" s="62" t="s">
        <v>246</v>
      </c>
      <c r="D98" s="62" t="str">
        <f>_xlfn.XLOOKUP(C98,All!B:B,All!C:C,"check data",0,1)</f>
        <v>Academic English  </v>
      </c>
      <c r="E98" s="63">
        <f>_xlfn.XLOOKUP(D98,All!C:C,All!D:D,"check data",0,1)</f>
        <v>3</v>
      </c>
      <c r="F98" s="63" t="s">
        <v>311</v>
      </c>
      <c r="G98" s="96"/>
      <c r="H98" s="95" t="str">
        <f t="shared" si="29"/>
        <v>No</v>
      </c>
      <c r="I98" s="96"/>
      <c r="J98" s="96"/>
      <c r="K98" s="95" t="str">
        <f t="shared" si="30"/>
        <v>No</v>
      </c>
      <c r="L98" s="96"/>
      <c r="M98" s="96"/>
      <c r="N98" s="77" t="str">
        <f t="shared" si="32"/>
        <v>No</v>
      </c>
      <c r="O98" s="82" t="b">
        <v>1</v>
      </c>
    </row>
    <row r="99" spans="1:15" ht="24" customHeight="1" thickBot="1" x14ac:dyDescent="0.5">
      <c r="A99" s="217"/>
      <c r="B99" s="213"/>
      <c r="C99" s="62" t="s">
        <v>248</v>
      </c>
      <c r="D99" s="62" t="str">
        <f>_xlfn.XLOOKUP(C99,All!B:B,All!C:C,"check data",0,1)</f>
        <v>Calculus I </v>
      </c>
      <c r="E99" s="63">
        <f>_xlfn.XLOOKUP(D99,All!C:C,All!D:D,"check data",0,1)</f>
        <v>3</v>
      </c>
      <c r="F99" s="63" t="s">
        <v>311</v>
      </c>
      <c r="G99" s="96"/>
      <c r="H99" s="95" t="str">
        <f t="shared" si="29"/>
        <v>No</v>
      </c>
      <c r="I99" s="96"/>
      <c r="J99" s="96"/>
      <c r="K99" s="95" t="str">
        <f t="shared" si="30"/>
        <v>No</v>
      </c>
      <c r="L99" s="96"/>
      <c r="M99" s="96"/>
      <c r="N99" s="77" t="str">
        <f t="shared" si="32"/>
        <v>No</v>
      </c>
      <c r="O99" s="82" t="b">
        <v>1</v>
      </c>
    </row>
    <row r="100" spans="1:15" ht="24" customHeight="1" thickBot="1" x14ac:dyDescent="0.5">
      <c r="A100" s="217"/>
      <c r="B100" s="213"/>
      <c r="C100" s="62" t="s">
        <v>250</v>
      </c>
      <c r="D100" s="62" t="str">
        <f>_xlfn.XLOOKUP(C100,All!B:B,All!C:C,"check data",0,1)</f>
        <v>Pre-English</v>
      </c>
      <c r="E100" s="63">
        <f>_xlfn.XLOOKUP(D100,All!C:C,All!D:D,"check data",0,1)</f>
        <v>0</v>
      </c>
      <c r="F100" s="63" t="s">
        <v>311</v>
      </c>
      <c r="G100" s="96"/>
      <c r="H100" s="95" t="str">
        <f t="shared" si="29"/>
        <v>No</v>
      </c>
      <c r="I100" s="96"/>
      <c r="J100" s="96"/>
      <c r="K100" s="95" t="str">
        <f t="shared" si="30"/>
        <v>No</v>
      </c>
      <c r="L100" s="96"/>
      <c r="M100" s="96"/>
      <c r="N100" s="77" t="str">
        <f t="shared" si="32"/>
        <v>No</v>
      </c>
      <c r="O100" s="82" t="b">
        <v>1</v>
      </c>
    </row>
    <row r="101" spans="1:15" ht="24" customHeight="1" thickBot="1" x14ac:dyDescent="0.5">
      <c r="A101" s="217"/>
      <c r="B101" s="214"/>
      <c r="C101" s="78" t="s">
        <v>252</v>
      </c>
      <c r="D101" s="78" t="str">
        <f>_xlfn.XLOOKUP(C101,All!B:B,All!C:C,"check data",0,1)</f>
        <v>Pre-Calculus</v>
      </c>
      <c r="E101" s="75">
        <f>_xlfn.XLOOKUP(D101,All!C:C,All!D:D,"check data",0,1)</f>
        <v>0</v>
      </c>
      <c r="F101" s="75" t="s">
        <v>311</v>
      </c>
      <c r="G101" s="98"/>
      <c r="H101" s="95" t="str">
        <f t="shared" si="29"/>
        <v>No</v>
      </c>
      <c r="I101" s="98"/>
      <c r="J101" s="98"/>
      <c r="K101" s="95" t="str">
        <f t="shared" si="30"/>
        <v>No</v>
      </c>
      <c r="L101" s="98"/>
      <c r="M101" s="98"/>
      <c r="N101" s="77" t="str">
        <f t="shared" si="32"/>
        <v>No</v>
      </c>
      <c r="O101" s="82" t="b">
        <v>1</v>
      </c>
    </row>
    <row r="102" spans="1:15" ht="24" customHeight="1" thickBot="1" x14ac:dyDescent="0.5">
      <c r="A102" s="217"/>
      <c r="B102" s="215" t="s">
        <v>344</v>
      </c>
      <c r="C102" s="112" t="s">
        <v>265</v>
      </c>
      <c r="D102" s="112" t="str">
        <f>_xlfn.XLOOKUP(C102,All!B:B,All!C:C,"check data",0,1)</f>
        <v>Introduction to Operating Systems</v>
      </c>
      <c r="E102" s="76">
        <f>_xlfn.XLOOKUP(D102,All!C:C,All!D:D,"check data",0,1)</f>
        <v>3</v>
      </c>
      <c r="F102" s="165" t="s">
        <v>311</v>
      </c>
      <c r="G102" s="99"/>
      <c r="H102" s="100" t="str">
        <f t="shared" si="29"/>
        <v>No</v>
      </c>
      <c r="I102" s="126"/>
      <c r="J102" s="127"/>
      <c r="K102" s="127" t="str">
        <f t="shared" si="30"/>
        <v>No</v>
      </c>
      <c r="L102" s="126"/>
      <c r="M102" s="128"/>
      <c r="N102" s="97" t="str">
        <f t="shared" si="32"/>
        <v>No</v>
      </c>
      <c r="O102" s="82" t="b">
        <v>1</v>
      </c>
    </row>
    <row r="103" spans="1:15" ht="24" customHeight="1" thickBot="1" x14ac:dyDescent="0.5">
      <c r="A103" s="217"/>
      <c r="B103" s="215"/>
      <c r="C103" s="112" t="s">
        <v>41</v>
      </c>
      <c r="D103" s="112" t="str">
        <f>_xlfn.XLOOKUP(C103,All!B:B,All!C:C,"check data",0,1)</f>
        <v>Linear Algebra</v>
      </c>
      <c r="E103" s="69">
        <f>_xlfn.XLOOKUP(D103,All!C:C,All!D:D,"check data",0,1)</f>
        <v>4</v>
      </c>
      <c r="F103" s="156" t="s">
        <v>345</v>
      </c>
      <c r="G103" s="101"/>
      <c r="H103" s="102" t="str">
        <f t="shared" ref="H103:H107" si="33">IF(OR(ISNUMBER(SEARCH("D+",G103)),ISNUMBER(SEARCH("C",G103)),ISNUMBER(SEARCH("B",G103)),ISNUMBER(SEARCH("A",G103)),ISNUMBER(SEARCH("Transferred",G103))),"Yes","No")</f>
        <v>No</v>
      </c>
      <c r="I103" s="129"/>
      <c r="J103" s="102"/>
      <c r="K103" s="102" t="str">
        <f t="shared" si="30"/>
        <v>No</v>
      </c>
      <c r="L103" s="129"/>
      <c r="M103" s="130"/>
      <c r="N103" s="77" t="str">
        <f t="shared" si="32"/>
        <v>No</v>
      </c>
      <c r="O103" s="82" t="str">
        <f>IF(AND(H103="YES",K103= "YES"), "True", "False")</f>
        <v>False</v>
      </c>
    </row>
    <row r="104" spans="1:15" ht="24" customHeight="1" thickBot="1" x14ac:dyDescent="0.5">
      <c r="A104" s="217"/>
      <c r="B104" s="215"/>
      <c r="C104" s="112" t="s">
        <v>75</v>
      </c>
      <c r="D104" s="112" t="str">
        <f>_xlfn.XLOOKUP(C104,All!B:B,All!C:C,"check data",0,1)</f>
        <v>Introduction to Management</v>
      </c>
      <c r="E104" s="69">
        <f>_xlfn.XLOOKUP(D104,All!C:C,All!D:D,"check data",0,1)</f>
        <v>3</v>
      </c>
      <c r="F104" s="69" t="s">
        <v>311</v>
      </c>
      <c r="G104" s="99"/>
      <c r="H104" s="100" t="str">
        <f t="shared" si="33"/>
        <v>No</v>
      </c>
      <c r="I104" s="126"/>
      <c r="J104" s="127"/>
      <c r="K104" s="127" t="str">
        <f t="shared" si="30"/>
        <v>No</v>
      </c>
      <c r="L104" s="126"/>
      <c r="M104" s="128"/>
      <c r="N104" s="77" t="str">
        <f t="shared" si="32"/>
        <v>No</v>
      </c>
      <c r="O104" s="82" t="b">
        <v>1</v>
      </c>
    </row>
    <row r="105" spans="1:15" ht="24" customHeight="1" thickBot="1" x14ac:dyDescent="0.5">
      <c r="A105" s="217"/>
      <c r="B105" s="215"/>
      <c r="C105" s="155" t="s">
        <v>275</v>
      </c>
      <c r="D105" s="155" t="str">
        <f>_xlfn.XLOOKUP(C105,All!B:B,All!C:C,"check data",0,1)</f>
        <v>Object-Oriented Programming ( + Adv Prog Lab)</v>
      </c>
      <c r="E105" s="69">
        <f>_xlfn.XLOOKUP(D105,All!C:C,All!D:D,"check data",0,1)</f>
        <v>4</v>
      </c>
      <c r="F105" s="69" t="s">
        <v>346</v>
      </c>
      <c r="G105" s="101"/>
      <c r="H105" s="102" t="str">
        <f t="shared" si="33"/>
        <v>No</v>
      </c>
      <c r="I105" s="129"/>
      <c r="J105" s="102"/>
      <c r="K105" s="102" t="str">
        <f t="shared" si="30"/>
        <v>No</v>
      </c>
      <c r="L105" s="129"/>
      <c r="M105" s="130"/>
      <c r="N105" s="77" t="str">
        <f t="shared" si="32"/>
        <v>No</v>
      </c>
      <c r="O105" s="82" t="str">
        <f>IF(AND(H105="YES",K105= "YES"), "True", "False")</f>
        <v>False</v>
      </c>
    </row>
    <row r="106" spans="1:15" ht="24" customHeight="1" thickBot="1" x14ac:dyDescent="0.5">
      <c r="A106" s="217"/>
      <c r="B106" s="215"/>
      <c r="C106" s="112" t="s">
        <v>270</v>
      </c>
      <c r="D106" s="112" t="str">
        <f>_xlfn.XLOOKUP(C106,All!B:B,All!C:C,"check data",0,1)</f>
        <v>Introduction to Engineering Mechanics</v>
      </c>
      <c r="E106" s="69">
        <f>_xlfn.XLOOKUP(D106,All!C:C,All!D:D,"check data",0,1)</f>
        <v>3</v>
      </c>
      <c r="F106" s="156" t="s">
        <v>12</v>
      </c>
      <c r="G106" s="164"/>
      <c r="H106" s="100" t="str">
        <f t="shared" si="33"/>
        <v>No</v>
      </c>
      <c r="I106" s="126"/>
      <c r="J106" s="127"/>
      <c r="K106" s="127" t="str">
        <f t="shared" si="30"/>
        <v>No</v>
      </c>
      <c r="L106" s="126"/>
      <c r="M106" s="128"/>
      <c r="N106" s="77" t="str">
        <f t="shared" si="32"/>
        <v>No</v>
      </c>
      <c r="O106" s="82" t="b">
        <v>1</v>
      </c>
    </row>
    <row r="107" spans="1:15" ht="24" customHeight="1" thickBot="1" x14ac:dyDescent="0.5">
      <c r="A107" s="217"/>
      <c r="B107" s="215"/>
      <c r="C107" s="112" t="s">
        <v>46</v>
      </c>
      <c r="D107" s="112" t="str">
        <f>_xlfn.XLOOKUP(C107,All!B:B,All!C:C,"check data",0,1)</f>
        <v>Technical Writing</v>
      </c>
      <c r="E107" s="69">
        <f>_xlfn.XLOOKUP(D107,All!C:C,All!D:D,"check data",0,1)</f>
        <v>3</v>
      </c>
      <c r="F107" s="69" t="s">
        <v>311</v>
      </c>
      <c r="G107" s="99"/>
      <c r="H107" s="100" t="str">
        <f t="shared" si="33"/>
        <v>No</v>
      </c>
      <c r="I107" s="126"/>
      <c r="J107" s="127"/>
      <c r="K107" s="127" t="str">
        <f t="shared" si="30"/>
        <v>No</v>
      </c>
      <c r="L107" s="126"/>
      <c r="M107" s="128"/>
      <c r="N107" s="77" t="str">
        <f t="shared" si="32"/>
        <v>No</v>
      </c>
      <c r="O107" s="82" t="b">
        <v>1</v>
      </c>
    </row>
    <row r="108" spans="1:15" ht="24" customHeight="1" thickBot="1" x14ac:dyDescent="0.5">
      <c r="A108" s="217"/>
      <c r="B108" s="212" t="s">
        <v>347</v>
      </c>
      <c r="C108" s="113" t="s">
        <v>72</v>
      </c>
      <c r="D108" s="72" t="str">
        <f>_xlfn.XLOOKUP(C108,All!B:B,All!C:C,"check data",0,1)</f>
        <v>Startup Engineering</v>
      </c>
      <c r="E108" s="63">
        <f>_xlfn.XLOOKUP(D108,All!C:C,All!D:D,"check data",0,1)</f>
        <v>3</v>
      </c>
      <c r="F108" s="157" t="s">
        <v>311</v>
      </c>
      <c r="G108" s="103"/>
      <c r="H108" s="104" t="str">
        <f t="shared" ref="H108:H109" si="34">IF(OR(ISNUMBER(SEARCH("D+",G108)),ISNUMBER(SEARCH("C",G108)),ISNUMBER(SEARCH("B",G108)),ISNUMBER(SEARCH("A",G108)),ISNUMBER(SEARCH("Transferred",G108))),"Yes","No")</f>
        <v>No</v>
      </c>
      <c r="I108" s="75"/>
      <c r="J108" s="104"/>
      <c r="K108" s="104" t="str">
        <f t="shared" si="30"/>
        <v>No</v>
      </c>
      <c r="L108" s="75"/>
      <c r="M108" s="131"/>
      <c r="N108" s="77" t="str">
        <f t="shared" si="32"/>
        <v>No</v>
      </c>
      <c r="O108" s="82" t="str">
        <f>IF(AND(H108="YES",K108= "YES"), "True", "False")</f>
        <v>False</v>
      </c>
    </row>
    <row r="109" spans="1:15" ht="24" customHeight="1" thickBot="1" x14ac:dyDescent="0.5">
      <c r="A109" s="217"/>
      <c r="B109" s="213"/>
      <c r="C109" s="113" t="s">
        <v>288</v>
      </c>
      <c r="D109" s="70" t="str">
        <f>_xlfn.XLOOKUP(C109,All!B:B,All!C:C,"check data",0,1)</f>
        <v>Software Engineering</v>
      </c>
      <c r="E109" s="63">
        <f>_xlfn.XLOOKUP(D109,All!C:C,All!D:D,"check data",0,1)</f>
        <v>5</v>
      </c>
      <c r="F109" s="63" t="s">
        <v>311</v>
      </c>
      <c r="G109" s="99"/>
      <c r="H109" s="100" t="str">
        <f t="shared" si="34"/>
        <v>No</v>
      </c>
      <c r="I109" s="126"/>
      <c r="J109" s="127"/>
      <c r="K109" s="127" t="str">
        <f t="shared" si="30"/>
        <v>No</v>
      </c>
      <c r="L109" s="126"/>
      <c r="M109" s="128"/>
      <c r="N109" s="77" t="str">
        <f t="shared" si="32"/>
        <v>No</v>
      </c>
      <c r="O109" s="82" t="b">
        <v>1</v>
      </c>
    </row>
    <row r="110" spans="1:15" ht="24" customHeight="1" thickBot="1" x14ac:dyDescent="0.5">
      <c r="A110" s="217"/>
      <c r="B110" s="213"/>
      <c r="C110" s="113" t="s">
        <v>290</v>
      </c>
      <c r="D110" s="70" t="str">
        <f>_xlfn.XLOOKUP(C110,All!B:B,All!C:C,"check data",0,1)</f>
        <v>Introduction to AI &amp; ML</v>
      </c>
      <c r="E110" s="63">
        <f>_xlfn.XLOOKUP(D110,All!C:C,All!D:D,"check data",0,1)</f>
        <v>3</v>
      </c>
      <c r="F110" s="63" t="s">
        <v>131</v>
      </c>
      <c r="G110" s="64"/>
      <c r="H110" s="71" t="str">
        <f t="shared" si="29"/>
        <v>No</v>
      </c>
      <c r="I110" s="87" t="s">
        <v>348</v>
      </c>
      <c r="J110" s="64"/>
      <c r="K110" s="95" t="str">
        <f t="shared" si="30"/>
        <v>No</v>
      </c>
      <c r="L110" s="87"/>
      <c r="M110" s="73"/>
      <c r="N110" s="77" t="str">
        <f t="shared" si="32"/>
        <v>No</v>
      </c>
      <c r="O110" s="82" t="str">
        <f>IF(AND(H110="YES",K110= "YES"), "True", "False")</f>
        <v>False</v>
      </c>
    </row>
    <row r="111" spans="1:15" ht="24" customHeight="1" thickBot="1" x14ac:dyDescent="0.5">
      <c r="A111" s="217"/>
      <c r="B111" s="213"/>
      <c r="C111" s="113" t="s">
        <v>293</v>
      </c>
      <c r="D111" s="70" t="str">
        <f>_xlfn.XLOOKUP(C111,All!B:B,All!C:C,"check data",0,1)</f>
        <v>Cyber Security Assessment &amp; Management + Big Data</v>
      </c>
      <c r="E111" s="63">
        <f>_xlfn.XLOOKUP(D111,All!C:C,All!D:D,"check data",0,1)</f>
        <v>4</v>
      </c>
      <c r="F111" s="63" t="s">
        <v>311</v>
      </c>
      <c r="G111" s="132"/>
      <c r="H111" s="100" t="str">
        <f t="shared" si="29"/>
        <v>No</v>
      </c>
      <c r="I111" s="126"/>
      <c r="J111" s="127"/>
      <c r="K111" s="127" t="str">
        <f t="shared" si="30"/>
        <v>No</v>
      </c>
      <c r="L111" s="126"/>
      <c r="M111" s="128"/>
      <c r="N111" s="77" t="str">
        <f t="shared" si="32"/>
        <v>No</v>
      </c>
      <c r="O111" s="82" t="b">
        <v>1</v>
      </c>
    </row>
    <row r="112" spans="1:15" ht="24" customHeight="1" thickBot="1" x14ac:dyDescent="0.5">
      <c r="A112" s="217"/>
      <c r="B112" s="213"/>
      <c r="C112" s="113" t="s">
        <v>295</v>
      </c>
      <c r="D112" s="70" t="str">
        <f>_xlfn.XLOOKUP(C112,All!B:B,All!C:C,"check data",0,1)</f>
        <v>Cloud Computing</v>
      </c>
      <c r="E112" s="63">
        <f>_xlfn.XLOOKUP(D112,All!C:C,All!D:D,"check data",0,1)</f>
        <v>3</v>
      </c>
      <c r="F112" s="63" t="s">
        <v>311</v>
      </c>
      <c r="G112" s="132"/>
      <c r="H112" s="100" t="str">
        <f t="shared" ref="H112:H114" si="35">IF(OR(ISNUMBER(SEARCH("D+",G112)),ISNUMBER(SEARCH("C",G112)),ISNUMBER(SEARCH("B",G112)),ISNUMBER(SEARCH("A",G112)),ISNUMBER(SEARCH("Transferred",G112))),"Yes","No")</f>
        <v>No</v>
      </c>
      <c r="I112" s="126"/>
      <c r="J112" s="127"/>
      <c r="K112" s="127" t="str">
        <f t="shared" si="30"/>
        <v>No</v>
      </c>
      <c r="L112" s="126"/>
      <c r="M112" s="128"/>
      <c r="N112" s="77" t="str">
        <f t="shared" si="32"/>
        <v>No</v>
      </c>
      <c r="O112" s="82" t="b">
        <v>1</v>
      </c>
    </row>
    <row r="113" spans="1:15" ht="24" customHeight="1" thickBot="1" x14ac:dyDescent="0.5">
      <c r="A113" s="217"/>
      <c r="B113" s="213"/>
      <c r="C113" s="72" t="s">
        <v>349</v>
      </c>
      <c r="D113" s="163" t="s">
        <v>350</v>
      </c>
      <c r="E113" s="161">
        <v>2</v>
      </c>
      <c r="F113" s="162" t="s">
        <v>238</v>
      </c>
      <c r="G113" s="132"/>
      <c r="H113" s="100" t="s">
        <v>351</v>
      </c>
      <c r="I113" s="126"/>
      <c r="J113" s="127"/>
      <c r="K113" s="127" t="s">
        <v>351</v>
      </c>
      <c r="L113" s="126"/>
      <c r="M113" s="128"/>
      <c r="N113" s="77"/>
      <c r="O113" s="82"/>
    </row>
    <row r="114" spans="1:15" ht="24" customHeight="1" thickBot="1" x14ac:dyDescent="0.5">
      <c r="A114" s="218"/>
      <c r="B114" s="214"/>
      <c r="C114" s="74" t="s">
        <v>101</v>
      </c>
      <c r="D114" s="74" t="str">
        <f>_xlfn.XLOOKUP(C114,All!B:B,All!C:C,"check data",0,1)</f>
        <v>Effective Technical Communication</v>
      </c>
      <c r="E114" s="75">
        <f>_xlfn.XLOOKUP(D114,All!C:C,All!D:D,"check data",0,1)</f>
        <v>3</v>
      </c>
      <c r="F114" s="75" t="s">
        <v>90</v>
      </c>
      <c r="G114" s="103"/>
      <c r="H114" s="104" t="str">
        <f t="shared" si="35"/>
        <v>No</v>
      </c>
      <c r="I114" s="126"/>
      <c r="J114" s="127"/>
      <c r="K114" s="104" t="str">
        <f t="shared" si="30"/>
        <v>No</v>
      </c>
      <c r="L114" s="126"/>
      <c r="M114" s="128"/>
      <c r="N114" s="77" t="str">
        <f t="shared" si="32"/>
        <v>No</v>
      </c>
      <c r="O114" s="82" t="str">
        <f>IF(AND(H114="YES",K114= "YES"), "True", "False")</f>
        <v>False</v>
      </c>
    </row>
    <row r="127" spans="1:15" x14ac:dyDescent="0.3">
      <c r="D127" s="142"/>
    </row>
    <row r="128" spans="1:15" x14ac:dyDescent="0.3">
      <c r="D128" s="142"/>
    </row>
    <row r="129" spans="4:4" x14ac:dyDescent="0.3">
      <c r="D129" s="142"/>
    </row>
    <row r="130" spans="4:4" x14ac:dyDescent="0.3">
      <c r="D130" s="142"/>
    </row>
    <row r="131" spans="4:4" x14ac:dyDescent="0.3">
      <c r="D131" s="142"/>
    </row>
    <row r="132" spans="4:4" x14ac:dyDescent="0.3">
      <c r="D132" s="142"/>
    </row>
    <row r="133" spans="4:4" x14ac:dyDescent="0.3">
      <c r="D133" s="142"/>
    </row>
  </sheetData>
  <sheetProtection selectLockedCells="1"/>
  <autoFilter ref="F1:F114" xr:uid="{3EE511FE-B5A8-42D3-B672-D311070F9F24}"/>
  <mergeCells count="23">
    <mergeCell ref="A58:A75"/>
    <mergeCell ref="B58:B63"/>
    <mergeCell ref="B64:B69"/>
    <mergeCell ref="B70:B75"/>
    <mergeCell ref="A11:B16"/>
    <mergeCell ref="A23:B26"/>
    <mergeCell ref="B33:B38"/>
    <mergeCell ref="B45:B51"/>
    <mergeCell ref="A17:B22"/>
    <mergeCell ref="A1:B1"/>
    <mergeCell ref="A2:B10"/>
    <mergeCell ref="A27:A57"/>
    <mergeCell ref="B27:B32"/>
    <mergeCell ref="B39:B44"/>
    <mergeCell ref="B52:B57"/>
    <mergeCell ref="B108:B114"/>
    <mergeCell ref="B102:B107"/>
    <mergeCell ref="B94:B101"/>
    <mergeCell ref="A94:A114"/>
    <mergeCell ref="A76:A93"/>
    <mergeCell ref="B76:B81"/>
    <mergeCell ref="B88:B93"/>
    <mergeCell ref="B82:B87"/>
  </mergeCells>
  <phoneticPr fontId="12" type="noConversion"/>
  <conditionalFormatting sqref="C82:C87">
    <cfRule type="duplicateValues" dxfId="9" priority="7"/>
  </conditionalFormatting>
  <conditionalFormatting sqref="D82:D87">
    <cfRule type="duplicateValues" dxfId="8" priority="1"/>
  </conditionalFormatting>
  <conditionalFormatting sqref="H2:H114 N2:N114 J65:K65 K66:K114">
    <cfRule type="containsText" dxfId="7" priority="2" operator="containsText" text="yes">
      <formula>NOT(ISERROR(SEARCH("yes",H2)))</formula>
    </cfRule>
    <cfRule type="containsText" dxfId="6" priority="3" operator="containsText" text="no">
      <formula>NOT(ISERROR(SEARCH("no",H2)))</formula>
    </cfRule>
  </conditionalFormatting>
  <conditionalFormatting sqref="K2:K64">
    <cfRule type="containsText" dxfId="5" priority="4" operator="containsText" text="yes">
      <formula>NOT(ISERROR(SEARCH("yes",K2)))</formula>
    </cfRule>
    <cfRule type="containsText" dxfId="4" priority="5" operator="containsText" text="no">
      <formula>NOT(ISERROR(SEARCH("no",K2)))</formula>
    </cfRule>
  </conditionalFormatting>
  <conditionalFormatting sqref="M65">
    <cfRule type="containsText" dxfId="3" priority="11" operator="containsText" text="yes">
      <formula>NOT(ISERROR(SEARCH("yes",M65)))</formula>
    </cfRule>
    <cfRule type="containsText" dxfId="2" priority="12" operator="containsText" text="no">
      <formula>NOT(ISERROR(SEARCH("no",M65)))</formula>
    </cfRule>
  </conditionalFormatting>
  <conditionalFormatting sqref="O2:O114">
    <cfRule type="containsText" dxfId="1" priority="9" operator="containsText" text="false">
      <formula>NOT(ISERROR(SEARCH("false",O2)))</formula>
    </cfRule>
    <cfRule type="containsText" dxfId="0" priority="10" operator="containsText" text="true">
      <formula>NOT(ISERROR(SEARCH("true",O2)))</formula>
    </cfRule>
  </conditionalFormatting>
  <pageMargins left="0.16666666666666666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BF6D-2284-40A9-8385-D17AF3C5834D}">
  <dimension ref="A2:T25"/>
  <sheetViews>
    <sheetView zoomScale="59" zoomScaleNormal="100" workbookViewId="0">
      <selection activeCell="C22" sqref="C22"/>
    </sheetView>
  </sheetViews>
  <sheetFormatPr defaultColWidth="12.109375" defaultRowHeight="18" x14ac:dyDescent="0.35"/>
  <cols>
    <col min="1" max="1" width="17.44140625" style="148" customWidth="1"/>
    <col min="2" max="2" width="11.88671875" style="148" customWidth="1"/>
    <col min="3" max="3" width="14.6640625" style="148" customWidth="1"/>
    <col min="4" max="4" width="39.33203125" style="148" customWidth="1"/>
    <col min="5" max="5" width="13.33203125" style="148" customWidth="1"/>
    <col min="6" max="6" width="5" style="148" customWidth="1"/>
    <col min="7" max="7" width="14.5546875" style="148" customWidth="1"/>
    <col min="8" max="8" width="22.109375" style="148" bestFit="1" customWidth="1"/>
    <col min="9" max="9" width="26.5546875" style="148" bestFit="1" customWidth="1"/>
    <col min="10" max="10" width="2.88671875" style="148" customWidth="1"/>
    <col min="11" max="11" width="22.6640625" style="148" bestFit="1" customWidth="1"/>
    <col min="12" max="12" width="2.33203125" style="148" customWidth="1"/>
    <col min="13" max="13" width="22.6640625" style="148" bestFit="1" customWidth="1"/>
    <col min="14" max="14" width="1.5546875" style="148" customWidth="1"/>
    <col min="15" max="15" width="28.33203125" style="148" bestFit="1" customWidth="1"/>
    <col min="16" max="16" width="1.6640625" style="148" customWidth="1"/>
    <col min="17" max="17" width="24" style="148" bestFit="1" customWidth="1"/>
    <col min="18" max="18" width="2" style="148" customWidth="1"/>
    <col min="19" max="19" width="22.44140625" style="148" customWidth="1"/>
    <col min="20" max="16384" width="12.109375" style="148"/>
  </cols>
  <sheetData>
    <row r="2" spans="1:20" ht="18.600000000000001" thickBot="1" x14ac:dyDescent="0.4">
      <c r="A2" s="146" t="s">
        <v>352</v>
      </c>
      <c r="B2" s="147"/>
      <c r="C2" s="147"/>
    </row>
    <row r="3" spans="1:20" ht="20.399999999999999" thickBot="1" x14ac:dyDescent="0.4">
      <c r="A3" s="146" t="s">
        <v>353</v>
      </c>
      <c r="B3" s="147"/>
      <c r="C3" s="147"/>
      <c r="H3" s="272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</row>
    <row r="4" spans="1:20" ht="20.399999999999999" thickBot="1" x14ac:dyDescent="0.4">
      <c r="A4" s="146" t="s">
        <v>354</v>
      </c>
      <c r="B4" s="147"/>
      <c r="C4" s="147"/>
      <c r="H4" s="149"/>
      <c r="I4" s="158" t="s">
        <v>355</v>
      </c>
      <c r="J4" s="158"/>
      <c r="K4" s="158" t="s">
        <v>356</v>
      </c>
      <c r="L4" s="158"/>
      <c r="M4" s="158" t="s">
        <v>357</v>
      </c>
      <c r="N4" s="158"/>
      <c r="O4" s="159" t="s">
        <v>358</v>
      </c>
      <c r="P4" s="158"/>
      <c r="Q4" s="158" t="s">
        <v>359</v>
      </c>
      <c r="R4" s="158"/>
      <c r="S4" s="158" t="s">
        <v>360</v>
      </c>
      <c r="T4" s="160"/>
    </row>
    <row r="5" spans="1:20" ht="18" customHeight="1" x14ac:dyDescent="0.35">
      <c r="H5" s="265" t="s">
        <v>361</v>
      </c>
      <c r="I5" s="172"/>
      <c r="J5" s="173"/>
      <c r="K5" s="174"/>
      <c r="L5" s="175"/>
      <c r="M5" s="176"/>
      <c r="N5" s="177"/>
      <c r="O5" s="174"/>
      <c r="P5" s="178"/>
      <c r="Q5" s="174"/>
      <c r="R5" s="175"/>
      <c r="S5" s="172"/>
    </row>
    <row r="6" spans="1:20" x14ac:dyDescent="0.35">
      <c r="A6" s="150" t="s">
        <v>362</v>
      </c>
      <c r="B6" s="150" t="s">
        <v>363</v>
      </c>
      <c r="C6" s="150" t="s">
        <v>0</v>
      </c>
      <c r="D6" s="150" t="s">
        <v>364</v>
      </c>
      <c r="E6" s="150" t="s">
        <v>299</v>
      </c>
      <c r="H6" s="266"/>
      <c r="I6" s="179"/>
      <c r="J6" s="180"/>
      <c r="K6" s="166"/>
      <c r="L6" s="181"/>
      <c r="M6" s="182"/>
      <c r="N6" s="183"/>
      <c r="O6" s="184"/>
      <c r="P6" s="185"/>
      <c r="Q6" s="166"/>
      <c r="R6" s="181"/>
      <c r="S6" s="179"/>
    </row>
    <row r="7" spans="1:20" ht="18.600000000000001" customHeight="1" thickBot="1" x14ac:dyDescent="0.4">
      <c r="A7" s="151"/>
      <c r="B7" s="151"/>
      <c r="C7" s="151"/>
      <c r="D7" s="151" t="e">
        <f>VLOOKUP(C7,[1]CourseList!E:H,2, FALSE)</f>
        <v>#N/A</v>
      </c>
      <c r="E7" s="151" t="e">
        <f>VLOOKUP(D7,[1]CourseList!F:I,2, FALSE)</f>
        <v>#N/A</v>
      </c>
      <c r="H7" s="271"/>
      <c r="I7" s="167"/>
      <c r="J7" s="186"/>
      <c r="K7" s="187"/>
      <c r="L7" s="188"/>
      <c r="M7" s="182"/>
      <c r="N7" s="189"/>
      <c r="O7" s="190"/>
      <c r="P7" s="191"/>
      <c r="Q7" s="166"/>
      <c r="R7" s="188"/>
      <c r="S7" s="179"/>
    </row>
    <row r="8" spans="1:20" ht="18" customHeight="1" x14ac:dyDescent="0.35">
      <c r="A8" s="151"/>
      <c r="B8" s="151"/>
      <c r="C8" s="151"/>
      <c r="D8" s="151" t="e">
        <f>VLOOKUP(C8,[1]CourseList!E:H,2, FALSE)</f>
        <v>#N/A</v>
      </c>
      <c r="E8" s="151" t="e">
        <f>VLOOKUP(D8,[1]CourseList!F:I,2, FALSE)</f>
        <v>#N/A</v>
      </c>
      <c r="H8" s="265" t="s">
        <v>365</v>
      </c>
      <c r="I8" s="262"/>
      <c r="J8" s="269"/>
      <c r="K8" s="174"/>
      <c r="L8" s="262"/>
      <c r="M8" s="262"/>
      <c r="N8" s="262"/>
      <c r="O8" s="174"/>
      <c r="P8" s="262"/>
      <c r="Q8" s="192"/>
      <c r="R8" s="262"/>
      <c r="S8" s="174"/>
    </row>
    <row r="9" spans="1:20" ht="12.6" customHeight="1" x14ac:dyDescent="0.35">
      <c r="A9" s="151"/>
      <c r="B9" s="151"/>
      <c r="C9" s="151"/>
      <c r="D9" s="151" t="e">
        <f>VLOOKUP(C9,[1]CourseList!E:H,2, FALSE)</f>
        <v>#N/A</v>
      </c>
      <c r="E9" s="151" t="e">
        <f>VLOOKUP(D9,[1]CourseList!F:I,2, FALSE)</f>
        <v>#N/A</v>
      </c>
      <c r="H9" s="266"/>
      <c r="I9" s="264"/>
      <c r="J9" s="270"/>
      <c r="K9" s="166"/>
      <c r="L9" s="263"/>
      <c r="M9" s="264"/>
      <c r="N9" s="263"/>
      <c r="O9" s="166"/>
      <c r="P9" s="263"/>
      <c r="Q9" s="193"/>
      <c r="R9" s="263"/>
      <c r="S9" s="166"/>
    </row>
    <row r="10" spans="1:20" ht="18.600000000000001" customHeight="1" thickBot="1" x14ac:dyDescent="0.4">
      <c r="A10" s="151"/>
      <c r="B10" s="151"/>
      <c r="C10" s="151"/>
      <c r="D10" s="151" t="e">
        <f>VLOOKUP(C10,[1]CourseList!E:H,2, FALSE)</f>
        <v>#N/A</v>
      </c>
      <c r="E10" s="151" t="e">
        <f>VLOOKUP(D10,[1]CourseList!F:I,2, FALSE)</f>
        <v>#N/A</v>
      </c>
      <c r="H10" s="266"/>
      <c r="I10" s="194"/>
      <c r="J10" s="180"/>
      <c r="K10" s="187"/>
      <c r="L10" s="181"/>
      <c r="M10" s="179"/>
      <c r="N10" s="181"/>
      <c r="O10" s="166"/>
      <c r="P10" s="181"/>
      <c r="Q10" s="166"/>
      <c r="R10" s="181"/>
      <c r="S10" s="166"/>
    </row>
    <row r="11" spans="1:20" ht="18" customHeight="1" thickBot="1" x14ac:dyDescent="0.4">
      <c r="A11" s="151"/>
      <c r="B11" s="151"/>
      <c r="C11" s="151"/>
      <c r="D11" s="151" t="e">
        <f>VLOOKUP(C11,[1]CourseList!E:H,2, FALSE)</f>
        <v>#N/A</v>
      </c>
      <c r="E11" s="151" t="e">
        <f>VLOOKUP(D11,[1]CourseList!F:I,2, FALSE)</f>
        <v>#N/A</v>
      </c>
      <c r="H11" s="271"/>
      <c r="I11" s="195"/>
      <c r="J11" s="186"/>
      <c r="K11" s="167"/>
      <c r="L11" s="188"/>
      <c r="M11" s="179"/>
      <c r="N11" s="188"/>
      <c r="O11" s="179"/>
      <c r="P11" s="188"/>
      <c r="Q11" s="166"/>
      <c r="R11" s="188"/>
      <c r="S11" s="179"/>
    </row>
    <row r="12" spans="1:20" ht="18.600000000000001" thickBot="1" x14ac:dyDescent="0.4">
      <c r="A12" s="151"/>
      <c r="B12" s="151"/>
      <c r="C12" s="151"/>
      <c r="D12" s="151" t="e">
        <f>VLOOKUP(C12,[1]CourseList!E:H,2, FALSE)</f>
        <v>#N/A</v>
      </c>
      <c r="E12" s="151" t="e">
        <f>VLOOKUP(D12,[1]CourseList!F:I,2, FALSE)</f>
        <v>#N/A</v>
      </c>
      <c r="H12" s="265" t="s">
        <v>366</v>
      </c>
      <c r="I12" s="262"/>
      <c r="J12" s="269"/>
      <c r="K12" s="174"/>
      <c r="L12" s="267"/>
      <c r="M12" s="262"/>
      <c r="N12" s="262"/>
      <c r="O12" s="196"/>
      <c r="P12" s="262"/>
      <c r="Q12" s="262"/>
      <c r="R12" s="262"/>
      <c r="S12" s="262"/>
    </row>
    <row r="13" spans="1:20" ht="18.600000000000001" customHeight="1" x14ac:dyDescent="0.35">
      <c r="A13" s="151"/>
      <c r="B13" s="151"/>
      <c r="C13" s="151"/>
      <c r="D13" s="151"/>
      <c r="E13" s="151"/>
      <c r="H13" s="266"/>
      <c r="I13" s="264"/>
      <c r="J13" s="270"/>
      <c r="K13" s="166"/>
      <c r="L13" s="268"/>
      <c r="M13" s="264"/>
      <c r="N13" s="263"/>
      <c r="O13" s="174"/>
      <c r="P13" s="263"/>
      <c r="Q13" s="264"/>
      <c r="R13" s="263"/>
      <c r="S13" s="264"/>
    </row>
    <row r="14" spans="1:20" x14ac:dyDescent="0.35">
      <c r="A14" s="151"/>
      <c r="B14" s="151"/>
      <c r="C14" s="151"/>
      <c r="D14" s="151"/>
      <c r="E14" s="151"/>
      <c r="H14" s="266"/>
      <c r="I14" s="194"/>
      <c r="J14" s="180"/>
      <c r="K14" s="166"/>
      <c r="L14" s="197"/>
      <c r="M14" s="179"/>
      <c r="N14" s="181"/>
      <c r="O14" s="166"/>
      <c r="P14" s="181"/>
      <c r="Q14" s="179"/>
      <c r="R14" s="181"/>
      <c r="S14" s="179"/>
    </row>
    <row r="15" spans="1:20" ht="18.600000000000001" thickBot="1" x14ac:dyDescent="0.4">
      <c r="H15" s="271"/>
      <c r="I15" s="195"/>
      <c r="J15" s="186"/>
      <c r="K15" s="166"/>
      <c r="L15" s="198"/>
      <c r="M15" s="179"/>
      <c r="N15" s="188"/>
      <c r="O15" s="166"/>
      <c r="P15" s="188"/>
      <c r="Q15" s="179"/>
      <c r="R15" s="188"/>
      <c r="S15" s="179"/>
    </row>
    <row r="16" spans="1:20" x14ac:dyDescent="0.35">
      <c r="D16" s="152" t="s">
        <v>367</v>
      </c>
      <c r="E16" s="153" t="e">
        <f>SUM(E7:E13)</f>
        <v>#N/A</v>
      </c>
      <c r="H16" s="265" t="s">
        <v>368</v>
      </c>
      <c r="I16" s="172"/>
      <c r="J16" s="269"/>
      <c r="K16" s="174"/>
      <c r="L16" s="267"/>
      <c r="M16" s="262"/>
      <c r="N16" s="262"/>
      <c r="O16" s="174"/>
      <c r="P16" s="269"/>
      <c r="Q16" s="199"/>
      <c r="R16" s="262"/>
      <c r="S16" s="174"/>
    </row>
    <row r="17" spans="1:19" ht="18.600000000000001" customHeight="1" x14ac:dyDescent="0.35">
      <c r="D17" s="148" t="s">
        <v>369</v>
      </c>
      <c r="H17" s="266"/>
      <c r="I17" s="179"/>
      <c r="J17" s="270"/>
      <c r="K17" s="166"/>
      <c r="L17" s="268"/>
      <c r="M17" s="264"/>
      <c r="N17" s="263"/>
      <c r="O17" s="184"/>
      <c r="P17" s="270"/>
      <c r="Q17" s="200"/>
      <c r="R17" s="263"/>
      <c r="S17" s="166"/>
    </row>
    <row r="18" spans="1:19" ht="18" customHeight="1" thickBot="1" x14ac:dyDescent="0.4">
      <c r="H18" s="266"/>
      <c r="I18" s="201"/>
      <c r="J18" s="180"/>
      <c r="K18" s="166"/>
      <c r="L18" s="197"/>
      <c r="M18" s="194"/>
      <c r="N18" s="181"/>
      <c r="O18" s="202"/>
      <c r="P18" s="180"/>
      <c r="Q18" s="203"/>
      <c r="R18" s="181"/>
      <c r="S18" s="179"/>
    </row>
    <row r="19" spans="1:19" ht="18.600000000000001" thickBot="1" x14ac:dyDescent="0.4">
      <c r="H19" s="271"/>
      <c r="I19" s="204"/>
      <c r="J19" s="186"/>
      <c r="K19" s="166"/>
      <c r="L19" s="198"/>
      <c r="M19" s="194"/>
      <c r="N19" s="188"/>
      <c r="O19" s="195"/>
      <c r="P19" s="186"/>
      <c r="Q19" s="205"/>
      <c r="R19" s="188"/>
      <c r="S19" s="166"/>
    </row>
    <row r="20" spans="1:19" ht="18.600000000000001" customHeight="1" x14ac:dyDescent="0.35">
      <c r="H20" s="265" t="s">
        <v>370</v>
      </c>
      <c r="I20" s="174"/>
      <c r="J20" s="262"/>
      <c r="K20" s="168"/>
      <c r="L20" s="267"/>
      <c r="M20" s="262"/>
      <c r="N20" s="262"/>
      <c r="O20" s="206"/>
      <c r="P20" s="262"/>
      <c r="Q20" s="174"/>
      <c r="R20" s="262"/>
      <c r="S20" s="262"/>
    </row>
    <row r="21" spans="1:19" x14ac:dyDescent="0.35">
      <c r="H21" s="266"/>
      <c r="I21" s="166"/>
      <c r="J21" s="263"/>
      <c r="K21" s="169"/>
      <c r="L21" s="268"/>
      <c r="M21" s="264"/>
      <c r="N21" s="263"/>
      <c r="O21" s="207"/>
      <c r="P21" s="263"/>
      <c r="Q21" s="166"/>
      <c r="R21" s="263"/>
      <c r="S21" s="264"/>
    </row>
    <row r="22" spans="1:19" ht="18.600000000000001" thickBot="1" x14ac:dyDescent="0.4">
      <c r="H22" s="266"/>
      <c r="I22" s="194"/>
      <c r="J22" s="181"/>
      <c r="K22" s="170"/>
      <c r="L22" s="197"/>
      <c r="M22" s="179"/>
      <c r="N22" s="181"/>
      <c r="O22" s="208"/>
      <c r="P22" s="181"/>
      <c r="Q22" s="187"/>
      <c r="R22" s="181"/>
      <c r="S22" s="179"/>
    </row>
    <row r="23" spans="1:19" ht="18.600000000000001" thickBot="1" x14ac:dyDescent="0.4">
      <c r="H23" s="266"/>
      <c r="I23" s="187"/>
      <c r="J23" s="188"/>
      <c r="K23" s="171"/>
      <c r="L23" s="198"/>
      <c r="M23" s="201"/>
      <c r="N23" s="188"/>
      <c r="O23" s="209"/>
      <c r="P23" s="188"/>
      <c r="Q23" s="210"/>
      <c r="R23" s="188"/>
      <c r="S23" s="201"/>
    </row>
    <row r="24" spans="1:19" x14ac:dyDescent="0.35">
      <c r="A24" s="154" t="s">
        <v>371</v>
      </c>
    </row>
    <row r="25" spans="1:19" x14ac:dyDescent="0.35">
      <c r="A25" s="151" t="s">
        <v>372</v>
      </c>
      <c r="B25" s="151" t="s">
        <v>373</v>
      </c>
      <c r="C25" s="151" t="s">
        <v>28</v>
      </c>
      <c r="D25" s="151" t="str">
        <f>VLOOKUP(C25,[1]CourseList!E:H,2, FALSE)</f>
        <v>Discrete Mathematics</v>
      </c>
      <c r="E25" s="151">
        <f>VLOOKUP(D25,[1]CourseList!F:I,2, FALSE)</f>
        <v>3</v>
      </c>
    </row>
  </sheetData>
  <mergeCells count="35">
    <mergeCell ref="L12:L13"/>
    <mergeCell ref="H3:S3"/>
    <mergeCell ref="H5:H7"/>
    <mergeCell ref="H8:H11"/>
    <mergeCell ref="I8:I9"/>
    <mergeCell ref="J8:J9"/>
    <mergeCell ref="L8:L9"/>
    <mergeCell ref="M8:M9"/>
    <mergeCell ref="N8:N9"/>
    <mergeCell ref="P8:P9"/>
    <mergeCell ref="R8:R9"/>
    <mergeCell ref="S12:S13"/>
    <mergeCell ref="H12:H15"/>
    <mergeCell ref="I12:I13"/>
    <mergeCell ref="J12:J13"/>
    <mergeCell ref="H16:H19"/>
    <mergeCell ref="J16:J17"/>
    <mergeCell ref="L16:L17"/>
    <mergeCell ref="M16:M17"/>
    <mergeCell ref="N16:N17"/>
    <mergeCell ref="P16:P17"/>
    <mergeCell ref="R16:R17"/>
    <mergeCell ref="M12:M13"/>
    <mergeCell ref="N12:N13"/>
    <mergeCell ref="P12:P13"/>
    <mergeCell ref="Q12:Q13"/>
    <mergeCell ref="R12:R13"/>
    <mergeCell ref="P20:P21"/>
    <mergeCell ref="R20:R21"/>
    <mergeCell ref="S20:S21"/>
    <mergeCell ref="H20:H23"/>
    <mergeCell ref="J20:J21"/>
    <mergeCell ref="L20:L21"/>
    <mergeCell ref="M20:M21"/>
    <mergeCell ref="N20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</vt:lpstr>
      <vt:lpstr>Fall Requirements 2024_2025</vt:lpstr>
      <vt:lpstr>Study plan Schedule</vt:lpstr>
      <vt:lpstr>'Fall Requirements 2024_2025'!Print_Area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Sarra Toumi</dc:creator>
  <cp:keywords/>
  <dc:description/>
  <cp:lastModifiedBy>Sarra Toumi</cp:lastModifiedBy>
  <cp:revision/>
  <dcterms:created xsi:type="dcterms:W3CDTF">2024-08-09T09:41:38Z</dcterms:created>
  <dcterms:modified xsi:type="dcterms:W3CDTF">2024-09-04T06:58:05Z</dcterms:modified>
  <cp:category/>
  <cp:contentStatus/>
</cp:coreProperties>
</file>