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kl09\Documents\Data Analytics Bootcamp\Analysis Projects\Module 1\"/>
    </mc:Choice>
  </mc:AlternateContent>
  <xr:revisionPtr revIDLastSave="0" documentId="13_ncr:1_{D07FE673-94AB-4103-9549-8A547A0DE7B5}" xr6:coauthVersionLast="45" xr6:coauthVersionMax="45" xr10:uidLastSave="{00000000-0000-0000-0000-000000000000}"/>
  <bookViews>
    <workbookView xWindow="-110" yWindow="-110" windowWidth="19420" windowHeight="10420" tabRatio="947" xr2:uid="{00000000-000D-0000-FFFF-FFFF00000000}"/>
  </bookViews>
  <sheets>
    <sheet name="Kickstarter" sheetId="1" r:id="rId1"/>
    <sheet name="Descriptive Statistics" sheetId="9" r:id="rId2"/>
    <sheet name="Edinburgh Research" sheetId="6" r:id="rId3"/>
    <sheet name="Category Statistics" sheetId="2" r:id="rId4"/>
    <sheet name="Subcategory Statistics" sheetId="3" r:id="rId5"/>
    <sheet name="Outcomes Based on Launch Date" sheetId="5" r:id="rId6"/>
  </sheets>
  <definedNames>
    <definedName name="_xlnm._FilterDatabase" localSheetId="0" hidden="1">Kickstarter!$A$1:$T$4115</definedName>
  </definedNames>
  <calcPr calcId="191029"/>
  <pivotCaches>
    <pivotCache cacheId="9" r:id="rId7"/>
    <pivotCache cacheId="1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B13" i="9"/>
  <c r="C12" i="9"/>
  <c r="C14" i="9" s="1"/>
  <c r="B12" i="9"/>
  <c r="B14" i="9" s="1"/>
  <c r="C6" i="9"/>
  <c r="C5" i="9"/>
  <c r="C7" i="9" s="1"/>
  <c r="B6" i="9"/>
  <c r="B5" i="9"/>
  <c r="B7" i="9" s="1"/>
  <c r="C11" i="9"/>
  <c r="B11" i="9"/>
  <c r="C4" i="9"/>
  <c r="B4" i="9"/>
  <c r="C10" i="9" l="1"/>
  <c r="B10" i="9"/>
  <c r="C9" i="9"/>
  <c r="C2" i="9"/>
  <c r="B9" i="9"/>
  <c r="B2" i="9"/>
  <c r="C3" i="9"/>
  <c r="B3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844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S2" i="1"/>
</calcChain>
</file>

<file path=xl/sharedStrings.xml><?xml version="1.0" encoding="utf-8"?>
<sst xmlns="http://schemas.openxmlformats.org/spreadsheetml/2006/main" count="33003" uniqueCount="8399">
  <si>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</si>
  <si>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</si>
  <si>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</si>
  <si>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</si>
  <si>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</si>
  <si>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</si>
  <si>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</si>
  <si>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</si>
  <si>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</si>
  <si>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</si>
  <si>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</si>
  <si>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</si>
  <si>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</si>
  <si>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</si>
  <si>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</si>
  <si>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</si>
  <si>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</si>
  <si>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</si>
  <si>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</si>
  <si>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</si>
  <si>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</si>
  <si>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</si>
  <si>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</si>
  <si>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</si>
  <si>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</si>
  <si>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</si>
  <si>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</si>
  <si>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</si>
  <si>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</si>
  <si>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</si>
  <si>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</si>
  <si>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</si>
  <si>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</si>
  <si>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</si>
  <si>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</si>
  <si>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</si>
  <si>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</si>
  <si>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</si>
  <si>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</si>
  <si>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</si>
  <si>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</si>
  <si>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</si>
  <si>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</si>
  <si>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</si>
  <si>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</si>
  <si>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</si>
  <si>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</si>
  <si>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</si>
  <si>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</si>
  <si>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</si>
  <si>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</si>
  <si>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</si>
  <si>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</si>
  <si>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</si>
  <si>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</si>
  <si>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</si>
  <si>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</si>
  <si>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</si>
  <si>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</si>
  <si>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</si>
  <si>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</si>
  <si>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</si>
  <si>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</si>
  <si>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</si>
  <si>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</si>
  <si>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</si>
  <si>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</si>
  <si>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</si>
  <si>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</si>
  <si>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</si>
  <si>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</si>
  <si>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</si>
  <si>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</si>
  <si>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</si>
  <si>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</si>
  <si>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</si>
  <si>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</si>
  <si>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</si>
  <si>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</si>
  <si>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</si>
  <si>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</si>
  <si>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</si>
  <si>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</si>
  <si>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</si>
  <si>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</si>
  <si>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</si>
  <si>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</si>
  <si>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</si>
  <si>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</si>
  <si>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</si>
  <si>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</si>
  <si>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</si>
  <si>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</si>
  <si>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</si>
  <si>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</si>
  <si>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</si>
  <si>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</si>
  <si>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</si>
  <si>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</si>
  <si>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</si>
  <si>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</si>
  <si>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</si>
  <si>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</si>
  <si>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</si>
  <si>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</si>
  <si>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</si>
  <si>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</si>
  <si>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</si>
  <si>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</si>
  <si>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</si>
  <si>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</si>
  <si>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</si>
  <si>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</si>
  <si>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</si>
  <si>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</si>
  <si>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</si>
  <si>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</si>
  <si>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</si>
  <si>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</si>
  <si>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</si>
  <si>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</si>
  <si>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</si>
  <si>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</si>
  <si>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</si>
  <si>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</si>
  <si>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</si>
  <si>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</si>
  <si>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</si>
  <si>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</si>
  <si>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</si>
  <si>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</si>
  <si>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</si>
  <si>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</si>
  <si>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</si>
  <si>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</si>
  <si>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</si>
  <si>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</si>
  <si>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</si>
  <si>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</si>
  <si>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</si>
  <si>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</si>
  <si>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</si>
  <si>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</si>
  <si>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</si>
  <si>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</si>
  <si>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</si>
  <si>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</si>
  <si>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</si>
  <si>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</si>
  <si>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</si>
  <si>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</si>
  <si>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</si>
  <si>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</si>
  <si>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</si>
  <si>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</si>
  <si>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</si>
  <si>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</si>
  <si>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</si>
  <si>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</si>
  <si>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</si>
  <si>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</si>
  <si>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</si>
  <si>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</si>
  <si>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</si>
  <si>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</si>
  <si>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</si>
  <si>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</si>
  <si>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</si>
  <si>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</si>
  <si>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</si>
  <si>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</si>
  <si>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</si>
  <si>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</si>
  <si>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</si>
  <si>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</si>
  <si>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</si>
  <si>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</si>
  <si>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</si>
  <si>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</si>
  <si>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</si>
  <si>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</si>
  <si>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</si>
  <si>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</si>
  <si>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</si>
  <si>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</si>
  <si>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</si>
  <si>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</si>
  <si>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</si>
  <si>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</si>
  <si>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</si>
  <si>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</si>
  <si>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</si>
  <si>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</si>
  <si>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</si>
  <si>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</si>
  <si>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</si>
  <si>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</si>
  <si>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</si>
  <si>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</si>
  <si>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</si>
  <si>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</si>
  <si>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</si>
  <si>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</si>
  <si>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</si>
  <si>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</si>
  <si>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</si>
  <si>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</si>
  <si>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</si>
  <si>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</si>
  <si>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</si>
  <si>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</si>
  <si>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</si>
  <si>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</si>
  <si>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</si>
  <si>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</si>
  <si>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</si>
  <si>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</si>
  <si>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</si>
  <si>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</si>
  <si>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</si>
  <si>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</si>
  <si>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</si>
  <si>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</si>
  <si>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</si>
  <si>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</si>
  <si>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</si>
  <si>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</si>
  <si>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</si>
  <si>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</si>
  <si>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</si>
  <si>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</si>
  <si>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</si>
  <si>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</si>
  <si>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</si>
  <si>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</si>
  <si>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</si>
  <si>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</si>
  <si>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</si>
  <si>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</si>
  <si>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</si>
  <si>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</si>
  <si>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</si>
  <si>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</si>
  <si>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</si>
  <si>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</si>
  <si>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</si>
  <si>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</si>
  <si>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</si>
  <si>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</si>
  <si>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</si>
  <si>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</si>
  <si>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</si>
  <si>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</si>
  <si>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</si>
  <si>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</si>
  <si>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</si>
  <si>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</si>
  <si>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</si>
  <si>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</si>
  <si>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</si>
  <si>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</si>
  <si>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</si>
  <si>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</si>
  <si>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</si>
  <si>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</si>
  <si>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</si>
  <si>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</si>
  <si>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</si>
  <si>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</si>
  <si>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</si>
  <si>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</si>
  <si>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</si>
  <si>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</si>
  <si>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</si>
  <si>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</si>
  <si>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</si>
  <si>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</si>
  <si>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</si>
  <si>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</si>
  <si>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</si>
  <si>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</si>
  <si>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</si>
  <si>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</si>
  <si>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</si>
  <si>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</si>
  <si>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</si>
  <si>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</si>
  <si>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</si>
  <si>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</si>
  <si>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</si>
  <si>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</si>
  <si>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</si>
  <si>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</si>
  <si>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</si>
  <si>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</si>
  <si>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</si>
  <si>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</si>
  <si>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</si>
  <si>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</si>
  <si>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</si>
  <si>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</si>
  <si>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</si>
  <si>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</si>
  <si>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</si>
  <si>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</si>
  <si>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</si>
  <si>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</si>
  <si>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</si>
  <si>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</si>
  <si>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</si>
  <si>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</si>
  <si>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</si>
  <si>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</si>
  <si>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</si>
  <si>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</si>
  <si>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</si>
  <si>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</si>
  <si>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</si>
  <si>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</si>
  <si>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</si>
  <si>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</si>
  <si>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</si>
  <si>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</si>
  <si>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</si>
  <si>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</si>
  <si>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</si>
  <si>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</si>
  <si>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</si>
  <si>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</si>
  <si>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</si>
  <si>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</si>
  <si>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</si>
  <si>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</si>
  <si>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</si>
  <si>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</si>
  <si>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</si>
  <si>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</si>
  <si>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</si>
  <si>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</si>
  <si>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</si>
  <si>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</si>
  <si>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</si>
  <si>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</si>
  <si>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</si>
  <si>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</si>
  <si>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</si>
  <si>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</si>
  <si>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</si>
  <si>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</si>
  <si>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</si>
  <si>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</si>
  <si>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</si>
  <si>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</si>
  <si>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</si>
  <si>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</si>
  <si>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</si>
  <si>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</si>
  <si>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</si>
  <si>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</si>
  <si>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</si>
  <si>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</si>
  <si>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</si>
  <si>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</si>
  <si>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</si>
  <si>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</si>
  <si>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</si>
  <si>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</si>
  <si>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</si>
  <si>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</si>
  <si>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</si>
  <si>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</si>
  <si>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</si>
  <si>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</si>
  <si>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</si>
  <si>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</si>
  <si>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</si>
  <si>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</si>
  <si>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</si>
  <si>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</si>
  <si>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</si>
  <si>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</si>
  <si>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</si>
  <si>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</si>
  <si>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</si>
  <si>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</si>
  <si>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</si>
  <si>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</si>
  <si>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</si>
  <si>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</si>
  <si>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</si>
  <si>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</si>
  <si>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</si>
  <si>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</si>
  <si>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</si>
  <si>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</si>
  <si>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</si>
  <si>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</si>
  <si>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</si>
  <si>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</si>
  <si>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</si>
  <si>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</si>
  <si>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</si>
  <si>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</si>
  <si>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</si>
  <si>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</si>
  <si>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</si>
  <si>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</si>
  <si>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</si>
  <si>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</si>
  <si>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</si>
  <si>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</si>
  <si>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</si>
  <si>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</si>
  <si>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</si>
  <si>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</si>
  <si>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</si>
  <si>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</si>
  <si>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</si>
  <si>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</si>
  <si>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</si>
  <si>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</si>
  <si>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</si>
  <si>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</si>
  <si>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</si>
  <si>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</si>
  <si>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</si>
  <si>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</si>
  <si>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</si>
  <si>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</si>
  <si>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</si>
  <si>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</si>
  <si>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</si>
  <si>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</si>
  <si>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</si>
  <si>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</si>
  <si>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</si>
  <si>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</si>
  <si>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</si>
  <si>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</si>
  <si>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</si>
  <si>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</si>
  <si>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</si>
  <si>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</si>
  <si>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</si>
  <si>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</si>
  <si>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</si>
  <si>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</si>
  <si>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</si>
  <si>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</si>
  <si>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</si>
  <si>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</si>
  <si>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</si>
  <si>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</si>
  <si>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</si>
  <si>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</si>
  <si>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</si>
  <si>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</si>
  <si>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</si>
  <si>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</si>
  <si>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</si>
  <si>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</si>
  <si>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</si>
  <si>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</si>
  <si>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</si>
  <si>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</si>
  <si>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</si>
  <si>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</si>
  <si>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</si>
  <si>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</si>
  <si>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</si>
  <si>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</si>
  <si>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</si>
  <si>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</si>
  <si>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</si>
  <si>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</si>
  <si>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</si>
  <si>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</si>
  <si>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</si>
  <si>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</si>
  <si>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</si>
  <si>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</si>
  <si>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</si>
  <si>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</si>
  <si>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</si>
  <si>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</si>
  <si>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</si>
  <si>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</si>
  <si>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</si>
  <si>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</si>
  <si>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</si>
  <si>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</si>
  <si>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</si>
  <si>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</si>
  <si>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</si>
  <si>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</si>
  <si>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</si>
  <si>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</si>
  <si>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</si>
  <si>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</si>
  <si>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</si>
  <si>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</si>
  <si>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</si>
  <si>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</si>
  <si>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</si>
  <si>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</si>
  <si>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</si>
  <si>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</si>
  <si>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</si>
  <si>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</si>
  <si>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</si>
  <si>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</si>
  <si>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</si>
  <si>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</si>
  <si>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</si>
  <si>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</si>
  <si>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</si>
  <si>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</si>
  <si>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</si>
  <si>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</si>
  <si>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</si>
  <si>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</si>
  <si>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</si>
  <si>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</si>
  <si>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</si>
  <si>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</si>
  <si>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</si>
  <si>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</si>
  <si>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</si>
  <si>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</si>
  <si>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</si>
  <si>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</si>
  <si>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</si>
  <si>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</si>
  <si>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</si>
  <si>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</si>
  <si>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</si>
  <si>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</si>
  <si>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</si>
  <si>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</si>
  <si>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</si>
  <si>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</si>
  <si>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</si>
  <si>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</si>
  <si>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</si>
  <si>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</si>
  <si>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</si>
  <si>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</si>
  <si>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</si>
  <si>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</si>
  <si>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</si>
  <si>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</si>
  <si>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</si>
  <si>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</si>
  <si>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</si>
  <si>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</si>
  <si>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</si>
  <si>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</si>
  <si>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</si>
  <si>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</si>
  <si>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</si>
  <si>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</si>
  <si>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</si>
  <si>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</si>
  <si>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</si>
  <si>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</si>
  <si>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</si>
  <si>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</si>
  <si>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</si>
  <si>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</si>
  <si>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</si>
  <si>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</si>
  <si>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</si>
  <si>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</si>
  <si>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</si>
  <si>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</si>
  <si>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</si>
  <si>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</si>
  <si>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</si>
  <si>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</si>
  <si>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</si>
  <si>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</si>
  <si>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</si>
  <si>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</si>
  <si>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</si>
  <si>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</si>
  <si>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</si>
  <si>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</si>
  <si>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</si>
  <si>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</si>
  <si>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</si>
  <si>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</si>
  <si>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</si>
  <si>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</si>
  <si>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</si>
  <si>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</si>
  <si>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</si>
  <si>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</si>
  <si>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</si>
  <si>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</si>
  <si>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</si>
  <si>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</si>
  <si>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</si>
  <si>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</si>
  <si>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</si>
  <si>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</si>
  <si>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</si>
  <si>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</si>
  <si>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</si>
  <si>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</si>
  <si>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</si>
  <si>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</si>
  <si>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</si>
  <si>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</si>
  <si>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</si>
  <si>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</si>
  <si>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</si>
  <si>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</si>
  <si>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</si>
  <si>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</si>
  <si>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</si>
  <si>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</si>
  <si>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</si>
  <si>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</si>
  <si>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</si>
  <si>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</si>
  <si>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</si>
  <si>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</si>
  <si>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</si>
  <si>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</si>
  <si>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</si>
  <si>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</si>
  <si>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</si>
  <si>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</si>
  <si>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</si>
  <si>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</si>
  <si>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</si>
  <si>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</si>
  <si>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</si>
  <si>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</si>
  <si>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</si>
  <si>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</si>
  <si>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</si>
  <si>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</si>
  <si>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</si>
  <si>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</si>
  <si>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</si>
  <si>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</si>
  <si>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</si>
  <si>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</si>
  <si>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</si>
  <si>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</si>
  <si>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</si>
  <si>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</si>
  <si>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</si>
  <si>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</si>
  <si>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</si>
  <si>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</si>
  <si>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</si>
  <si>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</si>
  <si>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</si>
  <si>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</si>
  <si>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</si>
  <si>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</si>
  <si>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</si>
  <si>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</si>
  <si>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</si>
  <si>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</si>
  <si>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</si>
  <si>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</si>
  <si>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</si>
  <si>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</si>
  <si>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</si>
  <si>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</si>
  <si>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</si>
  <si>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</si>
  <si>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</si>
  <si>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</si>
  <si>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</si>
  <si>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</si>
  <si>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</si>
  <si>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</si>
  <si>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</si>
  <si>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</si>
  <si>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</si>
  <si>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</si>
  <si>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</si>
  <si>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</si>
  <si>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</si>
  <si>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</si>
  <si>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</si>
  <si>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</si>
  <si>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</si>
  <si>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</si>
  <si>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</si>
  <si>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</si>
  <si>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</si>
  <si>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</si>
  <si>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</si>
  <si>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</si>
  <si>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</si>
  <si>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</si>
  <si>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</si>
  <si>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</si>
  <si>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</si>
  <si>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</si>
  <si>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</si>
  <si>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</si>
  <si>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</si>
  <si>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</si>
  <si>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</si>
  <si>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</si>
  <si>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</si>
  <si>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</si>
  <si>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</si>
  <si>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</si>
  <si>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</si>
  <si>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</si>
  <si>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</si>
  <si>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</si>
  <si>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</si>
  <si>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</si>
  <si>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</si>
  <si>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</si>
  <si>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</si>
  <si>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</si>
  <si>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</si>
  <si>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</si>
  <si>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</si>
  <si>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</si>
  <si>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</si>
  <si>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</si>
  <si>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</si>
  <si>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</si>
  <si>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</si>
  <si>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</si>
  <si>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</si>
  <si>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</si>
  <si>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</si>
  <si>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</si>
  <si>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</si>
  <si>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</si>
  <si>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</si>
  <si>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</si>
  <si>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</si>
  <si>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</si>
  <si>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</si>
  <si>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</si>
  <si>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</si>
  <si>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</si>
  <si>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</si>
  <si>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</si>
  <si>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</si>
  <si>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</si>
  <si>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</si>
  <si>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</si>
  <si>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</si>
  <si>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</si>
  <si>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</si>
  <si>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</si>
  <si>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</si>
  <si>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</si>
  <si>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</si>
  <si>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</si>
  <si>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</si>
  <si>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</si>
  <si>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</si>
  <si>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</si>
  <si>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</si>
  <si>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</si>
  <si>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</si>
  <si>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</si>
  <si>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</si>
  <si>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</si>
  <si>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</si>
  <si>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</si>
  <si>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</si>
  <si>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</si>
  <si>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</si>
  <si>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</si>
  <si>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</si>
  <si>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</si>
  <si>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</si>
  <si>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</si>
  <si>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</si>
  <si>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</si>
  <si>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</si>
  <si>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</si>
  <si>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</si>
  <si>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</si>
  <si>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</si>
  <si>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</si>
  <si>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</si>
  <si>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</si>
  <si>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</si>
  <si>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</si>
  <si>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</si>
  <si>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</si>
  <si>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</si>
  <si>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</si>
  <si>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</si>
  <si>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</si>
  <si>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</si>
  <si>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</si>
  <si>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</si>
  <si>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</si>
  <si>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</si>
  <si>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</si>
  <si>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</si>
  <si>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</si>
  <si>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</si>
  <si>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</si>
  <si>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</si>
  <si>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</si>
  <si>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</si>
  <si>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</si>
  <si>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</si>
  <si>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</si>
  <si>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</si>
  <si>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</si>
  <si>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</si>
  <si>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</si>
  <si>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</si>
  <si>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</si>
  <si>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</si>
  <si>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</si>
  <si>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</si>
  <si>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</si>
  <si>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</si>
  <si>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</si>
  <si>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</si>
  <si>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</si>
  <si>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</si>
  <si>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</si>
  <si>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</si>
  <si>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</si>
  <si>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</si>
  <si>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</si>
  <si>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</si>
  <si>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</si>
  <si>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</si>
  <si>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</si>
  <si>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</si>
  <si>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</si>
  <si>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</si>
  <si>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</si>
  <si>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</si>
  <si>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</si>
  <si>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</si>
  <si>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</si>
  <si>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</si>
  <si>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</si>
  <si>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</si>
  <si>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</si>
  <si>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</si>
  <si>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</si>
  <si>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</si>
  <si>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</si>
  <si>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</si>
  <si>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</si>
  <si>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</si>
  <si>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</si>
  <si>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</si>
  <si>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</si>
  <si>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</si>
  <si>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</si>
  <si>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</si>
  <si>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</si>
  <si>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</si>
  <si>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</si>
  <si>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</si>
  <si>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</si>
  <si>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</si>
  <si>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</si>
  <si>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</si>
  <si>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</si>
  <si>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</si>
  <si>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</si>
  <si>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</si>
  <si>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</si>
  <si>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</si>
  <si>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</si>
  <si>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</si>
  <si>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</si>
  <si>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</si>
  <si>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</si>
  <si>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</si>
  <si>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</si>
  <si>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</si>
  <si>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</si>
  <si>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</si>
  <si>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</si>
  <si>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</si>
  <si>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</si>
  <si>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</si>
  <si>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</si>
  <si>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</si>
  <si>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</si>
  <si>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</si>
  <si>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</si>
  <si>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</si>
  <si>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</si>
  <si>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</si>
  <si>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</si>
  <si>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</si>
  <si>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</si>
  <si>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</si>
  <si>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</si>
  <si>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</si>
  <si>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</si>
  <si>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</si>
  <si>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</si>
  <si>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</si>
  <si>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</si>
  <si>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</si>
  <si>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</si>
  <si>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</si>
  <si>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</si>
  <si>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</si>
  <si>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</si>
  <si>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</si>
  <si>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</si>
  <si>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</si>
  <si>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</si>
  <si>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</si>
  <si>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</si>
  <si>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</si>
  <si>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</si>
  <si>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</si>
  <si>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</si>
  <si>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</si>
  <si>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</si>
  <si>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</si>
  <si>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</si>
  <si>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</si>
  <si>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</si>
  <si>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</si>
  <si>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</si>
  <si>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</si>
  <si>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</si>
  <si>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</si>
  <si>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</si>
  <si>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</si>
  <si>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</si>
  <si>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</si>
  <si>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</si>
  <si>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</si>
  <si>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</si>
  <si>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</si>
  <si>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</si>
  <si>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</si>
  <si>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</si>
  <si>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</si>
  <si>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</si>
  <si>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</si>
  <si>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</si>
  <si>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</si>
  <si>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</si>
  <si>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</si>
  <si>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</si>
  <si>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</si>
  <si>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</si>
  <si>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</si>
  <si>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</si>
  <si>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</si>
  <si>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</si>
  <si>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</si>
  <si>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</si>
  <si>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</si>
  <si>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</si>
  <si>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</si>
  <si>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</si>
  <si>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</si>
  <si>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</si>
  <si>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</si>
  <si>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</si>
  <si>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</si>
  <si>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</si>
  <si>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</si>
  <si>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</si>
  <si>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</si>
  <si>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</si>
  <si>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</si>
  <si>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</si>
  <si>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</si>
  <si>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</si>
  <si>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</si>
  <si>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</si>
  <si>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</si>
  <si>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</si>
  <si>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</si>
  <si>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</si>
  <si>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</si>
  <si>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</si>
  <si>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</si>
  <si>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</si>
  <si>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</si>
  <si>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</si>
  <si>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</si>
  <si>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</si>
  <si>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</si>
  <si>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</si>
  <si>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</si>
  <si>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</si>
  <si>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</si>
  <si>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</si>
  <si>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</si>
  <si>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</si>
  <si>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</si>
  <si>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</si>
  <si>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</si>
  <si>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</si>
  <si>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</si>
  <si>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</si>
  <si>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</si>
  <si>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</si>
  <si>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</si>
  <si>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</si>
  <si>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</si>
  <si>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</si>
  <si>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</si>
  <si>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</si>
  <si>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</si>
  <si>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</si>
  <si>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</si>
  <si>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</si>
  <si>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</si>
  <si>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</si>
  <si>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</si>
  <si>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</si>
  <si>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</si>
  <si>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</si>
  <si>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</si>
  <si>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</si>
  <si>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</si>
  <si>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</si>
  <si>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</si>
  <si>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</si>
  <si>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</si>
  <si>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</si>
  <si>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</si>
  <si>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</si>
  <si>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</si>
  <si>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</si>
  <si>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</si>
  <si>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</si>
  <si>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</si>
  <si>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</si>
  <si>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</si>
  <si>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</si>
  <si>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</si>
  <si>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</si>
  <si>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</si>
  <si>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</si>
  <si>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</si>
  <si>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</si>
  <si>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</si>
  <si>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</si>
  <si>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</si>
  <si>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</si>
  <si>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</si>
  <si>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</si>
  <si>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</si>
  <si>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</si>
  <si>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</si>
  <si>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</si>
  <si>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</si>
  <si>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</si>
  <si>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</si>
  <si>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</si>
  <si>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</si>
  <si>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</si>
  <si>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</si>
  <si>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</si>
  <si>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</si>
  <si>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</si>
  <si>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</si>
  <si>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</si>
  <si>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</si>
  <si>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</si>
  <si>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</si>
  <si>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</si>
  <si>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</si>
  <si>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</si>
  <si>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</si>
  <si>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</si>
  <si>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</si>
  <si>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</si>
  <si>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</si>
  <si>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</si>
  <si>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</si>
  <si>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</si>
  <si>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</si>
  <si>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</si>
  <si>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</si>
  <si>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</si>
  <si>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</si>
  <si>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</si>
  <si>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</si>
  <si>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</si>
  <si>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</si>
  <si>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</si>
  <si>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</si>
  <si>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</si>
  <si>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</si>
  <si>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</si>
  <si>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</si>
  <si>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</si>
  <si>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</si>
  <si>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</si>
  <si>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</si>
  <si>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</si>
  <si>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</si>
  <si>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</si>
  <si>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</si>
  <si>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</si>
  <si>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</si>
  <si>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</si>
  <si>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</si>
  <si>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</si>
  <si>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</si>
  <si>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</si>
  <si>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</si>
  <si>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</si>
  <si>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</si>
  <si>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</si>
  <si>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</si>
  <si>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</si>
  <si>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</si>
  <si>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</si>
  <si>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</si>
  <si>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</si>
  <si>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</si>
  <si>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</si>
  <si>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</si>
  <si>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</si>
  <si>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</si>
  <si>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</si>
  <si>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</si>
  <si>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</si>
  <si>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</si>
  <si>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</si>
  <si>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</si>
  <si>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</si>
  <si>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</si>
  <si>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</si>
  <si>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</si>
  <si>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</si>
  <si>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</si>
  <si>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</si>
  <si>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</si>
  <si>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</si>
  <si>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</si>
  <si>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</si>
  <si>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</si>
  <si>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</si>
  <si>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</si>
  <si>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</si>
  <si>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</si>
  <si>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</si>
  <si>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</si>
  <si>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</si>
  <si>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</si>
  <si>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</si>
  <si>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</si>
  <si>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</si>
  <si>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</si>
  <si>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</si>
  <si>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</si>
  <si>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</si>
  <si>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</si>
  <si>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</si>
  <si>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</si>
  <si>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</si>
  <si>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</si>
  <si>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</si>
  <si>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</si>
  <si>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</si>
  <si>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</si>
  <si>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</si>
  <si>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</si>
  <si>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</si>
  <si>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</si>
  <si>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</si>
  <si>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</si>
  <si>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</si>
  <si>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</si>
  <si>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</si>
  <si>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</si>
  <si>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</si>
  <si>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</si>
  <si>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</si>
  <si>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</si>
  <si>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</si>
  <si>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</si>
  <si>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</si>
  <si>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</si>
  <si>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</si>
  <si>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</si>
  <si>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</si>
  <si>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</si>
  <si>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</si>
  <si>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</si>
  <si>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</si>
  <si>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</si>
  <si>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</si>
  <si>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</si>
  <si>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</si>
  <si>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</si>
  <si>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</si>
  <si>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</si>
  <si>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</si>
  <si>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</si>
  <si>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</si>
  <si>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</si>
  <si>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</si>
  <si>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</si>
  <si>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</si>
  <si>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</si>
  <si>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</si>
  <si>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</si>
  <si>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</si>
  <si>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</si>
  <si>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</si>
  <si>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</si>
  <si>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</si>
  <si>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</si>
  <si>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</si>
  <si>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</si>
  <si>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</si>
  <si>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</si>
  <si>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</si>
  <si>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</si>
  <si>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</si>
  <si>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</si>
  <si>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</si>
  <si>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</si>
  <si>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</si>
  <si>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</si>
  <si>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</si>
  <si>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</si>
  <si>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</si>
  <si>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</si>
  <si>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</si>
  <si>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</si>
  <si>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</si>
  <si>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</si>
  <si>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</si>
  <si>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</si>
  <si>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</si>
  <si>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</si>
  <si>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</si>
  <si>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</si>
  <si>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</si>
  <si>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</si>
  <si>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</si>
  <si>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</si>
  <si>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</si>
  <si>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</si>
  <si>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</si>
  <si>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</si>
  <si>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</si>
  <si>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</si>
  <si>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</si>
  <si>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</si>
  <si>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</si>
  <si>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</si>
  <si>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</si>
  <si>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</si>
  <si>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</si>
  <si>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</si>
  <si>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</si>
  <si>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</si>
  <si>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</si>
  <si>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</si>
  <si>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</si>
  <si>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</si>
  <si>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</si>
  <si>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</si>
  <si>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</si>
  <si>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</si>
  <si>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</si>
  <si>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</si>
  <si>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</si>
  <si>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</si>
  <si>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</si>
  <si>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</si>
  <si>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</si>
  <si>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</si>
  <si>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</si>
  <si>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</si>
  <si>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</si>
  <si>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</si>
  <si>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</si>
  <si>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</si>
  <si>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</si>
  <si>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</si>
  <si>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</si>
  <si>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</si>
  <si>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</si>
  <si>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</si>
  <si>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</si>
  <si>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</si>
  <si>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</si>
  <si>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</si>
  <si>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</si>
  <si>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</si>
  <si>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</si>
  <si>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</si>
  <si>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</si>
  <si>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</si>
  <si>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</si>
  <si>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</si>
  <si>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</si>
  <si>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</si>
  <si>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</si>
  <si>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</si>
  <si>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</si>
  <si>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</si>
  <si>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</si>
  <si>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</si>
  <si>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</si>
  <si>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</si>
  <si>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</si>
  <si>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</si>
  <si>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</si>
  <si>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</si>
  <si>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</si>
  <si>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</si>
  <si>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</si>
  <si>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</si>
  <si>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</si>
  <si>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</si>
  <si>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</si>
  <si>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</si>
  <si>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</si>
  <si>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</si>
  <si>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</si>
  <si>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</si>
  <si>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</si>
  <si>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</si>
  <si>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</si>
  <si>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</si>
  <si>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</si>
  <si>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</si>
  <si>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</si>
  <si>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</si>
  <si>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</si>
  <si>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</si>
  <si>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</si>
  <si>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</si>
  <si>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</si>
  <si>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</si>
  <si>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</si>
  <si>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</si>
  <si>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</si>
  <si>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</si>
  <si>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</si>
  <si>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</si>
  <si>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</si>
  <si>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</si>
  <si>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</si>
  <si>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</si>
  <si>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</si>
  <si>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</si>
  <si>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</si>
  <si>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</si>
  <si>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</si>
  <si>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</si>
  <si>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</si>
  <si>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</si>
  <si>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</si>
  <si>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</si>
  <si>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</si>
  <si>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</si>
  <si>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</si>
  <si>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</si>
  <si>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</si>
  <si>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</si>
  <si>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</si>
  <si>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</si>
  <si>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</si>
  <si>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</si>
  <si>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</si>
  <si>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</si>
  <si>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</si>
  <si>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</si>
  <si>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</si>
  <si>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</si>
  <si>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</si>
  <si>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</si>
  <si>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</si>
  <si>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</si>
  <si>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</si>
  <si>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</si>
  <si>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</si>
  <si>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</si>
  <si>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</si>
  <si>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</si>
  <si>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</si>
  <si>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</si>
  <si>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</si>
  <si>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</si>
  <si>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</si>
  <si>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</si>
  <si>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</si>
  <si>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</si>
  <si>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</si>
  <si>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</si>
  <si>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</si>
  <si>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</si>
  <si>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</si>
  <si>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</si>
  <si>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</si>
  <si>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</si>
  <si>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</si>
  <si>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</si>
  <si>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</si>
  <si>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</si>
  <si>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</si>
  <si>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</si>
  <si>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</si>
  <si>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</si>
  <si>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</si>
  <si>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</si>
  <si>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</si>
  <si>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</si>
  <si>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</si>
  <si>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</si>
  <si>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</si>
  <si>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</si>
  <si>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</si>
  <si>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</si>
  <si>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</si>
  <si>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</si>
  <si>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</si>
  <si>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</si>
  <si>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</si>
  <si>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</si>
  <si>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</si>
  <si>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</si>
  <si>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</si>
  <si>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</si>
  <si>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</si>
  <si>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</si>
  <si>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</si>
  <si>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</si>
  <si>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</si>
  <si>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</si>
  <si>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</si>
  <si>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</si>
  <si>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</si>
  <si>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</si>
  <si>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</si>
  <si>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</si>
  <si>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</si>
  <si>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</si>
  <si>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</si>
  <si>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</si>
  <si>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</si>
  <si>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</si>
  <si>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</si>
  <si>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</si>
  <si>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</si>
  <si>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</si>
  <si>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</si>
  <si>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</si>
  <si>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</si>
  <si>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</si>
  <si>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</si>
  <si>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</si>
  <si>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</si>
  <si>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</si>
  <si>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</si>
  <si>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</si>
  <si>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</si>
  <si>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</si>
  <si>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</si>
  <si>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</si>
  <si>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</si>
  <si>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</si>
  <si>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</si>
  <si>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</si>
  <si>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</si>
  <si>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</si>
  <si>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</si>
  <si>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</si>
  <si>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</si>
  <si>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</si>
  <si>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</si>
  <si>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</si>
  <si>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</si>
  <si>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</si>
  <si>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</si>
  <si>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</si>
  <si>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</si>
  <si>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</si>
  <si>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</si>
  <si>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</si>
  <si>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</si>
  <si>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</si>
  <si>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</si>
  <si>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</si>
  <si>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</si>
  <si>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</si>
  <si>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</si>
  <si>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</si>
  <si>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</si>
  <si>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</si>
  <si>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</si>
  <si>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</si>
  <si>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</si>
  <si>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</si>
  <si>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</si>
  <si>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</si>
  <si>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</si>
  <si>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</si>
  <si>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</si>
  <si>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</si>
  <si>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</si>
  <si>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</si>
  <si>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</si>
  <si>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</si>
  <si>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</si>
  <si>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</si>
  <si>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</si>
  <si>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</si>
  <si>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</si>
  <si>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</si>
  <si>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</si>
  <si>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</si>
  <si>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</si>
  <si>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</si>
  <si>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</si>
  <si>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</si>
  <si>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</si>
  <si>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</si>
  <si>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</si>
  <si>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</si>
  <si>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</si>
  <si>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</si>
  <si>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</si>
  <si>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</si>
  <si>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</si>
  <si>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</si>
  <si>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</si>
  <si>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</si>
  <si>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</si>
  <si>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</si>
  <si>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</si>
  <si>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</si>
  <si>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</si>
  <si>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</si>
  <si>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</si>
  <si>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</si>
  <si>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</si>
  <si>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</si>
  <si>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</si>
  <si>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</si>
  <si>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</si>
  <si>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</si>
  <si>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</si>
  <si>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</si>
  <si>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</si>
  <si>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</si>
  <si>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</si>
  <si>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</si>
  <si>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</si>
  <si>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</si>
  <si>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</si>
  <si>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</si>
  <si>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</si>
  <si>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</si>
  <si>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</si>
  <si>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</si>
  <si>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</si>
  <si>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</si>
  <si>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</si>
  <si>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</si>
  <si>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</si>
  <si>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</si>
  <si>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</si>
  <si>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</si>
  <si>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</si>
  <si>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</si>
  <si>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</si>
  <si>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</si>
  <si>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</si>
  <si>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</si>
  <si>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</si>
  <si>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</si>
  <si>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</si>
  <si>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</si>
  <si>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</si>
  <si>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</si>
  <si>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</si>
  <si>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</si>
  <si>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</si>
  <si>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</si>
  <si>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</si>
  <si>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</si>
  <si>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</si>
  <si>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</si>
  <si>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</si>
  <si>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</si>
  <si>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</si>
  <si>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</si>
  <si>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</si>
  <si>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</si>
  <si>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</si>
  <si>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</si>
  <si>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</si>
  <si>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</si>
  <si>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</si>
  <si>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</si>
  <si>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</si>
  <si>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</si>
  <si>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</si>
  <si>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</si>
  <si>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</si>
  <si>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</si>
  <si>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</si>
  <si>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</si>
  <si>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</si>
  <si>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</si>
  <si>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</si>
  <si>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</si>
  <si>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</si>
  <si>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</si>
  <si>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</si>
  <si>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</si>
  <si>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</si>
  <si>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</si>
  <si>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</si>
  <si>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</si>
  <si>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</si>
  <si>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</si>
  <si>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</si>
  <si>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</si>
  <si>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</si>
  <si>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</si>
  <si>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</si>
  <si>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</si>
  <si>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</si>
  <si>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</si>
  <si>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</si>
  <si>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</si>
  <si>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</si>
  <si>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</si>
  <si>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</si>
  <si>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</si>
  <si>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</si>
  <si>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</si>
  <si>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</si>
  <si>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</si>
  <si>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</si>
  <si>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</si>
  <si>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</si>
  <si>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</si>
  <si>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</si>
  <si>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</si>
  <si>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</si>
  <si>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</si>
  <si>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</si>
  <si>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</si>
  <si>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</si>
  <si>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</si>
  <si>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</si>
  <si>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</si>
  <si>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</si>
  <si>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</si>
  <si>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</si>
  <si>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</si>
  <si>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</si>
  <si>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</si>
  <si>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</si>
  <si>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</si>
  <si>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</si>
  <si>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</si>
  <si>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</si>
  <si>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</si>
  <si>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</si>
  <si>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</si>
  <si>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</si>
  <si>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</si>
  <si>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</si>
  <si>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</si>
  <si>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</si>
  <si>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</si>
  <si>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</si>
  <si>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</si>
  <si>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</si>
  <si>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</si>
  <si>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</si>
  <si>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</si>
  <si>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</si>
  <si>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</si>
  <si>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</si>
  <si>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</si>
  <si>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</si>
  <si>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</si>
  <si>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</si>
  <si>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</si>
  <si>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</si>
  <si>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</si>
  <si>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</si>
  <si>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</si>
  <si>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</si>
  <si>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</si>
  <si>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</si>
  <si>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</si>
  <si>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</si>
  <si>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</si>
  <si>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</si>
  <si>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</si>
  <si>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</si>
  <si>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</si>
  <si>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</si>
  <si>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</si>
  <si>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</si>
  <si>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</si>
  <si>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</si>
  <si>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</si>
  <si>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</si>
  <si>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</si>
  <si>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</si>
  <si>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</si>
  <si>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</si>
  <si>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</si>
  <si>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</si>
  <si>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</si>
  <si>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</si>
  <si>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</si>
  <si>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</si>
  <si>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</si>
  <si>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</si>
  <si>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</si>
  <si>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</si>
  <si>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</si>
  <si>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</si>
  <si>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</si>
  <si>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</si>
  <si>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</si>
  <si>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</si>
  <si>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</si>
  <si>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</si>
  <si>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</si>
  <si>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</si>
  <si>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</si>
  <si>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</si>
  <si>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</si>
  <si>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</si>
  <si>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</si>
  <si>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</si>
  <si>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</si>
  <si>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</si>
  <si>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</si>
  <si>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</si>
  <si>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</si>
  <si>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</si>
  <si>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</si>
  <si>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</si>
  <si>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</si>
  <si>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</si>
  <si>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</si>
  <si>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</si>
  <si>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</si>
  <si>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</si>
  <si>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</si>
  <si>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</si>
  <si>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</si>
  <si>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</si>
  <si>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</si>
  <si>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</si>
  <si>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</si>
  <si>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</si>
  <si>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</si>
  <si>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</si>
  <si>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</si>
  <si>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</si>
  <si>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</si>
  <si>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</si>
  <si>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</si>
  <si>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</si>
  <si>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</si>
  <si>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</si>
  <si>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</si>
  <si>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</si>
  <si>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</si>
  <si>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</si>
  <si>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</si>
  <si>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</si>
  <si>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</si>
  <si>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</si>
  <si>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</si>
  <si>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</si>
  <si>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</si>
  <si>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</si>
  <si>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</si>
  <si>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</si>
  <si>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</si>
  <si>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</si>
  <si>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</si>
  <si>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</si>
  <si>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</si>
  <si>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</si>
  <si>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</si>
  <si>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</si>
  <si>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</si>
  <si>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</si>
  <si>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</si>
  <si>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</si>
  <si>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</si>
  <si>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</si>
  <si>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</si>
  <si>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</si>
  <si>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</si>
  <si>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</si>
  <si>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</si>
  <si>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</si>
  <si>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</si>
  <si>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</si>
  <si>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</si>
  <si>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</si>
  <si>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</si>
  <si>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</si>
  <si>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</si>
  <si>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</si>
  <si>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</si>
  <si>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</si>
  <si>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</si>
  <si>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</si>
  <si>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</si>
  <si>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</si>
  <si>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</si>
  <si>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</si>
  <si>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</si>
  <si>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</si>
  <si>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</si>
  <si>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</si>
  <si>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</si>
  <si>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</si>
  <si>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</si>
  <si>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</si>
  <si>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</si>
  <si>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</si>
  <si>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</si>
  <si>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</si>
  <si>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</si>
  <si>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</si>
  <si>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</si>
  <si>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</si>
  <si>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</si>
  <si>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</si>
  <si>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</si>
  <si>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</si>
  <si>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</si>
  <si>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</si>
  <si>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</si>
  <si>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</si>
  <si>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</si>
  <si>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</si>
  <si>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</si>
  <si>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</si>
  <si>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</si>
  <si>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</si>
  <si>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</si>
  <si>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</si>
  <si>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</si>
  <si>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</si>
  <si>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</si>
  <si>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</si>
  <si>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</si>
  <si>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</si>
  <si>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</si>
  <si>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</si>
  <si>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</si>
  <si>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</si>
  <si>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</si>
  <si>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</si>
  <si>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</si>
  <si>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</si>
  <si>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</si>
  <si>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</si>
  <si>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</si>
  <si>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</si>
  <si>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</si>
  <si>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</si>
  <si>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</si>
  <si>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</si>
  <si>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</si>
  <si>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</si>
  <si>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</si>
  <si>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</si>
  <si>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</si>
  <si>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</si>
  <si>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</si>
  <si>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</si>
  <si>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</si>
  <si>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</si>
  <si>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</si>
  <si>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</si>
  <si>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</si>
  <si>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</si>
  <si>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</si>
  <si>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</si>
  <si>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</si>
  <si>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</si>
  <si>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</si>
  <si>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</si>
  <si>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</si>
  <si>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</si>
  <si>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</si>
  <si>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</si>
  <si>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</si>
  <si>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</si>
  <si>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</si>
  <si>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</si>
  <si>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</si>
  <si>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</si>
  <si>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</si>
  <si>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</si>
  <si>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</si>
  <si>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</si>
  <si>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</si>
  <si>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</si>
  <si>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</si>
  <si>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</si>
  <si>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</si>
  <si>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</si>
  <si>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</si>
  <si>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</si>
  <si>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</si>
  <si>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</si>
  <si>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</si>
  <si>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</si>
  <si>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</si>
  <si>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</si>
  <si>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</si>
  <si>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</si>
  <si>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</si>
  <si>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</si>
  <si>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</si>
  <si>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</si>
  <si>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</si>
  <si>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</si>
  <si>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</si>
  <si>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</si>
  <si>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</si>
  <si>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</si>
  <si>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</si>
  <si>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</si>
  <si>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</si>
  <si>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</si>
  <si>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</si>
  <si>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</si>
  <si>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</si>
  <si>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</si>
  <si>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</si>
  <si>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</si>
  <si>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</si>
  <si>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</si>
  <si>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</si>
  <si>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</si>
  <si>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</si>
  <si>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</si>
  <si>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</si>
  <si>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</si>
  <si>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</si>
  <si>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</si>
  <si>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</si>
  <si>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</si>
  <si>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</si>
  <si>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</si>
  <si>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</si>
  <si>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</si>
  <si>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</si>
  <si>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</si>
  <si>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</si>
  <si>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</si>
  <si>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</si>
  <si>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</si>
  <si>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</si>
  <si>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</si>
  <si>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</si>
  <si>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</si>
  <si>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</si>
  <si>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</si>
  <si>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</si>
  <si>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</si>
  <si>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</si>
  <si>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</si>
  <si>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</si>
  <si>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</si>
  <si>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</si>
  <si>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</si>
  <si>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</si>
  <si>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</si>
  <si>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</si>
  <si>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</si>
  <si>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</si>
  <si>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</si>
  <si>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</si>
  <si>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</si>
  <si>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</si>
  <si>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</si>
  <si>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</si>
  <si>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</si>
  <si>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</si>
  <si>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</si>
  <si>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</si>
  <si>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</si>
  <si>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</si>
  <si>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</si>
  <si>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</si>
  <si>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</si>
  <si>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</si>
  <si>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</si>
  <si>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</si>
  <si>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</si>
  <si>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</si>
  <si>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</si>
  <si>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</si>
  <si>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</si>
  <si>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</si>
  <si>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</si>
  <si>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</si>
  <si>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</si>
  <si>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</si>
  <si>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</si>
  <si>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</si>
  <si>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</si>
  <si>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</si>
  <si>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</si>
  <si>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</si>
  <si>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</si>
  <si>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</si>
  <si>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</si>
  <si>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</si>
  <si>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</si>
  <si>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</si>
  <si>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</si>
  <si>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</si>
  <si>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</si>
  <si>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</si>
  <si>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</si>
  <si>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</si>
  <si>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</si>
  <si>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</si>
  <si>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</si>
  <si>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</si>
  <si>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</si>
  <si>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</si>
  <si>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</si>
  <si>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</si>
  <si>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</si>
  <si>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</si>
  <si>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</si>
  <si>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</si>
  <si>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</si>
  <si>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</si>
  <si>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</si>
  <si>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</si>
  <si>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</si>
  <si>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</si>
  <si>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</si>
  <si>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</si>
  <si>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</si>
  <si>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</si>
  <si>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</si>
  <si>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</si>
  <si>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</si>
  <si>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</si>
  <si>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</si>
  <si>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</si>
  <si>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</si>
  <si>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</si>
  <si>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</si>
  <si>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</si>
  <si>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</si>
  <si>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</si>
  <si>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</si>
  <si>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</si>
  <si>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</si>
  <si>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</si>
  <si>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</si>
  <si>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</si>
  <si>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</si>
  <si>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</si>
  <si>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</si>
  <si>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</si>
  <si>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</si>
  <si>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</si>
  <si>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</si>
  <si>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</si>
  <si>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</si>
  <si>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</si>
  <si>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</si>
  <si>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</si>
  <si>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</si>
  <si>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</si>
  <si>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</si>
  <si>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</si>
  <si>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</si>
  <si>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</si>
  <si>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</si>
  <si>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</si>
  <si>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</si>
  <si>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</si>
  <si>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</si>
  <si>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</si>
  <si>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</si>
  <si>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</si>
  <si>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</si>
  <si>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</si>
  <si>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</si>
  <si>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</si>
  <si>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</si>
  <si>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</si>
  <si>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</si>
  <si>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</si>
  <si>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</si>
  <si>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</si>
  <si>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</si>
  <si>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</si>
  <si>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</si>
  <si>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</si>
  <si>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</si>
  <si>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</si>
  <si>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</si>
  <si>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</si>
  <si>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</si>
  <si>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</si>
  <si>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</si>
  <si>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</si>
  <si>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</si>
  <si>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</si>
  <si>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</si>
  <si>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</si>
  <si>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</si>
  <si>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</si>
  <si>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</si>
  <si>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</si>
  <si>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</si>
  <si>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</si>
  <si>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</si>
  <si>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</si>
  <si>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</si>
  <si>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</si>
  <si>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</si>
  <si>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</si>
  <si>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</si>
  <si>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</si>
  <si>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</si>
  <si>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</si>
  <si>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</si>
  <si>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</si>
  <si>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</si>
  <si>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</si>
  <si>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</si>
  <si>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</si>
  <si>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</si>
  <si>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</si>
  <si>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</si>
  <si>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</si>
  <si>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</si>
  <si>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</si>
  <si>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</si>
  <si>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</si>
  <si>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</si>
  <si>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</si>
  <si>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</si>
  <si>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</si>
  <si>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</si>
  <si>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</si>
  <si>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</si>
  <si>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</si>
  <si>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</si>
  <si>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</si>
  <si>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</si>
  <si>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</si>
  <si>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</si>
  <si>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</si>
  <si>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</si>
  <si>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</si>
  <si>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</si>
  <si>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</si>
  <si>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</si>
  <si>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</si>
  <si>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</si>
  <si>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</si>
  <si>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</si>
  <si>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</si>
  <si>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</si>
  <si>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</si>
  <si>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</si>
  <si>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</si>
  <si>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</si>
  <si>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</si>
  <si>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</si>
  <si>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</si>
  <si>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</si>
  <si>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</si>
  <si>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</si>
  <si>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</si>
  <si>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</si>
  <si>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</si>
  <si>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</si>
  <si>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</si>
  <si>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</si>
  <si>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</si>
  <si>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</si>
  <si>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</si>
  <si>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</si>
  <si>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</si>
  <si>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</si>
  <si>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</si>
  <si>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</si>
  <si>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</si>
  <si>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</si>
  <si>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</si>
  <si>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</si>
  <si>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</si>
  <si>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</si>
  <si>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</si>
  <si>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</si>
  <si>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</si>
  <si>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</si>
  <si>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</si>
  <si>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</si>
  <si>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</si>
  <si>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</si>
  <si>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</si>
  <si>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</si>
  <si>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</si>
  <si>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</si>
  <si>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</si>
  <si>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</si>
  <si>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</si>
  <si>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</si>
  <si>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</si>
  <si>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</si>
  <si>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</si>
  <si>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</si>
  <si>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</si>
  <si>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</si>
  <si>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</si>
  <si>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</si>
  <si>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</si>
  <si>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</si>
  <si>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</si>
  <si>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</si>
  <si>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</si>
  <si>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</si>
  <si>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</si>
  <si>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</si>
  <si>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</si>
  <si>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</si>
  <si>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</si>
  <si>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</si>
  <si>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</si>
  <si>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</si>
  <si>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</si>
  <si>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</si>
  <si>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</si>
  <si>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</si>
  <si>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</si>
  <si>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</si>
  <si>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</si>
  <si>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</si>
  <si>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</si>
  <si>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</si>
  <si>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</si>
  <si>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</si>
  <si>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</si>
  <si>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</si>
  <si>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</si>
  <si>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</si>
  <si>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</si>
  <si>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</si>
  <si>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</si>
  <si>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</si>
  <si>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</si>
  <si>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</si>
  <si>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</si>
  <si>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</si>
  <si>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</si>
  <si>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</si>
  <si>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</si>
  <si>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</si>
  <si>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</si>
  <si>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</si>
  <si>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</si>
  <si>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</si>
  <si>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</si>
  <si>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</si>
  <si>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</si>
  <si>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</si>
  <si>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</si>
  <si>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</si>
  <si>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</si>
  <si>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</si>
  <si>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</si>
  <si>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</si>
  <si>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</si>
  <si>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</si>
  <si>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</si>
  <si>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</si>
  <si>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</si>
  <si>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</si>
  <si>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</si>
  <si>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</si>
  <si>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</si>
  <si>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</si>
  <si>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</si>
  <si>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</si>
  <si>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</si>
  <si>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</si>
  <si>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</si>
  <si>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</si>
  <si>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</si>
  <si>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</si>
  <si>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</si>
  <si>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</si>
  <si>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</si>
  <si>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</si>
  <si>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</si>
  <si>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</si>
  <si>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</si>
  <si>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</si>
  <si>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</si>
  <si>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</si>
  <si>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</si>
  <si>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</si>
  <si>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</si>
  <si>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</si>
  <si>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</si>
  <si>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</si>
  <si>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</si>
  <si>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</si>
  <si>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</si>
  <si>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</si>
  <si>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</si>
  <si>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</si>
  <si>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</si>
  <si>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</si>
  <si>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</si>
  <si>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</si>
  <si>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</si>
  <si>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</si>
  <si>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</si>
  <si>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</si>
  <si>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</si>
  <si>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</si>
  <si>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</si>
  <si>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</si>
  <si>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</si>
  <si>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</si>
  <si>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</si>
  <si>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</si>
  <si>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</si>
  <si>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</si>
  <si>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</si>
  <si>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</si>
  <si>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</si>
  <si>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</si>
  <si>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</si>
  <si>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</si>
  <si>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</si>
  <si>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</si>
  <si>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</si>
  <si>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</si>
  <si>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</si>
  <si>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</si>
  <si>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</si>
  <si>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</si>
  <si>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</si>
  <si>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</si>
  <si>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</si>
  <si>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</si>
  <si>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</si>
  <si>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</si>
  <si>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</si>
  <si>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</si>
  <si>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</si>
  <si>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</si>
  <si>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</si>
  <si>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</si>
  <si>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</si>
  <si>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</si>
  <si>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</si>
  <si>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</si>
  <si>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</si>
  <si>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</si>
  <si>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</si>
  <si>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</si>
  <si>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</si>
  <si>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</si>
  <si>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</si>
  <si>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</si>
  <si>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</si>
  <si>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</si>
  <si>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</si>
  <si>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</si>
  <si>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</si>
  <si>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</si>
  <si>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</si>
  <si>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</si>
  <si>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</si>
  <si>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</si>
  <si>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</si>
  <si>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</si>
  <si>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</si>
  <si>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</si>
  <si>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</si>
  <si>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</si>
  <si>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</si>
  <si>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</si>
  <si>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</si>
  <si>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</si>
  <si>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</si>
  <si>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</si>
  <si>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</si>
  <si>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</si>
  <si>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</si>
  <si>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</si>
  <si>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</si>
  <si>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</si>
  <si>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</si>
  <si>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</si>
  <si>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</si>
  <si>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</si>
  <si>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</si>
  <si>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</si>
  <si>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</si>
  <si>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</si>
  <si>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</si>
  <si>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</si>
  <si>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</si>
  <si>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</si>
  <si>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</si>
  <si>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</si>
  <si>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</si>
  <si>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</si>
  <si>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</si>
  <si>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</si>
  <si>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</si>
  <si>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</si>
  <si>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</si>
  <si>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</si>
  <si>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</si>
  <si>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</si>
  <si>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</si>
  <si>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</si>
  <si>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</si>
  <si>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</si>
  <si>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</si>
  <si>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</si>
  <si>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</si>
  <si>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</si>
  <si>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</si>
  <si>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</si>
  <si>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</si>
  <si>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</si>
  <si>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</si>
  <si>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</si>
  <si>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</si>
  <si>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</si>
  <si>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</si>
  <si>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</si>
  <si>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</si>
  <si>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</si>
  <si>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</si>
  <si>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</si>
  <si>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</si>
  <si>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</si>
  <si>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</si>
  <si>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</si>
  <si>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</si>
  <si>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</si>
  <si>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</si>
  <si>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</si>
  <si>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</si>
  <si>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</si>
  <si>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</si>
  <si>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</si>
  <si>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</si>
  <si>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</si>
  <si>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</si>
  <si>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</si>
  <si>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</si>
  <si>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</si>
  <si>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</si>
  <si>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</si>
  <si>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</si>
  <si>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</si>
  <si>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</si>
  <si>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</si>
  <si>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</si>
  <si>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</si>
  <si>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</si>
  <si>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</si>
  <si>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</si>
  <si>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</si>
  <si>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</si>
  <si>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</si>
  <si>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</si>
  <si>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</si>
  <si>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</si>
  <si>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</si>
  <si>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</si>
  <si>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</si>
  <si>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</si>
  <si>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</si>
  <si>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</si>
  <si>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</si>
  <si>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</si>
  <si>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</si>
  <si>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</si>
  <si>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</si>
  <si>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</si>
  <si>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</si>
  <si>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</si>
  <si>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</si>
  <si>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</si>
  <si>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</si>
  <si>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</si>
  <si>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</si>
  <si>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</si>
  <si>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</si>
  <si>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</si>
  <si>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</si>
  <si>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</si>
  <si>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</si>
  <si>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</si>
  <si>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</si>
  <si>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</si>
  <si>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</si>
  <si>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</si>
  <si>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</si>
  <si>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</si>
  <si>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</si>
  <si>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</si>
  <si>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</si>
  <si>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</si>
  <si>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</si>
  <si>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</si>
  <si>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</si>
  <si>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</si>
  <si>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</si>
  <si>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</si>
  <si>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</si>
  <si>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</si>
  <si>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</si>
  <si>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</si>
  <si>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</si>
  <si>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</si>
  <si>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</si>
  <si>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</si>
  <si>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</si>
  <si>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</si>
  <si>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</si>
  <si>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</si>
  <si>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</si>
  <si>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</si>
  <si>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</si>
  <si>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</si>
  <si>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</si>
  <si>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</si>
  <si>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</si>
  <si>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</si>
  <si>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</si>
  <si>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</si>
  <si>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</si>
  <si>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</si>
  <si>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</si>
  <si>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</si>
  <si>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</si>
  <si>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</si>
  <si>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</si>
  <si>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</si>
  <si>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</si>
  <si>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</si>
  <si>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</si>
  <si>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</si>
  <si>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</si>
  <si>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</si>
  <si>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</si>
  <si>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</si>
  <si>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</si>
  <si>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</si>
  <si>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</si>
  <si>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</si>
  <si>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</si>
  <si>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</si>
  <si>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</si>
  <si>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</si>
  <si>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</si>
  <si>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</si>
  <si>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</si>
  <si>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</si>
  <si>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</si>
  <si>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</si>
  <si>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</si>
  <si>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</si>
  <si>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</si>
  <si>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</si>
  <si>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</si>
  <si>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</si>
  <si>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</si>
  <si>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</si>
  <si>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</si>
  <si>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</si>
  <si>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</si>
  <si>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</si>
  <si>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</si>
  <si>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</si>
  <si>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</si>
  <si>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</si>
  <si>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</si>
  <si>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</si>
  <si>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</si>
  <si>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</si>
  <si>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</si>
  <si>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</si>
  <si>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</si>
  <si>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</si>
  <si>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</si>
  <si>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</si>
  <si>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</si>
  <si>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</si>
  <si>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</si>
  <si>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</si>
  <si>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</si>
  <si>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</si>
  <si>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</si>
  <si>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</si>
  <si>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</si>
  <si>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</si>
  <si>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</si>
  <si>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</si>
  <si>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</si>
  <si>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</si>
  <si>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</si>
  <si>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</si>
  <si>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</si>
  <si>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</si>
  <si>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</si>
  <si>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</si>
  <si>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</si>
  <si>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</si>
  <si>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</si>
  <si>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</si>
  <si>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</si>
  <si>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</si>
  <si>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</si>
  <si>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</si>
  <si>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</si>
  <si>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</si>
  <si>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</si>
  <si>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</si>
  <si>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</si>
  <si>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</si>
  <si>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</si>
  <si>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</si>
  <si>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</si>
  <si>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</si>
  <si>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</si>
  <si>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</si>
  <si>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</si>
  <si>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</si>
  <si>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</si>
  <si>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</si>
  <si>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</si>
  <si>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</si>
  <si>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</si>
  <si>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</si>
  <si>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</si>
  <si>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</si>
  <si>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</si>
  <si>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</si>
  <si>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</si>
  <si>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</si>
  <si>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</si>
  <si>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</si>
  <si>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</si>
  <si>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</si>
  <si>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</si>
  <si>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</si>
  <si>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</si>
  <si>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</si>
  <si>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</si>
  <si>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</si>
  <si>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</si>
  <si>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</si>
  <si>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</si>
  <si>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</si>
  <si>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</si>
  <si>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</si>
  <si>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</si>
  <si>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</si>
  <si>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</si>
  <si>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</si>
  <si>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</si>
  <si>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</si>
  <si>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</si>
  <si>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</si>
  <si>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</si>
  <si>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</si>
  <si>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</si>
  <si>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</si>
  <si>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</si>
  <si>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</si>
  <si>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</si>
  <si>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</si>
  <si>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</si>
  <si>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</si>
  <si>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</si>
  <si>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</si>
  <si>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</si>
  <si>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</si>
  <si>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</si>
  <si>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</si>
  <si>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</si>
  <si>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</si>
  <si>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</si>
  <si>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</si>
  <si>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</si>
  <si>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</si>
  <si>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</si>
  <si>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</si>
  <si>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</si>
  <si>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</si>
  <si>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</si>
  <si>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</si>
  <si>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</si>
  <si>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</si>
  <si>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</si>
  <si>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</si>
  <si>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</si>
  <si>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</si>
  <si>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</si>
  <si>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</si>
  <si>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</si>
  <si>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</si>
  <si>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</si>
  <si>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</si>
  <si>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</si>
  <si>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</si>
  <si>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</si>
  <si>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</si>
  <si>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</si>
  <si>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</si>
  <si>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</si>
  <si>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</si>
  <si>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</si>
  <si>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</si>
  <si>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</si>
  <si>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</si>
  <si>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</si>
  <si>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</si>
  <si>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</si>
  <si>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</si>
  <si>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</si>
  <si>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</si>
  <si>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</si>
  <si>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</si>
  <si>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</si>
  <si>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</si>
  <si>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</si>
  <si>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</si>
  <si>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</si>
  <si>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</si>
  <si>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</si>
  <si>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</si>
  <si>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</si>
  <si>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</si>
  <si>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</si>
  <si>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</si>
  <si>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</si>
  <si>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</si>
  <si>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</si>
  <si>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</si>
  <si>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</si>
  <si>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</si>
  <si>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</si>
  <si>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</si>
  <si>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</si>
  <si>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</si>
  <si>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</si>
  <si>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</si>
  <si>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</si>
  <si>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</si>
  <si>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</si>
  <si>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</si>
  <si>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</si>
  <si>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</si>
  <si>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</si>
  <si>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</si>
  <si>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</si>
  <si>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</si>
  <si>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</si>
  <si>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</si>
  <si>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</si>
  <si>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</si>
  <si>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</si>
  <si>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</si>
  <si>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</si>
  <si>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</si>
  <si>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</si>
  <si>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</si>
  <si>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</si>
  <si>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</si>
  <si>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</si>
  <si>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</si>
  <si>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</si>
  <si>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</si>
  <si>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</si>
  <si>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</si>
  <si>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</si>
  <si>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</si>
  <si>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</si>
  <si>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</si>
  <si>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</si>
  <si>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</si>
  <si>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</si>
  <si>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</si>
  <si>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</si>
  <si>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</si>
  <si>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</si>
  <si>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</si>
  <si>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</si>
  <si>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</si>
  <si>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</si>
  <si>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</si>
  <si>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</si>
  <si>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</si>
  <si>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</si>
  <si>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</si>
  <si>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</si>
  <si>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</si>
  <si>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</si>
  <si>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</si>
  <si>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</si>
  <si>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</si>
  <si>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</si>
  <si>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</si>
  <si>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</si>
  <si>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</si>
  <si>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</si>
  <si>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</si>
  <si>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</si>
  <si>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</si>
  <si>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</si>
  <si>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</si>
  <si>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</si>
  <si>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</si>
  <si>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</si>
  <si>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</si>
  <si>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</si>
  <si>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</si>
  <si>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</si>
  <si>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</si>
  <si>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</si>
  <si>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</si>
  <si>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</si>
  <si>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</si>
  <si>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</si>
  <si>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</si>
  <si>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</si>
  <si>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</si>
  <si>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</si>
  <si>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</si>
  <si>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</si>
  <si>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</si>
  <si>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</si>
  <si>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</si>
  <si>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</si>
  <si>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</si>
  <si>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</si>
  <si>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</si>
  <si>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</si>
  <si>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</si>
  <si>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</si>
  <si>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</si>
  <si>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</si>
  <si>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</si>
  <si>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</si>
  <si>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</si>
  <si>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</si>
  <si>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</si>
  <si>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</si>
  <si>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</si>
  <si>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</si>
  <si>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</si>
  <si>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</si>
  <si>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</si>
  <si>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</si>
  <si>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</si>
  <si>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</si>
  <si>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</si>
  <si>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</si>
  <si>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</si>
  <si>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</si>
  <si>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</si>
  <si>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</si>
  <si>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</si>
  <si>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</si>
  <si>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</si>
  <si>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</si>
  <si>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</si>
  <si>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</si>
  <si>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</si>
  <si>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</si>
  <si>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</si>
  <si>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</si>
  <si>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</si>
  <si>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</si>
  <si>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</si>
  <si>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</si>
  <si>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</si>
  <si>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</si>
  <si>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</si>
  <si>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</si>
  <si>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</si>
  <si>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</si>
  <si>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</si>
  <si>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</si>
  <si>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</si>
  <si>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</si>
  <si>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</si>
  <si>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</si>
  <si>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</si>
  <si>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</si>
  <si>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</si>
  <si>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</si>
  <si>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</si>
  <si>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</si>
  <si>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</si>
  <si>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</si>
  <si>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</si>
  <si>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</si>
  <si>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</si>
  <si>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</si>
  <si>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</si>
  <si>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</si>
  <si>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</si>
  <si>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</si>
  <si>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</si>
  <si>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</si>
  <si>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</si>
  <si>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</si>
  <si>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</si>
  <si>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</si>
  <si>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</si>
  <si>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</si>
  <si>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</si>
  <si>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</si>
  <si>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</si>
  <si>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</si>
  <si>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</si>
  <si>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</si>
  <si>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</si>
  <si>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</si>
  <si>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</si>
  <si>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</si>
  <si>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</si>
  <si>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</si>
  <si>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</si>
  <si>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</si>
  <si>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</si>
  <si>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</si>
  <si>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</si>
  <si>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</si>
  <si>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</si>
  <si>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</si>
  <si>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</si>
  <si>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</si>
  <si>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</si>
  <si>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</si>
  <si>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</si>
  <si>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</si>
  <si>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</si>
  <si>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</si>
  <si>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</si>
  <si>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</si>
  <si>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</si>
  <si>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</si>
  <si>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</si>
  <si>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</si>
  <si>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</si>
  <si>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</si>
  <si>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</si>
  <si>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</si>
  <si>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</si>
  <si>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</si>
  <si>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</si>
  <si>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</si>
  <si>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</si>
  <si>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</si>
  <si>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</si>
  <si>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</si>
  <si>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</si>
  <si>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</si>
  <si>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</si>
  <si>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</si>
  <si>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</si>
  <si>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</si>
  <si>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</si>
  <si>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</si>
  <si>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</si>
  <si>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</si>
  <si>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</si>
  <si>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</si>
  <si>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</si>
  <si>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</si>
  <si>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</si>
  <si>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</si>
  <si>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</si>
  <si>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</si>
  <si>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</si>
  <si>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</si>
  <si>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</si>
  <si>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</si>
  <si>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</si>
  <si>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</si>
  <si>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</si>
  <si>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</si>
  <si>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</si>
  <si>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</si>
  <si>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</si>
  <si>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</si>
  <si>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</si>
  <si>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</si>
  <si>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</si>
  <si>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</si>
  <si>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</si>
  <si>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</si>
  <si>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</si>
  <si>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</si>
  <si>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</si>
  <si>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</si>
  <si>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</si>
  <si>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</si>
  <si>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</si>
  <si>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</si>
  <si>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</si>
  <si>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</si>
  <si>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</si>
  <si>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</si>
  <si>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</si>
  <si>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</si>
  <si>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</si>
  <si>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</si>
  <si>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</si>
  <si>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</si>
  <si>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</si>
  <si>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</si>
  <si>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</si>
  <si>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</si>
  <si>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</si>
  <si>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</si>
  <si>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</si>
  <si>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</si>
  <si>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</si>
  <si>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</si>
  <si>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</si>
  <si>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</si>
  <si>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</si>
  <si>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</si>
  <si>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</si>
  <si>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</si>
  <si>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</si>
  <si>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</si>
  <si>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</si>
  <si>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</si>
  <si>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</si>
  <si>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</si>
  <si>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</si>
  <si>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</si>
  <si>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</si>
  <si>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</si>
  <si>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</si>
  <si>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</si>
  <si>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</si>
  <si>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</si>
  <si>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</si>
  <si>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</si>
  <si>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</si>
  <si>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</si>
  <si>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</si>
  <si>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</si>
  <si>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</si>
  <si>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</si>
  <si>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</si>
  <si>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</si>
  <si>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</si>
  <si>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</si>
  <si>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</si>
  <si>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</si>
  <si>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</si>
  <si>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</si>
  <si>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</si>
  <si>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</si>
  <si>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</si>
  <si>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</si>
  <si>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</si>
  <si>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</si>
  <si>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</si>
  <si>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</si>
  <si>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</si>
  <si>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</si>
  <si>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</si>
  <si>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</si>
  <si>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</si>
  <si>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</si>
  <si>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</si>
  <si>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</si>
  <si>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</si>
  <si>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</si>
  <si>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</si>
  <si>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</si>
  <si>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</si>
  <si>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</si>
  <si>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</si>
  <si>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</si>
  <si>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</si>
  <si>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</si>
  <si>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</si>
  <si>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</si>
  <si>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</si>
  <si>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</si>
  <si>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</si>
  <si>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</si>
  <si>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</si>
  <si>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</si>
  <si>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</si>
  <si>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</si>
  <si>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</si>
  <si>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</si>
  <si>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</si>
  <si>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</si>
  <si>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</si>
  <si>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</si>
  <si>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</si>
  <si>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</si>
  <si>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</si>
  <si>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</si>
  <si>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</si>
  <si>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</si>
  <si>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</si>
  <si>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</si>
  <si>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</si>
  <si>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</si>
  <si>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</si>
  <si>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</si>
  <si>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</si>
  <si>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</si>
  <si>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</si>
  <si>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</si>
  <si>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</si>
  <si>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</si>
  <si>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</si>
  <si>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</si>
  <si>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</si>
  <si>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</si>
  <si>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</si>
  <si>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</si>
  <si>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</si>
  <si>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</si>
  <si>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</si>
  <si>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</si>
  <si>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</si>
  <si>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</si>
  <si>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</si>
  <si>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</si>
  <si>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</si>
  <si>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</si>
  <si>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</si>
  <si>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</si>
  <si>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</si>
  <si>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</si>
  <si>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</si>
  <si>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</si>
  <si>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</si>
  <si>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</si>
  <si>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</si>
  <si>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</si>
  <si>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</si>
  <si>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</si>
  <si>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</si>
  <si>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</si>
  <si>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</si>
  <si>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</si>
  <si>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</si>
  <si>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</si>
  <si>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</si>
  <si>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</si>
  <si>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</si>
  <si>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</si>
  <si>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</si>
  <si>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</si>
  <si>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</si>
  <si>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</si>
  <si>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</si>
  <si>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</si>
  <si>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</si>
  <si>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</si>
  <si>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</si>
  <si>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</si>
  <si>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</si>
  <si>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</si>
  <si>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</si>
  <si>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</si>
  <si>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</si>
  <si>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</si>
  <si>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</si>
  <si>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</si>
  <si>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</si>
  <si>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</si>
  <si>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</si>
  <si>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</si>
  <si>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</si>
  <si>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</si>
  <si>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</si>
  <si>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</si>
  <si>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</si>
  <si>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</si>
  <si>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</si>
  <si>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</si>
  <si>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</si>
  <si>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</si>
  <si>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</si>
  <si>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</si>
  <si>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</si>
  <si>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</si>
  <si>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</si>
  <si>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</si>
  <si>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</si>
  <si>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</si>
  <si>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</si>
  <si>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</si>
  <si>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</si>
  <si>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</si>
  <si>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</si>
  <si>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</si>
  <si>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</si>
  <si>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</si>
  <si>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</si>
  <si>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</si>
  <si>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</si>
  <si>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</si>
  <si>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</si>
  <si>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</si>
  <si>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</si>
  <si>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</si>
  <si>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</si>
  <si>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</si>
  <si>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</si>
  <si>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</si>
  <si>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</si>
  <si>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</si>
  <si>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</si>
  <si>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</si>
  <si>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</si>
  <si>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</si>
  <si>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</si>
  <si>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</si>
  <si>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</si>
  <si>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</si>
  <si>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</si>
  <si>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</si>
  <si>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</si>
  <si>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</si>
  <si>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</si>
  <si>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</si>
  <si>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</si>
  <si>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</si>
  <si>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</si>
  <si>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</si>
  <si>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</si>
  <si>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</si>
  <si>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</si>
  <si>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</si>
  <si>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</si>
  <si>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</si>
  <si>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</si>
  <si>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</si>
  <si>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</si>
  <si>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</si>
  <si>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</si>
  <si>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</si>
  <si>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</si>
  <si>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</si>
  <si>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</si>
  <si>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</si>
  <si>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</si>
  <si>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</si>
  <si>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</si>
  <si>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</si>
  <si>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</si>
  <si>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</si>
  <si>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</si>
  <si>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</si>
  <si>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</si>
  <si>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</si>
  <si>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</si>
  <si>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</si>
  <si>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</si>
  <si>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</si>
  <si>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</si>
  <si>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</si>
  <si>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</si>
  <si>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</si>
  <si>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</si>
  <si>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</si>
  <si>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</si>
  <si>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</si>
  <si>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</si>
  <si>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</si>
  <si>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</si>
  <si>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</si>
  <si>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</si>
  <si>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</si>
  <si>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</si>
  <si>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</si>
  <si>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</si>
  <si>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</si>
  <si>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</si>
  <si>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</si>
  <si>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</si>
  <si>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</si>
  <si>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</si>
  <si>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</si>
  <si>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</si>
  <si>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</si>
  <si>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</si>
  <si>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</si>
  <si>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</si>
  <si>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</si>
  <si>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</si>
  <si>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</si>
  <si>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</si>
  <si>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</si>
  <si>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</si>
  <si>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</si>
  <si>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</si>
  <si>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</si>
  <si>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</si>
  <si>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</si>
  <si>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</si>
  <si>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</si>
  <si>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</si>
  <si>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</si>
  <si>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</si>
  <si>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</si>
  <si>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</si>
  <si>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</si>
  <si>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</si>
  <si>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</si>
  <si>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</si>
  <si>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</si>
  <si>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</si>
  <si>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</si>
  <si>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</si>
  <si>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</si>
  <si>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</si>
  <si>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</si>
  <si>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</si>
  <si>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</si>
  <si>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</si>
  <si>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</si>
  <si>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</si>
  <si>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</si>
  <si>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</si>
  <si>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</si>
  <si>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</si>
  <si>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</si>
  <si>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</si>
  <si>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</si>
  <si>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</si>
  <si>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</si>
  <si>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</si>
  <si>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</si>
  <si>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</si>
  <si>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</si>
  <si>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</si>
  <si>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</si>
  <si>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</si>
  <si>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</si>
  <si>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</si>
  <si>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</si>
  <si>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</si>
  <si>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</si>
  <si>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</si>
  <si>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</si>
  <si>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</si>
  <si>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</si>
  <si>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</si>
  <si>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</si>
  <si>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</si>
  <si>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</si>
  <si>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</si>
  <si>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</si>
  <si>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</si>
  <si>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</si>
  <si>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</si>
  <si>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</si>
  <si>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</si>
  <si>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</si>
  <si>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</si>
  <si>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</si>
  <si>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</si>
  <si>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</si>
  <si>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</si>
  <si>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</si>
  <si>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</si>
  <si>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</si>
  <si>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</si>
  <si>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</si>
  <si>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</si>
  <si>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</si>
  <si>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</si>
  <si>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</si>
  <si>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</si>
  <si>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</si>
  <si>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</si>
  <si>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</si>
  <si>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</si>
  <si>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</si>
  <si>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</si>
  <si>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</si>
  <si>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</si>
  <si>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</si>
  <si>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</si>
  <si>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</si>
  <si>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</si>
  <si>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</si>
  <si>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</si>
  <si>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</si>
  <si>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</si>
  <si>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</si>
  <si>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</si>
  <si>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</si>
  <si>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</si>
  <si>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</si>
  <si>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</si>
  <si>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</si>
  <si>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</si>
  <si>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</si>
  <si>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</si>
  <si>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</si>
  <si>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</si>
  <si>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</si>
  <si>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</si>
  <si>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</si>
  <si>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</si>
  <si>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</si>
  <si>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</si>
  <si>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</si>
  <si>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</si>
  <si>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</si>
  <si>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</si>
  <si>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</si>
  <si>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</si>
  <si>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</si>
  <si>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</si>
  <si>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</si>
  <si>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</si>
  <si>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</si>
  <si>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</si>
  <si>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</si>
  <si>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</si>
  <si>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</si>
  <si>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</si>
  <si>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</si>
  <si>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</si>
  <si>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</si>
  <si>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</si>
  <si>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</si>
  <si>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</si>
  <si>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</si>
  <si>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</si>
  <si>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</si>
  <si>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</si>
  <si>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</si>
  <si>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</si>
  <si>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</si>
  <si>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</si>
  <si>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</si>
  <si>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</si>
  <si>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</si>
  <si>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</si>
  <si>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</si>
  <si>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</si>
  <si>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</si>
  <si>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</si>
  <si>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</si>
  <si>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</si>
  <si>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</si>
  <si>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</si>
  <si>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</si>
  <si>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</si>
  <si>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</si>
  <si>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</si>
  <si>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</si>
  <si>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</si>
  <si>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</si>
  <si>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</si>
  <si>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</si>
  <si>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</si>
  <si>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</si>
  <si>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</si>
  <si>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</si>
  <si>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</si>
  <si>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</si>
  <si>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</si>
  <si>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</si>
  <si>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</si>
  <si>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</si>
  <si>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</si>
  <si>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</si>
  <si>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</si>
  <si>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</si>
  <si>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</si>
  <si>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</si>
  <si>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</si>
  <si>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</si>
  <si>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</si>
  <si>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</si>
  <si>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</si>
  <si>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</si>
  <si>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</si>
  <si>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</si>
  <si>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</si>
  <si>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</si>
  <si>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</si>
  <si>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</si>
  <si>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</si>
  <si>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</si>
  <si>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</si>
  <si>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</si>
  <si>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</si>
  <si>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</si>
  <si>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</si>
  <si>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</si>
  <si>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</si>
  <si>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</si>
  <si>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</si>
  <si>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</si>
  <si>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</si>
  <si>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</si>
  <si>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</si>
  <si>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</si>
  <si>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</si>
  <si>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</si>
  <si>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</si>
  <si>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</si>
  <si>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</si>
  <si>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</si>
  <si>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</si>
  <si>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</si>
  <si>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</si>
  <si>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</si>
  <si>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</si>
  <si>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</si>
  <si>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</si>
  <si>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</si>
  <si>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</si>
  <si>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</si>
  <si>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</si>
  <si>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</si>
  <si>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</si>
  <si>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</si>
  <si>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</si>
  <si>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</si>
  <si>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</si>
  <si>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</si>
  <si>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</si>
  <si>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</si>
  <si>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</si>
  <si>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</si>
  <si>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</si>
  <si>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</si>
  <si>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</si>
  <si>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</si>
  <si>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</si>
  <si>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</si>
  <si>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</si>
  <si>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</si>
  <si>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</si>
  <si>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</si>
  <si>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</si>
  <si>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</si>
  <si>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</si>
  <si>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</si>
  <si>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</si>
  <si>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</si>
  <si>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</si>
  <si>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</si>
  <si>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</si>
  <si>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</si>
  <si>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</si>
  <si>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</si>
  <si>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</si>
  <si>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</si>
  <si>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</si>
  <si>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</si>
  <si>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</si>
  <si>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</si>
  <si>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</si>
  <si>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</si>
  <si>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</si>
  <si>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</si>
  <si>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</si>
  <si>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</si>
  <si>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</si>
  <si>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</si>
  <si>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</si>
  <si>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</si>
  <si>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</si>
  <si>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</si>
  <si>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</si>
  <si>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</si>
  <si>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</si>
  <si>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</si>
  <si>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</si>
  <si>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</si>
  <si>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</si>
  <si>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</si>
  <si>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</si>
  <si>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</si>
  <si>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</si>
  <si>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</si>
  <si>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</si>
  <si>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</si>
  <si>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</si>
  <si>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</si>
  <si>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</si>
  <si>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</si>
  <si>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</si>
  <si>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</si>
  <si>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</si>
  <si>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</si>
  <si>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</si>
  <si>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</si>
  <si>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</si>
  <si>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</si>
  <si>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</si>
  <si>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</si>
  <si>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</si>
  <si>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</si>
  <si>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</si>
  <si>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</si>
  <si>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</si>
  <si>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</si>
  <si>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</si>
  <si>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</si>
  <si>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</si>
  <si>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</si>
  <si>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</si>
  <si>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</si>
  <si>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</si>
  <si>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</si>
  <si>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</si>
  <si>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</si>
  <si>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</si>
  <si>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</si>
  <si>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</si>
  <si>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</si>
  <si>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</si>
  <si>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</si>
  <si>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</si>
  <si>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</si>
  <si>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</si>
  <si>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</si>
  <si>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</si>
  <si>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</si>
  <si>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</si>
  <si>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</si>
  <si>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</si>
  <si>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</si>
  <si>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</si>
  <si>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</si>
  <si>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</si>
  <si>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</si>
  <si>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</si>
  <si>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</si>
  <si>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</si>
  <si>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</si>
  <si>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</si>
  <si>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</si>
  <si>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</si>
  <si>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</si>
  <si>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</si>
  <si>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</si>
  <si>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</si>
  <si>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</si>
  <si>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</si>
  <si>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</si>
  <si>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</si>
  <si>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</si>
  <si>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</si>
  <si>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</si>
  <si>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</si>
  <si>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</si>
  <si>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</si>
  <si>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</si>
  <si>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</si>
  <si>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</si>
  <si>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</si>
  <si>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</si>
  <si>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</si>
  <si>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</si>
  <si>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</si>
  <si>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</si>
  <si>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</si>
  <si>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</si>
  <si>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</si>
  <si>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</si>
  <si>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</si>
  <si>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</si>
  <si>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</si>
  <si>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</si>
  <si>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</si>
  <si>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</si>
  <si>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</si>
  <si>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</si>
  <si>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</si>
  <si>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</si>
  <si>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</si>
  <si>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</si>
  <si>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</si>
  <si>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</si>
  <si>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</si>
  <si>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</si>
  <si>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</si>
  <si>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</si>
  <si>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</si>
  <si>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</si>
  <si>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</si>
  <si>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</si>
  <si>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</si>
  <si>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</si>
  <si>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</si>
  <si>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</si>
  <si>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</si>
  <si>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</si>
  <si>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</si>
  <si>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</si>
  <si>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</si>
  <si>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</si>
  <si>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</si>
  <si>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</si>
  <si>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</si>
  <si>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</si>
  <si>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</si>
  <si>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</si>
  <si>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</si>
  <si>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</si>
  <si>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</si>
  <si>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</si>
  <si>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</si>
  <si>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</si>
  <si>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</si>
  <si>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</si>
  <si>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</si>
  <si>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</si>
  <si>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</si>
  <si>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</si>
  <si>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</si>
  <si>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</si>
  <si>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</si>
  <si>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</si>
  <si>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</si>
  <si>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</si>
  <si>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</si>
  <si>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</si>
  <si>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</si>
  <si>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</si>
  <si>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</si>
  <si>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</si>
  <si>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</si>
  <si>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</si>
  <si>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</si>
  <si>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</si>
  <si>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</si>
  <si>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</si>
  <si>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</si>
  <si>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</si>
  <si>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</si>
  <si>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</si>
  <si>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</si>
  <si>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</si>
  <si>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</si>
  <si>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</si>
  <si>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</si>
  <si>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</si>
  <si>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</si>
  <si>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</si>
  <si>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</si>
  <si>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</si>
  <si>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</si>
  <si>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</si>
  <si>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</si>
  <si>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</si>
  <si>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</si>
  <si>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</si>
  <si>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</si>
  <si>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</si>
  <si>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</si>
  <si>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</si>
  <si>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</si>
  <si>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</si>
  <si>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</si>
  <si>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</si>
  <si>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</si>
  <si>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</si>
  <si>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</si>
  <si>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</si>
  <si>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</si>
  <si>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</si>
  <si>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</si>
  <si>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</si>
  <si>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</si>
  <si>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</si>
  <si>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</si>
  <si>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</si>
  <si>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</si>
  <si>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</si>
  <si>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</si>
  <si>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</si>
  <si>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</si>
  <si>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</si>
  <si>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</si>
  <si>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</si>
  <si>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</si>
  <si>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</si>
  <si>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</si>
  <si>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</si>
  <si>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</si>
  <si>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</si>
  <si>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</si>
  <si>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</si>
  <si>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</si>
  <si>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</si>
  <si>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</si>
  <si>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</si>
  <si>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</si>
  <si>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</si>
  <si>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</si>
  <si>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</si>
  <si>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</si>
  <si>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</si>
  <si>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</si>
  <si>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</si>
  <si>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</si>
  <si>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</si>
  <si>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</si>
  <si>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</si>
  <si>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</si>
  <si>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</si>
  <si>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</si>
  <si>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</si>
  <si>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</si>
  <si>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</si>
  <si>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</si>
  <si>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</si>
  <si>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</si>
  <si>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</si>
  <si>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</si>
  <si>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</si>
  <si>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</si>
  <si>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</si>
  <si>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</si>
  <si>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</si>
  <si>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</si>
  <si>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</si>
  <si>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</si>
  <si>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</si>
  <si>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</si>
  <si>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</si>
  <si>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</si>
  <si>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</si>
  <si>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</si>
  <si>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</si>
  <si>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</si>
  <si>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</si>
  <si>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</si>
  <si>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</si>
  <si>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</si>
  <si>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</si>
  <si>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</si>
  <si>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</si>
  <si>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</si>
  <si>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</si>
  <si>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</si>
  <si>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</si>
  <si>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</si>
  <si>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</si>
  <si>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</si>
  <si>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</si>
  <si>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</si>
  <si>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</si>
  <si>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</si>
  <si>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</si>
  <si>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</si>
  <si>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</si>
  <si>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</si>
  <si>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</si>
  <si>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</si>
  <si>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</si>
  <si>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</si>
  <si>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</si>
  <si>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</si>
  <si>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</si>
  <si>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</si>
  <si>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</si>
  <si>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</si>
  <si>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</si>
  <si>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</si>
  <si>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</si>
  <si>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</si>
  <si>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</si>
  <si>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</si>
  <si>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</si>
  <si>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</si>
  <si>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</si>
  <si>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</si>
  <si>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</si>
  <si>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</si>
  <si>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</si>
  <si>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</si>
  <si>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</si>
  <si>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</si>
  <si>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</si>
  <si>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</si>
  <si>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</si>
  <si>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</si>
  <si>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</si>
  <si>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</si>
  <si>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</si>
  <si>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</si>
  <si>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</si>
  <si>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</si>
  <si>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</si>
  <si>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</si>
  <si>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</si>
  <si>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</si>
  <si>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</si>
  <si>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</si>
  <si>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</si>
  <si>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</si>
  <si>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</si>
  <si>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</si>
  <si>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</si>
  <si>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</si>
  <si>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</si>
  <si>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</si>
  <si>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</si>
  <si>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</si>
  <si>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</si>
  <si>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</si>
  <si>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</si>
  <si>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</si>
  <si>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</si>
  <si>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</si>
  <si>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</si>
  <si>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</si>
  <si>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</si>
  <si>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</si>
  <si>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</si>
  <si>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</si>
  <si>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</si>
  <si>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</si>
  <si>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</si>
  <si>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</si>
  <si>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</si>
  <si>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</si>
  <si>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</si>
  <si>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</si>
  <si>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</si>
  <si>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</si>
  <si>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</si>
  <si>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</si>
  <si>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</si>
  <si>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</si>
  <si>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</si>
  <si>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</si>
  <si>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</si>
  <si>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</si>
  <si>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</si>
  <si>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</si>
  <si>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</si>
  <si>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</si>
  <si>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</si>
  <si>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</si>
  <si>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</si>
  <si>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</si>
  <si>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</si>
  <si>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</si>
  <si>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</si>
  <si>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</si>
  <si>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</si>
  <si>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</si>
  <si>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</si>
  <si>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</si>
  <si>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</si>
  <si>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</si>
  <si>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</si>
  <si>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</si>
  <si>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</si>
  <si>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</si>
  <si>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</si>
  <si>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</si>
  <si>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</si>
  <si>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</si>
  <si>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</si>
  <si>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</si>
  <si>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</si>
  <si>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</si>
  <si>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</si>
  <si>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</si>
  <si>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</si>
  <si>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</si>
  <si>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</si>
  <si>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</si>
  <si>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</si>
  <si>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</si>
  <si>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</si>
  <si>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</si>
  <si>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</si>
  <si>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</si>
  <si>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</si>
  <si>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</si>
  <si>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</si>
  <si>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</si>
  <si>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</si>
  <si>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</si>
  <si>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</si>
  <si>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</si>
  <si>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</si>
  <si>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</si>
  <si>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</si>
  <si>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</si>
  <si>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</si>
  <si>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</si>
  <si>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</si>
  <si>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</si>
  <si>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</si>
  <si>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</si>
  <si>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</si>
  <si>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</si>
  <si>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</si>
  <si>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</si>
  <si>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</si>
  <si>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</si>
  <si>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</si>
  <si>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</si>
  <si>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</si>
  <si>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</si>
  <si>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</si>
  <si>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</si>
  <si>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</si>
  <si>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</si>
  <si>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</si>
  <si>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</si>
  <si>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</si>
  <si>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</si>
  <si>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</si>
  <si>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</si>
  <si>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</si>
  <si>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</si>
  <si>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</si>
  <si>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</si>
  <si>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</si>
  <si>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</si>
  <si>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</si>
  <si>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</si>
  <si>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</si>
  <si>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</si>
  <si>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</si>
  <si>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</si>
  <si>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</si>
  <si>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</si>
  <si>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</si>
  <si>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</si>
  <si>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</si>
  <si>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</si>
  <si>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</si>
  <si>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</si>
  <si>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</si>
  <si>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</si>
  <si>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</si>
  <si>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</si>
  <si>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</si>
  <si>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</si>
  <si>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</si>
  <si>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</si>
  <si>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</si>
  <si>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</si>
  <si>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</si>
  <si>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</si>
  <si>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</si>
  <si>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</si>
  <si>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</si>
  <si>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</si>
  <si>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</si>
  <si>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</si>
  <si>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</si>
  <si>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</si>
  <si>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</si>
  <si>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</si>
  <si>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</si>
  <si>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</si>
  <si>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</si>
  <si>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</si>
  <si>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</si>
  <si>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</si>
  <si>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</si>
  <si>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</si>
  <si>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</si>
  <si>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</si>
  <si>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</si>
  <si>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</si>
  <si>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</si>
  <si>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</si>
  <si>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</si>
  <si>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</si>
  <si>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</si>
  <si>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</si>
  <si>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</si>
  <si>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</si>
  <si>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</si>
  <si>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</si>
  <si>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</si>
  <si>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</si>
  <si>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</si>
  <si>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</si>
  <si>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</si>
  <si>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</si>
  <si>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</si>
  <si>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</si>
  <si>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</si>
  <si>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</si>
  <si>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</si>
  <si>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</si>
  <si>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</si>
  <si>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</si>
  <si>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</si>
  <si>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</si>
  <si>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</si>
  <si>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</si>
  <si>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</si>
  <si>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</si>
  <si>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</si>
  <si>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</si>
  <si>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</si>
  <si>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</si>
  <si>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</si>
  <si>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</si>
  <si>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</si>
  <si>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</si>
  <si>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</si>
  <si>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</si>
  <si>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</si>
  <si>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</si>
  <si>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</si>
  <si>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</si>
  <si>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</si>
  <si>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</si>
  <si>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</si>
  <si>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</si>
  <si>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</si>
  <si>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</si>
  <si>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</si>
  <si>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</si>
  <si>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</si>
  <si>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</si>
  <si>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</si>
  <si>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</si>
  <si>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</si>
  <si>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</si>
  <si>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</si>
  <si>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</si>
  <si>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</si>
  <si>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</si>
  <si>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</si>
  <si>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</si>
  <si>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</si>
  <si>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</si>
  <si>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</si>
  <si>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</si>
  <si>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</si>
  <si>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</si>
  <si>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</si>
  <si>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</si>
  <si>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</si>
  <si>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</si>
  <si>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</si>
  <si>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</si>
  <si>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</si>
  <si>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</si>
  <si>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</si>
  <si>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</si>
  <si>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</si>
  <si>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</si>
  <si>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</si>
  <si>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</si>
  <si>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</si>
  <si>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</si>
  <si>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</si>
  <si>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</si>
  <si>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</si>
  <si>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</si>
  <si>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</si>
  <si>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</si>
  <si>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</si>
  <si>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</si>
  <si>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</si>
  <si>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</si>
  <si>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</si>
  <si>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</si>
  <si>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</si>
  <si>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</si>
  <si>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</si>
  <si>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</si>
  <si>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</si>
  <si>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</si>
  <si>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</si>
  <si>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</si>
  <si>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</si>
  <si>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</si>
  <si>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</si>
  <si>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</si>
  <si>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</si>
  <si>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</si>
  <si>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</si>
  <si>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</si>
  <si>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</si>
  <si>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</si>
  <si>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</si>
  <si>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</si>
  <si>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</si>
  <si>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</si>
  <si>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</si>
  <si>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</si>
  <si>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</si>
  <si>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</si>
  <si>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</si>
  <si>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</si>
  <si>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</si>
  <si>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</si>
  <si>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</si>
  <si>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</si>
  <si>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</si>
  <si>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</si>
  <si>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</si>
  <si>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</si>
  <si>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</si>
  <si>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</si>
  <si>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</si>
  <si>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</si>
  <si>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</si>
  <si>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</si>
  <si>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</si>
  <si>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</si>
  <si>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</si>
  <si>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</si>
  <si>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</si>
  <si>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</si>
  <si>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</si>
  <si>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</si>
  <si>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</si>
  <si>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</si>
  <si>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</si>
  <si>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</si>
  <si>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</si>
  <si>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</si>
  <si>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</si>
  <si>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</si>
  <si>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</si>
  <si>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</si>
  <si>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</si>
  <si>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</si>
  <si>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</si>
  <si>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</si>
  <si>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</si>
  <si>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</si>
  <si>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</si>
  <si>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</si>
  <si>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</si>
  <si>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</si>
  <si>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</si>
  <si>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</si>
  <si>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</si>
  <si>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</si>
  <si>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</si>
  <si>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</si>
  <si>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</si>
  <si>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</si>
  <si>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</si>
  <si>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</si>
  <si>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</si>
  <si>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</si>
  <si>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</si>
  <si>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</si>
  <si>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</si>
  <si>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</si>
  <si>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</si>
  <si>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</si>
  <si>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</si>
  <si>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</si>
  <si>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</si>
  <si>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</si>
  <si>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</si>
  <si>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</si>
  <si>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</si>
  <si>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</si>
  <si>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</si>
  <si>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</si>
  <si>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</si>
  <si>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</si>
  <si>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</si>
  <si>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</si>
  <si>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</si>
  <si>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</si>
  <si>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</si>
  <si>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</si>
  <si>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</si>
  <si>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</si>
  <si>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</si>
  <si>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</si>
  <si>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</si>
  <si>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</si>
  <si>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</si>
  <si>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</si>
  <si>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</si>
  <si>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</si>
  <si>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</si>
  <si>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</si>
  <si>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</si>
  <si>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</si>
  <si>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</si>
  <si>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</si>
  <si>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</si>
  <si>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</si>
  <si>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</si>
  <si>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</si>
  <si>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</si>
  <si>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</si>
  <si>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</si>
  <si>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</si>
  <si>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</si>
  <si>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</si>
  <si>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</si>
  <si>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</si>
  <si>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</si>
  <si>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</si>
  <si>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</si>
  <si>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</si>
  <si>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</si>
  <si>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</si>
  <si>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</si>
  <si>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</si>
  <si>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</si>
  <si>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</si>
  <si>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</si>
  <si>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</si>
  <si>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</si>
  <si>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</si>
  <si>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</si>
  <si>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</si>
  <si>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</si>
  <si>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</si>
  <si>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</si>
  <si>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</si>
  <si>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</si>
  <si>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</si>
  <si>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</si>
  <si>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</si>
  <si>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</si>
  <si>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</si>
  <si>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</si>
  <si>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</si>
  <si>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</si>
  <si>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</si>
  <si>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</si>
  <si>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</si>
  <si>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</si>
  <si>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</si>
  <si>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</si>
  <si>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</si>
  <si>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</si>
  <si>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</si>
  <si>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</si>
  <si>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</si>
  <si>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</si>
  <si>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</si>
  <si>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</si>
  <si>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</si>
  <si>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</si>
  <si>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</si>
  <si>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</si>
  <si>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</si>
  <si>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</si>
  <si>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</si>
  <si>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</si>
  <si>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</si>
  <si>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</si>
  <si>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</si>
  <si>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</si>
  <si>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</si>
  <si>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</si>
  <si>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</si>
  <si>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</si>
  <si>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</si>
  <si>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</si>
  <si>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</si>
  <si>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</si>
  <si>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</si>
  <si>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</si>
  <si>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</si>
  <si>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</si>
  <si>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</si>
  <si>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</si>
  <si>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</si>
  <si>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</si>
  <si>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</si>
  <si>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</si>
  <si>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</si>
  <si>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</si>
  <si>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</si>
  <si>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</si>
  <si>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</si>
  <si>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</si>
  <si>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</si>
  <si>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</si>
  <si>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</si>
  <si>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</si>
  <si>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</si>
  <si>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</si>
  <si>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</si>
  <si>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</si>
  <si>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</si>
  <si>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</si>
  <si>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</si>
  <si>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</si>
  <si>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</si>
  <si>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</si>
  <si>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</si>
  <si>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</si>
  <si>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</si>
  <si>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</si>
  <si>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</si>
  <si>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</si>
  <si>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</si>
  <si>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</si>
  <si>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</si>
  <si>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</si>
  <si>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</si>
  <si>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</si>
  <si>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</si>
  <si>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</si>
  <si>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</si>
  <si>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</si>
  <si>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</si>
  <si>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</si>
  <si>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</si>
  <si>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</si>
  <si>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</si>
  <si>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</si>
  <si>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</si>
  <si>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</si>
  <si>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</si>
  <si>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</si>
  <si>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</si>
  <si>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</si>
  <si>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</si>
  <si>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</si>
  <si>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</si>
  <si>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</si>
  <si>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</si>
  <si>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</si>
  <si>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</si>
  <si>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</si>
  <si>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</si>
  <si>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</si>
  <si>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</si>
  <si>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</si>
  <si>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</si>
  <si>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</si>
  <si>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</si>
  <si>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</si>
  <si>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</si>
  <si>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</si>
  <si>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</si>
  <si>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</si>
  <si>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</si>
  <si>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</si>
  <si>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</si>
  <si>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</si>
  <si>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</si>
  <si>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</si>
  <si>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</si>
  <si>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</si>
  <si>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</si>
  <si>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</si>
  <si>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</si>
  <si>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</si>
  <si>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</si>
  <si>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</si>
  <si>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</si>
  <si>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</si>
  <si>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</si>
  <si>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</si>
  <si>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</si>
  <si>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</si>
  <si>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</si>
  <si>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</si>
  <si>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</si>
  <si>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</si>
  <si>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</si>
  <si>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</si>
  <si>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</si>
  <si>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</si>
  <si>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</si>
  <si>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</si>
  <si>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</si>
  <si>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</si>
  <si>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</si>
  <si>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</si>
  <si>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</si>
  <si>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</si>
  <si>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</si>
  <si>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</si>
  <si>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</si>
  <si>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</si>
  <si>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</si>
  <si>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</si>
  <si>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</si>
  <si>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</si>
  <si>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</si>
  <si>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</si>
  <si>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</si>
  <si>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</si>
  <si>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</si>
  <si>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</si>
  <si>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</si>
  <si>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</si>
  <si>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</si>
  <si>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</si>
  <si>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</si>
  <si>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</si>
  <si>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</si>
  <si>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</si>
  <si>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</si>
  <si>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</si>
  <si>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</si>
  <si>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</si>
  <si>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</si>
  <si>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</si>
  <si>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</si>
  <si>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</si>
  <si>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</si>
  <si>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</si>
  <si>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</si>
  <si>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</si>
  <si>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</si>
  <si>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</si>
  <si>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</si>
  <si>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</si>
  <si>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</si>
  <si>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</si>
  <si>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</si>
  <si>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</si>
  <si>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</si>
  <si>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</si>
  <si>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</si>
  <si>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</si>
  <si>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</si>
  <si>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</si>
  <si>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</si>
  <si>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</si>
  <si>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</si>
  <si>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</si>
  <si>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</si>
  <si>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</si>
  <si>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</si>
  <si>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</si>
  <si>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</si>
  <si>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</si>
  <si>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</si>
  <si>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</si>
  <si>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</si>
  <si>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</si>
  <si>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</si>
  <si>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</si>
  <si>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</si>
  <si>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</si>
  <si>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</si>
  <si>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</si>
  <si>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</si>
  <si>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</si>
  <si>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</si>
  <si>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</si>
  <si>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</si>
  <si>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</si>
  <si>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</si>
  <si>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</si>
  <si>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</si>
  <si>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</si>
  <si>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</si>
  <si>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</si>
  <si>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</si>
  <si>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</si>
  <si>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</si>
  <si>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</si>
  <si>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</si>
  <si>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</si>
  <si>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</si>
  <si>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</si>
  <si>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</si>
  <si>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</si>
  <si>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</si>
  <si>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</si>
  <si>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</si>
  <si>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</si>
  <si>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</si>
  <si>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</si>
  <si>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</si>
  <si>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</si>
  <si>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</si>
  <si>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</si>
  <si>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</si>
  <si>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</si>
  <si>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</si>
  <si>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</si>
  <si>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</si>
  <si>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</si>
  <si>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</si>
  <si>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</si>
  <si>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</si>
  <si>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</si>
  <si>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</si>
  <si>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</si>
  <si>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</si>
  <si>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</si>
  <si>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</si>
  <si>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</si>
  <si>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</si>
  <si>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</si>
  <si>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</si>
  <si>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</si>
  <si>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</si>
  <si>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</si>
  <si>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</si>
  <si>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</si>
  <si>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</si>
  <si>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</si>
  <si>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</si>
  <si>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</si>
  <si>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</si>
  <si>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</si>
  <si>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</si>
  <si>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</si>
  <si>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</si>
  <si>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</si>
  <si>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</si>
  <si>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</si>
  <si>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</si>
  <si>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</si>
  <si>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</si>
  <si>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</si>
  <si>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</si>
  <si>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</si>
  <si>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</si>
  <si>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</si>
  <si>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</si>
  <si>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</si>
  <si>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</si>
  <si>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</si>
  <si>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</si>
  <si>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</si>
  <si>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</si>
  <si>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</si>
  <si>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</si>
  <si>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</si>
  <si>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</si>
  <si>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</si>
  <si>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</si>
  <si>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</si>
  <si>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</si>
  <si>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</si>
  <si>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</si>
  <si>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</si>
  <si>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</si>
  <si>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</si>
  <si>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</si>
  <si>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</si>
  <si>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</si>
  <si>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</si>
  <si>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</si>
  <si>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</si>
  <si>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</si>
  <si>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</si>
  <si>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</si>
  <si>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</si>
  <si>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</si>
  <si>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</si>
  <si>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</si>
  <si>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</si>
  <si>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</si>
  <si>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</si>
  <si>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</si>
  <si>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</si>
  <si>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</si>
  <si>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</si>
  <si>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</si>
  <si>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</si>
  <si>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</si>
  <si>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</si>
  <si>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</si>
  <si>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</si>
  <si>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</si>
  <si>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</si>
  <si>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</si>
  <si>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</si>
  <si>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</si>
  <si>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</si>
  <si>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</si>
  <si>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</si>
  <si>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</si>
  <si>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</si>
  <si>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</si>
  <si>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</si>
  <si>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</si>
  <si>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</si>
  <si>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</si>
  <si>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</si>
  <si>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</si>
  <si>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</si>
  <si>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</si>
  <si>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</si>
  <si>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</si>
  <si>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</si>
  <si>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</si>
  <si>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</si>
  <si>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</si>
  <si>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</si>
  <si>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</si>
  <si>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</si>
  <si>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</si>
  <si>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</si>
  <si>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</si>
  <si>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</si>
  <si>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</si>
  <si>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</si>
  <si>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</si>
  <si>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</si>
  <si>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</si>
  <si>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</si>
  <si>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</si>
  <si>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</si>
  <si>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</si>
  <si>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</si>
  <si>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</si>
  <si>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</si>
  <si>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</si>
  <si>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</si>
  <si>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</si>
  <si>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</si>
  <si>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</si>
  <si>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</si>
  <si>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</si>
  <si>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</si>
  <si>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</si>
  <si>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</si>
  <si>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</si>
  <si>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</si>
  <si>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</si>
  <si>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</si>
  <si>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</si>
  <si>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</si>
  <si>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</si>
  <si>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</si>
  <si>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</si>
  <si>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</si>
  <si>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</si>
  <si>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</si>
  <si>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</si>
  <si>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</si>
  <si>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</si>
  <si>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</si>
  <si>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</si>
  <si>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</si>
  <si>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</si>
  <si>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</si>
  <si>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</si>
  <si>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</si>
  <si>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</si>
  <si>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</si>
  <si>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</si>
  <si>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</si>
  <si>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</si>
  <si>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</si>
  <si>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</si>
  <si>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</si>
  <si>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</si>
  <si>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</si>
  <si>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</si>
  <si>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</si>
  <si>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</si>
  <si>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</si>
  <si>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</si>
  <si>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</si>
  <si>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</si>
  <si>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</si>
  <si>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</si>
  <si>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</si>
  <si>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</si>
  <si>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</si>
  <si>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</si>
  <si>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</si>
  <si>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</si>
  <si>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</si>
  <si>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</si>
  <si>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</si>
  <si>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</si>
  <si>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</si>
  <si>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</si>
  <si>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</si>
  <si>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</si>
  <si>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</si>
  <si>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</si>
  <si>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</si>
  <si>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</si>
  <si>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</si>
  <si>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</si>
  <si>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</si>
  <si>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</si>
  <si>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</si>
  <si>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</si>
  <si>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</si>
  <si>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</si>
  <si>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</si>
  <si>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</si>
  <si>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</si>
  <si>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</si>
  <si>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</si>
  <si>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</si>
  <si>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</si>
  <si>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</si>
  <si>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</si>
  <si>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</si>
  <si>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</si>
  <si>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</si>
  <si>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</si>
  <si>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</si>
  <si>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</si>
  <si>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</si>
  <si>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</si>
  <si>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</si>
  <si>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</si>
  <si>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</si>
  <si>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</si>
  <si>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</si>
  <si>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</si>
  <si>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</si>
  <si>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</si>
  <si>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</si>
  <si>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</si>
  <si>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</si>
  <si>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</si>
  <si>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</si>
  <si>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</si>
  <si>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</si>
  <si>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</si>
  <si>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</si>
  <si>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</si>
  <si>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</si>
  <si>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</si>
  <si>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</si>
  <si>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</si>
  <si>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</si>
  <si>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</si>
  <si>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</si>
  <si>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</si>
  <si>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</si>
  <si>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</si>
  <si>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</si>
  <si>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</si>
  <si>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</si>
  <si>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</si>
  <si>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</si>
  <si>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</si>
  <si>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</si>
  <si>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</si>
  <si>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</si>
  <si>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</si>
  <si>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</si>
  <si>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</si>
  <si>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</si>
  <si>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</si>
  <si>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</si>
  <si>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</si>
  <si>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</si>
  <si>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</si>
  <si>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</si>
  <si>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</si>
  <si>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</si>
  <si>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</si>
  <si>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</si>
  <si>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</si>
  <si>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</si>
  <si>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</si>
  <si>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</si>
  <si>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</si>
  <si>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</si>
  <si>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</si>
  <si>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</si>
  <si>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</si>
  <si>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</si>
  <si>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</si>
  <si>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</si>
  <si>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</si>
  <si>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</si>
  <si>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</si>
  <si>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</si>
  <si>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</si>
  <si>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</si>
  <si>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</si>
  <si>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</si>
  <si>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</si>
  <si>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</si>
  <si>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</si>
  <si>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</si>
  <si>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</si>
  <si>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</si>
  <si>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</si>
  <si>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</si>
  <si>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</si>
  <si>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</si>
  <si>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</si>
  <si>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</si>
  <si>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</si>
  <si>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</si>
  <si>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</si>
  <si>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</si>
  <si>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</si>
  <si>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</si>
  <si>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</si>
  <si>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</si>
  <si>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</si>
  <si>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</si>
  <si>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</si>
  <si>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</si>
  <si>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</si>
  <si>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</si>
  <si>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</si>
  <si>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</si>
  <si>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</si>
  <si>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</si>
  <si>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</si>
  <si>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</si>
  <si>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</si>
  <si>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</si>
  <si>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</si>
  <si>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</si>
  <si>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</si>
  <si>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</si>
  <si>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</si>
  <si>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</si>
  <si>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</si>
  <si>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</si>
  <si>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</si>
  <si>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</si>
  <si>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</si>
  <si>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</si>
  <si>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</si>
  <si>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</si>
  <si>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</si>
  <si>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</si>
  <si>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</si>
  <si>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</si>
  <si>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</si>
  <si>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</si>
  <si>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</si>
  <si>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</si>
  <si>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</si>
  <si>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</si>
  <si>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</si>
  <si>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</si>
  <si>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</si>
  <si>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</si>
  <si>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</si>
  <si>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</si>
  <si>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</si>
  <si>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</si>
  <si>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</si>
  <si>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</si>
  <si>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</si>
  <si>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</si>
  <si>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</si>
  <si>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</si>
  <si>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</si>
  <si>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</si>
  <si>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</si>
  <si>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</si>
  <si>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</si>
  <si>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</si>
  <si>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</si>
  <si>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</si>
  <si>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</si>
  <si>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</si>
  <si>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</si>
  <si>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</si>
  <si>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</si>
  <si>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</si>
  <si>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</si>
  <si>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</si>
  <si>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</si>
  <si>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</si>
  <si>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</si>
  <si>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</si>
  <si>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</si>
  <si>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</si>
  <si>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</si>
  <si>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</si>
  <si>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</si>
  <si>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</si>
  <si>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</si>
  <si>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</si>
  <si>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</si>
  <si>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</si>
  <si>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</si>
  <si>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</si>
  <si>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</si>
  <si>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</si>
  <si>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</si>
  <si>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</si>
  <si>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</si>
  <si>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</si>
  <si>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</si>
  <si>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</si>
  <si>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</si>
  <si>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</si>
  <si>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</si>
  <si>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</si>
  <si>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</si>
  <si>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</si>
  <si>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</si>
  <si>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</si>
  <si>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</si>
  <si>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</si>
  <si>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</si>
  <si>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</si>
  <si>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</si>
  <si>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</si>
  <si>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</si>
  <si>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</si>
  <si>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</si>
  <si>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</si>
  <si>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</si>
  <si>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</si>
  <si>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</si>
  <si>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</si>
  <si>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</si>
  <si>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</si>
  <si>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</si>
  <si>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</si>
  <si>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</si>
  <si>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</si>
  <si>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</si>
  <si>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</si>
  <si>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</si>
  <si>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</si>
  <si>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</si>
  <si>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</si>
  <si>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</si>
  <si>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</si>
  <si>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</si>
  <si>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</si>
  <si>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</si>
  <si>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</si>
  <si>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</si>
  <si>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</si>
  <si>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</si>
  <si>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</si>
  <si>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</si>
  <si>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</si>
  <si>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</si>
  <si>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</si>
  <si>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</si>
  <si>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</si>
  <si>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</si>
  <si>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</si>
  <si>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</si>
  <si>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</si>
  <si>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</si>
  <si>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</si>
  <si>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</si>
  <si>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</si>
  <si>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</si>
  <si>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</si>
  <si>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</si>
  <si>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</si>
  <si>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</si>
  <si>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</si>
  <si>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</si>
  <si>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</si>
  <si>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</si>
  <si>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</si>
  <si>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</si>
  <si>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</si>
  <si>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</si>
  <si>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</si>
  <si>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</si>
  <si>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</si>
  <si>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</si>
  <si>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</si>
  <si>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</si>
  <si>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</si>
  <si>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</si>
  <si>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</si>
  <si>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</si>
  <si>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</si>
  <si>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</si>
  <si>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</si>
  <si>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</si>
  <si>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</si>
  <si>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</si>
  <si>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</si>
  <si>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</si>
  <si>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</si>
  <si>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</si>
  <si>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</si>
  <si>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</si>
  <si>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</si>
  <si>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</si>
  <si>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</si>
  <si>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</si>
  <si>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</si>
  <si>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</si>
  <si>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</si>
  <si>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</si>
  <si>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</si>
  <si>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</si>
  <si>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</si>
  <si>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</si>
  <si>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</si>
  <si>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</si>
  <si>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</si>
  <si>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</si>
  <si>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</si>
  <si>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</si>
  <si>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</si>
  <si>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</si>
  <si>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</si>
  <si>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</si>
  <si>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</si>
  <si>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</si>
  <si>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</si>
  <si>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</si>
  <si>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</si>
  <si>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</si>
  <si>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</si>
  <si>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</si>
  <si>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</si>
  <si>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</si>
  <si>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</si>
  <si>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</si>
  <si>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</si>
  <si>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</si>
  <si>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</si>
  <si>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</si>
  <si>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</si>
  <si>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</si>
  <si>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</si>
  <si>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</si>
  <si>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</si>
  <si>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</si>
  <si>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</si>
  <si>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</si>
  <si>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</si>
  <si>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</si>
  <si>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</si>
  <si>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</si>
  <si>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</si>
  <si>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</si>
  <si>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</si>
  <si>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</si>
  <si>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</si>
  <si>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</si>
  <si>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</si>
  <si>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</si>
  <si>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</si>
  <si>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</si>
  <si>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</si>
  <si>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</si>
  <si>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</si>
  <si>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</si>
  <si>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</si>
  <si>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</si>
  <si>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</si>
  <si>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</si>
  <si>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</si>
  <si>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</si>
  <si>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</si>
  <si>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</si>
  <si>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</si>
  <si>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</si>
  <si>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</si>
  <si>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</si>
  <si>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</si>
  <si>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</si>
  <si>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</si>
  <si>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</si>
  <si>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</si>
  <si>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</si>
  <si>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</si>
  <si>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</si>
  <si>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</si>
  <si>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</si>
  <si>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</si>
  <si>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</si>
  <si>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</si>
  <si>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</si>
  <si>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</si>
  <si>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</si>
  <si>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</si>
  <si>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</si>
  <si>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</si>
  <si>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</si>
  <si>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</si>
  <si>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</si>
  <si>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</si>
  <si>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</si>
  <si>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</si>
  <si>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</si>
  <si>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</si>
  <si>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</si>
  <si>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</si>
  <si>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</si>
  <si>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</si>
  <si>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</si>
  <si>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</si>
  <si>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</si>
  <si>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</si>
  <si>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</si>
  <si>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</si>
  <si>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</si>
  <si>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</si>
  <si>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</si>
  <si>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</si>
  <si>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</si>
  <si>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</si>
  <si>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</si>
  <si>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</si>
  <si>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</si>
  <si>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</si>
  <si>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</si>
  <si>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</si>
  <si>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</si>
  <si>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</si>
  <si>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</si>
  <si>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</si>
  <si>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</si>
  <si>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</si>
  <si>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</si>
  <si>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</si>
  <si>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</si>
  <si>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</si>
  <si>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</si>
  <si>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</si>
  <si>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</si>
  <si>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</si>
  <si>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</si>
  <si>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</si>
  <si>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</si>
  <si>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</si>
  <si>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</si>
  <si>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</si>
  <si>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</si>
  <si>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</si>
  <si>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</si>
  <si>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</si>
  <si>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</si>
  <si>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</si>
  <si>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</si>
  <si>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</si>
  <si>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</si>
  <si>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</si>
  <si>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</si>
  <si>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</si>
  <si>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</si>
  <si>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</si>
  <si>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</si>
  <si>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</si>
  <si>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</si>
  <si>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</si>
  <si>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</si>
  <si>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</si>
  <si>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</si>
  <si>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</si>
  <si>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</si>
  <si>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</si>
  <si>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</si>
  <si>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</si>
  <si>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</si>
  <si>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</si>
  <si>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</si>
  <si>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</si>
  <si>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</si>
  <si>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</si>
  <si>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</si>
  <si>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</si>
  <si>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</si>
  <si>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</si>
  <si>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</si>
  <si>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</si>
  <si>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</si>
  <si>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</si>
  <si>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</si>
  <si>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</si>
  <si>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</si>
  <si>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</si>
  <si>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</si>
  <si>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</si>
  <si>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</si>
  <si>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</si>
  <si>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</si>
  <si>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</si>
  <si>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</si>
  <si>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</si>
  <si>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</si>
  <si>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</si>
  <si>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</si>
  <si>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</si>
  <si>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</si>
  <si>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</si>
  <si>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</si>
  <si>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</si>
  <si>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</si>
  <si>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</si>
  <si>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</si>
  <si>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</si>
  <si>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</si>
  <si>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</si>
  <si>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</si>
  <si>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</si>
  <si>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</si>
  <si>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</si>
  <si>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</si>
  <si>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</si>
  <si>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</si>
  <si>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</si>
  <si>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</si>
  <si>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</si>
  <si>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</si>
  <si>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</si>
  <si>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</si>
  <si>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</si>
  <si>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</si>
  <si>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</si>
  <si>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</si>
  <si>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</si>
  <si>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</si>
  <si>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</si>
  <si>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</si>
  <si>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</si>
  <si>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</si>
  <si>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</si>
  <si>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</si>
  <si>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</si>
  <si>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</si>
  <si>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</si>
  <si>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</si>
  <si>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</si>
  <si>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</si>
  <si>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</si>
  <si>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</si>
  <si>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</si>
  <si>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</si>
  <si>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</si>
  <si>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</si>
  <si>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</si>
  <si>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</si>
  <si>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</si>
  <si>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</si>
  <si>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</si>
  <si>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</si>
  <si>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</si>
  <si>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</si>
  <si>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</si>
  <si>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</si>
  <si>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</si>
  <si>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</si>
  <si>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</si>
  <si>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</si>
  <si>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</si>
  <si>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</si>
  <si>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</si>
  <si>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</si>
  <si>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</si>
  <si>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</si>
  <si>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</si>
  <si>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</si>
  <si>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</si>
  <si>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</si>
  <si>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</si>
  <si>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</si>
  <si>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</si>
  <si>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</si>
  <si>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</si>
  <si>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</si>
  <si>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</si>
  <si>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</si>
  <si>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</si>
  <si>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</si>
  <si>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</si>
  <si>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</si>
  <si>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</si>
  <si>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</si>
  <si>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</si>
  <si>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</si>
  <si>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</si>
  <si>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</si>
  <si>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</si>
  <si>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</si>
  <si>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</si>
  <si>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</si>
  <si>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</si>
  <si>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</si>
  <si>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</si>
  <si>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</si>
  <si>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</si>
  <si>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</si>
  <si>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</si>
  <si>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</si>
  <si>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</si>
  <si>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</si>
  <si>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</si>
  <si>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</si>
  <si>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</si>
  <si>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</si>
  <si>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</si>
  <si>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</si>
  <si>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</si>
  <si>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</si>
  <si>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</si>
  <si>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</si>
  <si>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</si>
  <si>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</si>
  <si>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</si>
  <si>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</si>
  <si>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</si>
  <si>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</si>
  <si>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</si>
  <si>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</si>
  <si>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</si>
  <si>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</si>
  <si>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</si>
  <si>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</si>
  <si>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</si>
  <si>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</si>
  <si>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</si>
  <si>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</si>
  <si>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</si>
  <si>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</si>
  <si>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</si>
  <si>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</si>
  <si>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</si>
  <si>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</si>
  <si>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</si>
  <si>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</si>
  <si>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</si>
  <si>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</si>
  <si>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</si>
  <si>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</si>
  <si>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</si>
  <si>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</si>
  <si>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</si>
  <si>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</si>
  <si>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</si>
  <si>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</si>
  <si>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</si>
  <si>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</si>
  <si>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</si>
  <si>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</si>
  <si>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</si>
  <si>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</si>
  <si>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</si>
  <si>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</si>
  <si>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</si>
  <si>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</si>
  <si>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</si>
  <si>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</si>
  <si>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</si>
  <si>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</si>
  <si>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</si>
  <si>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</si>
  <si>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</si>
  <si>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</si>
  <si>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</si>
  <si>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</si>
  <si>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</si>
  <si>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</si>
  <si>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</si>
  <si>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</si>
  <si>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</si>
  <si>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</si>
  <si>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</si>
  <si>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</si>
  <si>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</si>
  <si>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</si>
  <si>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</si>
  <si>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</si>
  <si>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</si>
  <si>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</si>
  <si>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</si>
  <si>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</si>
  <si>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</si>
  <si>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</si>
  <si>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</si>
  <si>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</si>
  <si>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</si>
  <si>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</si>
  <si>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</si>
  <si>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</si>
  <si>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</si>
  <si>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</si>
  <si>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</si>
  <si>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</si>
  <si>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</si>
  <si>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</si>
  <si>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</si>
  <si>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</si>
  <si>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</si>
  <si>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</si>
  <si>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</si>
  <si>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</si>
  <si>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</si>
  <si>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</si>
  <si>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</si>
  <si>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</si>
  <si>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</si>
  <si>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</si>
  <si>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</si>
  <si>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</si>
  <si>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</si>
  <si>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</si>
  <si>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</si>
  <si>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</si>
  <si>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</si>
  <si>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</si>
  <si>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</si>
  <si>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</si>
  <si>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</si>
  <si>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</si>
  <si>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</si>
  <si>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</si>
  <si>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</si>
  <si>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</si>
  <si>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</si>
  <si>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</si>
  <si>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</si>
  <si>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</si>
  <si>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</si>
  <si>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</si>
  <si>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</si>
  <si>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</si>
  <si>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</si>
  <si>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</si>
  <si>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</si>
  <si>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</si>
  <si>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</si>
  <si>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</si>
  <si>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</si>
  <si>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</si>
  <si>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</si>
  <si>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</si>
  <si>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</si>
  <si>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</si>
  <si>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</si>
  <si>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</si>
  <si>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</si>
  <si>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</si>
  <si>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</si>
  <si>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</si>
  <si>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</si>
  <si>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</si>
  <si>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</si>
  <si>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</si>
  <si>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</si>
  <si>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</si>
  <si>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</si>
  <si>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</si>
  <si>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</si>
  <si>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</si>
  <si>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</si>
  <si>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</si>
  <si>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</si>
  <si>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</si>
  <si>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</si>
  <si>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</si>
  <si>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</si>
  <si>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</si>
  <si>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</si>
  <si>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</si>
  <si>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</si>
  <si>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</si>
  <si>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</si>
  <si>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</si>
  <si>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</si>
  <si>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</si>
  <si>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</si>
  <si>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</si>
  <si>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</si>
  <si>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</si>
  <si>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</si>
  <si>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</si>
  <si>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</si>
  <si>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</si>
  <si>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</si>
  <si>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</si>
  <si>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</si>
  <si>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</si>
  <si>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</si>
  <si>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</si>
  <si>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</si>
  <si>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</si>
  <si>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</si>
  <si>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</si>
  <si>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</si>
  <si>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</si>
  <si>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</si>
  <si>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</si>
  <si>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</si>
  <si>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</si>
  <si>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</si>
  <si>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</si>
  <si>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</si>
  <si>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</si>
  <si>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</si>
  <si>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</si>
  <si>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</si>
  <si>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</si>
  <si>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</si>
  <si>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</si>
  <si>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</si>
  <si>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</si>
  <si>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</si>
  <si>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</si>
  <si>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</si>
  <si>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</si>
  <si>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</si>
  <si>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</si>
  <si>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</si>
  <si>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</si>
  <si>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</si>
  <si>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</si>
  <si>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</si>
  <si>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</si>
  <si>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</si>
  <si>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</si>
  <si>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</si>
  <si>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</si>
  <si>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</si>
  <si>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</si>
  <si>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</si>
  <si>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</si>
  <si>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</si>
  <si>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</si>
  <si>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</si>
  <si>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</si>
  <si>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</si>
  <si>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</si>
  <si>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</si>
  <si>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</si>
  <si>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</si>
  <si>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</si>
  <si>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</si>
  <si>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</si>
  <si>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</si>
  <si>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</si>
  <si>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</si>
  <si>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</si>
  <si>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</si>
  <si>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</si>
  <si>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</si>
  <si>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</si>
  <si>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</si>
  <si>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</si>
  <si>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</si>
  <si>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</si>
  <si>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</si>
  <si>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</si>
  <si>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</si>
  <si>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</si>
  <si>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</si>
  <si>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</si>
  <si>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</si>
  <si>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</si>
  <si>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</si>
  <si>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</si>
  <si>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</si>
  <si>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</si>
  <si>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</si>
  <si>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</si>
  <si>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</si>
  <si>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</si>
  <si>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</si>
  <si>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</si>
  <si>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</si>
  <si>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</si>
  <si>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</si>
  <si>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</si>
  <si>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</si>
  <si>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</si>
  <si>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</si>
  <si>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</si>
  <si>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</si>
  <si>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</si>
  <si>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</si>
  <si>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</si>
  <si>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</si>
  <si>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</si>
  <si>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</si>
  <si>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</si>
  <si>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</si>
  <si>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</si>
  <si>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</si>
  <si>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</si>
  <si>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</si>
  <si>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</si>
  <si>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</si>
  <si>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</si>
  <si>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</si>
  <si>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</si>
  <si>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</si>
  <si>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</si>
  <si>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</si>
  <si>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</si>
  <si>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</si>
  <si>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</si>
  <si>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</si>
  <si>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</si>
  <si>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</si>
  <si>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</si>
  <si>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</si>
  <si>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</si>
  <si>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</si>
  <si>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</si>
  <si>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</si>
  <si>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</si>
  <si>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</si>
  <si>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</si>
  <si>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</si>
  <si>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</si>
  <si>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</si>
  <si>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</si>
  <si>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</si>
  <si>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</si>
  <si>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</si>
  <si>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</si>
  <si>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</si>
  <si>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</si>
  <si>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</si>
  <si>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</si>
  <si>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</si>
  <si>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</si>
  <si>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</si>
  <si>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</si>
  <si>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</si>
  <si>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</si>
  <si>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</si>
  <si>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</si>
  <si>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</si>
  <si>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</si>
  <si>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</si>
  <si>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</si>
  <si>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</si>
  <si>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</si>
  <si>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</si>
  <si>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</si>
  <si>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</si>
  <si>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</si>
  <si>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</si>
  <si>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</si>
  <si>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</si>
  <si>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</si>
  <si>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</si>
  <si>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</si>
  <si>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</si>
  <si>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</si>
  <si>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</si>
  <si>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</si>
  <si>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</si>
  <si>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</si>
  <si>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</si>
  <si>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</si>
  <si>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</si>
  <si>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</si>
  <si>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</si>
  <si>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</si>
  <si>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</si>
  <si>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</si>
  <si>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</si>
  <si>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</si>
  <si>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</si>
  <si>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</si>
  <si>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</si>
  <si>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</si>
  <si>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</si>
  <si>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</si>
  <si>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</si>
  <si>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</si>
  <si>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</si>
  <si>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</si>
  <si>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</si>
  <si>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</si>
  <si>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</si>
  <si>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</si>
  <si>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</si>
  <si>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</si>
  <si>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</si>
  <si>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</si>
  <si>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</si>
  <si>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</si>
  <si>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</si>
  <si>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</si>
  <si>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</si>
  <si>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</si>
  <si>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</si>
  <si>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</si>
  <si>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</si>
  <si>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</si>
  <si>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</si>
  <si>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</si>
  <si>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</si>
  <si>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</si>
  <si>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</si>
  <si>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</si>
  <si>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</si>
  <si>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</si>
  <si>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</si>
  <si>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</si>
  <si>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</si>
  <si>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</si>
  <si>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</si>
  <si>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</si>
  <si>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</si>
  <si>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</si>
  <si>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</si>
  <si>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</si>
  <si>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</si>
  <si>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</si>
  <si>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</si>
  <si>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</si>
  <si>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</si>
  <si>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</si>
  <si>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</si>
  <si>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</si>
  <si>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</si>
  <si>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</si>
  <si>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</si>
  <si>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</si>
  <si>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</si>
  <si>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</si>
  <si>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</si>
  <si>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</si>
  <si>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</si>
  <si>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</si>
  <si>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</si>
  <si>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</si>
  <si>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</si>
  <si>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</si>
  <si>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</si>
  <si>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</si>
  <si>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</si>
  <si>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</si>
  <si>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</si>
  <si>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</si>
  <si>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</si>
  <si>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</si>
  <si>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</si>
  <si>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</si>
  <si>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</si>
  <si>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</si>
  <si>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</si>
  <si>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</si>
  <si>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</si>
  <si>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</si>
  <si>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</si>
  <si>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</si>
  <si>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</si>
  <si>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</si>
  <si>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</si>
  <si>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</si>
  <si>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</si>
  <si>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</si>
  <si>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</si>
  <si>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</si>
  <si>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</si>
  <si>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</si>
  <si>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</si>
  <si>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</si>
  <si>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</si>
  <si>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</si>
  <si>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</si>
  <si>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</si>
  <si>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</si>
  <si>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</si>
  <si>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</si>
  <si>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</si>
  <si>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</si>
  <si>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</si>
  <si>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</si>
  <si>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</si>
  <si>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</si>
  <si>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</si>
  <si>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</si>
  <si>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</si>
  <si>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</si>
  <si>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</si>
  <si>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</si>
  <si>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</si>
  <si>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</si>
  <si>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</si>
  <si>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</si>
  <si>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</si>
  <si>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</si>
  <si>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</si>
  <si>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</si>
  <si>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</si>
  <si>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</si>
  <si>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</si>
  <si>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</si>
  <si>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</si>
  <si>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</si>
  <si>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</si>
  <si>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</si>
  <si>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</si>
  <si>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</si>
  <si>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</si>
  <si>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</si>
  <si>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</si>
  <si>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</si>
  <si>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</si>
  <si>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</si>
  <si>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</si>
  <si>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</si>
  <si>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</si>
  <si>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</si>
  <si>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</si>
  <si>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</si>
  <si>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</si>
  <si>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</si>
  <si>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</si>
  <si>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</si>
  <si>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</si>
  <si>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</si>
  <si>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</si>
  <si>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</si>
  <si>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</si>
  <si>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</si>
  <si>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</si>
  <si>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</si>
  <si>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</si>
  <si>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</si>
  <si>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</si>
  <si>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</si>
  <si>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</si>
  <si>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</si>
  <si>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</si>
  <si>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</si>
  <si>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</si>
  <si>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</si>
  <si>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</si>
  <si>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</si>
  <si>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</si>
  <si>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</si>
  <si>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</si>
  <si>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</si>
  <si>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</si>
  <si>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</si>
  <si>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</si>
  <si>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</si>
  <si>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</si>
  <si>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</si>
  <si>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</si>
  <si>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</si>
  <si>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</si>
  <si>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</si>
  <si>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</si>
  <si>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</si>
  <si>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</si>
  <si>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</si>
  <si>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</si>
  <si>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</si>
  <si>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</si>
  <si>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</si>
  <si>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</si>
  <si>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</si>
  <si>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</si>
  <si>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</si>
  <si>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</si>
  <si>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</si>
  <si>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</si>
  <si>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</si>
  <si>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</si>
  <si>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</si>
  <si>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</si>
  <si>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</si>
  <si>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</si>
  <si>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</si>
  <si>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</si>
  <si>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</si>
  <si>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</si>
  <si>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</si>
  <si>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</si>
  <si>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</si>
  <si>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</si>
  <si>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</si>
  <si>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</si>
  <si>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</si>
  <si>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</si>
  <si>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</si>
  <si>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</si>
  <si>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</si>
  <si>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</si>
  <si>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</si>
  <si>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</si>
  <si>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</si>
  <si>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</si>
  <si>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</si>
  <si>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</si>
  <si>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</si>
  <si>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</si>
  <si>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</si>
  <si>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</si>
  <si>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</si>
  <si>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</si>
  <si>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</si>
  <si>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</si>
  <si>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</si>
  <si>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</si>
  <si>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</si>
  <si>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</si>
  <si>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</si>
  <si>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</si>
  <si>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</si>
  <si>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</si>
  <si>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</si>
  <si>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</si>
  <si>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</si>
  <si>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</si>
  <si>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</si>
  <si>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</si>
  <si>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</si>
  <si>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</si>
  <si>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</si>
  <si>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</si>
  <si>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</si>
  <si>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</si>
  <si>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</si>
  <si>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</si>
  <si>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</si>
  <si>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</si>
  <si>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</si>
  <si>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</si>
  <si>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</si>
  <si>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</si>
  <si>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</si>
  <si>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</si>
  <si>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</si>
  <si>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</si>
  <si>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</si>
  <si>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</si>
  <si>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</si>
  <si>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</si>
  <si>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</si>
  <si>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</si>
  <si>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</si>
  <si>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</si>
  <si>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</si>
  <si>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</si>
  <si>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</si>
  <si>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</si>
  <si>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</si>
  <si>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</si>
  <si>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</si>
  <si>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</si>
  <si>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</si>
  <si>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</si>
  <si>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</si>
  <si>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</si>
  <si>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</si>
  <si>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</si>
  <si>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</si>
  <si>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</si>
  <si>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</si>
  <si>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</si>
  <si>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</si>
  <si>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</si>
  <si>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</si>
  <si>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</si>
  <si>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</si>
  <si>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</si>
  <si>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</si>
  <si>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</si>
  <si>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</si>
  <si>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</si>
  <si>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</si>
  <si>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</si>
  <si>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</si>
  <si>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</si>
  <si>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</si>
  <si>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</si>
  <si>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</si>
  <si>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</si>
  <si>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</si>
  <si>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</si>
  <si>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</si>
  <si>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</si>
  <si>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</si>
  <si>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</si>
  <si>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</si>
  <si>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</si>
  <si>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</si>
  <si>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</si>
  <si>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</si>
  <si>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</si>
  <si>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</si>
  <si>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</si>
  <si>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</si>
  <si>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</si>
  <si>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</si>
  <si>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</si>
  <si>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</si>
  <si>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</si>
  <si>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</si>
  <si>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</si>
  <si>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</si>
  <si>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</si>
  <si>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</si>
  <si>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</si>
  <si>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</si>
  <si>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</si>
  <si>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</si>
  <si>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</si>
  <si>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</si>
  <si>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</si>
  <si>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</si>
  <si>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</si>
  <si>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</si>
  <si>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</si>
  <si>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</si>
  <si>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</si>
  <si>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</si>
  <si>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</si>
  <si>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</si>
  <si>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</si>
  <si>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</si>
  <si>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</si>
  <si>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</si>
  <si>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</si>
  <si>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</si>
  <si>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</si>
  <si>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</si>
  <si>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</si>
  <si>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</si>
  <si>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</si>
  <si>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</si>
  <si>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</si>
  <si>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</si>
  <si>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</si>
  <si>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</si>
  <si>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</si>
  <si>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</si>
  <si>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</si>
  <si>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</si>
  <si>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</si>
  <si>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</si>
  <si>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</si>
  <si>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</si>
  <si>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</si>
  <si>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</si>
  <si>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</si>
  <si>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</si>
  <si>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</si>
  <si>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</si>
  <si>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</si>
  <si>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</si>
  <si>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</si>
  <si>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</si>
  <si>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</si>
  <si>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</si>
  <si>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</si>
  <si>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</si>
  <si>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</si>
  <si>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</si>
  <si>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</si>
  <si>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</si>
  <si>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</si>
  <si>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</si>
  <si>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</si>
  <si>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</si>
  <si>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</si>
  <si>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</si>
  <si>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</si>
  <si>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</si>
  <si>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</si>
  <si>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</si>
  <si>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</si>
  <si>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</si>
  <si>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</si>
  <si>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</si>
  <si>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</si>
  <si>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</si>
  <si>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</si>
  <si>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</si>
  <si>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</si>
  <si>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</si>
  <si>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</si>
  <si>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</si>
  <si>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</si>
  <si>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</si>
  <si>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</si>
  <si>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</si>
  <si>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</si>
  <si>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</si>
  <si>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</si>
  <si>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</si>
  <si>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</si>
  <si>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</si>
  <si>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</si>
  <si>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</si>
  <si>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</si>
  <si>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</si>
  <si>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</si>
  <si>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</si>
  <si>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</si>
  <si>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</si>
  <si>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</si>
  <si>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</si>
  <si>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</si>
  <si>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</si>
  <si>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</si>
  <si>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</si>
  <si>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</si>
  <si>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</si>
  <si>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</si>
  <si>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</si>
  <si>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</si>
  <si>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</si>
  <si>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</si>
  <si>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</si>
  <si>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</si>
  <si>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</si>
  <si>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</si>
  <si>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</si>
  <si>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</si>
  <si>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</si>
  <si>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</si>
  <si>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</si>
  <si>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</si>
  <si>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</si>
  <si>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</si>
  <si>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</si>
  <si>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</si>
  <si>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</si>
  <si>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</si>
  <si>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</si>
  <si>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</si>
  <si>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</si>
  <si>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</si>
  <si>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</si>
  <si>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</si>
  <si>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</si>
  <si>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</si>
  <si>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</si>
  <si>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</si>
  <si>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</si>
  <si>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</si>
  <si>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</si>
  <si>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</si>
  <si>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</si>
  <si>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</si>
  <si>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</si>
  <si>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</si>
  <si>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</si>
  <si>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</si>
  <si>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</si>
  <si>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</si>
  <si>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</si>
  <si>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</si>
  <si>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</si>
  <si>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</si>
  <si>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</si>
  <si>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</si>
  <si>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</si>
  <si>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</si>
  <si>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</si>
  <si>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</si>
  <si>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</si>
  <si>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</si>
  <si>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</si>
  <si>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</si>
  <si>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</si>
  <si>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</si>
  <si>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</si>
  <si>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</si>
  <si>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</si>
  <si>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</si>
  <si>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</si>
  <si>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</si>
  <si>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</si>
  <si>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</si>
  <si>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</si>
  <si>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</si>
  <si>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</si>
  <si>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</si>
  <si>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</si>
  <si>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</si>
  <si>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</si>
  <si>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</si>
  <si>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</si>
  <si>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</si>
  <si>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</si>
  <si>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</si>
  <si>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</si>
  <si>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</si>
  <si>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</si>
  <si>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</si>
  <si>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</si>
  <si>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</si>
  <si>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</si>
  <si>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</si>
  <si>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</si>
  <si>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</si>
  <si>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</si>
  <si>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</si>
  <si>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</si>
  <si>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</si>
  <si>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</si>
  <si>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</si>
  <si>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</si>
  <si>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</si>
  <si>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</si>
  <si>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</si>
  <si>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</si>
  <si>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</si>
  <si>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</si>
  <si>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</si>
  <si>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</si>
  <si>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</si>
  <si>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</si>
  <si>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</si>
  <si>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</si>
  <si>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</si>
  <si>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</si>
  <si>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</si>
  <si>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</si>
  <si>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</si>
  <si>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</si>
  <si>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</si>
  <si>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</si>
  <si>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</si>
  <si>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</si>
  <si>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</si>
  <si>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</si>
  <si>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</si>
  <si>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</si>
  <si>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</si>
  <si>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</si>
  <si>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</si>
  <si>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</si>
  <si>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</si>
  <si>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</si>
  <si>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</si>
  <si>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</si>
  <si>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</si>
  <si>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</si>
  <si>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</si>
  <si>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</si>
  <si>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</si>
  <si>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</si>
  <si>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</si>
  <si>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</si>
  <si>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</si>
  <si>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</si>
  <si>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</si>
  <si>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</si>
  <si>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</si>
  <si>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</si>
  <si>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</si>
  <si>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</si>
  <si>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</si>
  <si>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</si>
  <si>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</si>
  <si>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</si>
  <si>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</si>
  <si>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</si>
  <si>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</si>
  <si>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</si>
  <si>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</si>
  <si>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</si>
  <si>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</si>
  <si>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</si>
  <si>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</si>
  <si>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</si>
  <si>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</si>
  <si>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</si>
  <si>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</si>
  <si>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</si>
  <si>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</si>
  <si>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</si>
  <si>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</si>
  <si>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</si>
  <si>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</si>
  <si>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</si>
  <si>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</si>
  <si>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</si>
  <si>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</si>
  <si>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</si>
  <si>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</si>
  <si>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</si>
  <si>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</si>
  <si>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</si>
  <si>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</si>
  <si>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</si>
  <si>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</si>
  <si>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</si>
  <si>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</si>
  <si>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</si>
  <si>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</si>
  <si>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</si>
  <si>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</si>
  <si>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</si>
  <si>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</si>
  <si>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</si>
  <si>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</si>
  <si>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</si>
  <si>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</si>
  <si>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</si>
  <si>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</si>
  <si>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</si>
  <si>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</si>
  <si>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</si>
  <si>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</si>
  <si>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</si>
  <si>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</si>
  <si>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</si>
  <si>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</si>
  <si>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</si>
  <si>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</si>
  <si>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</si>
  <si>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</si>
  <si>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</si>
  <si>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</si>
  <si>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</si>
  <si>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</si>
  <si>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</si>
  <si>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</si>
  <si>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</si>
  <si>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</si>
  <si>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</si>
  <si>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</si>
  <si>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</si>
  <si>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</si>
  <si>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</si>
  <si>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</si>
  <si>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</si>
  <si>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</si>
  <si>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</si>
  <si>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</si>
  <si>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</si>
  <si>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</si>
  <si>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</si>
  <si>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</si>
  <si>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</si>
  <si>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</si>
  <si>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</si>
  <si>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</si>
  <si>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</si>
  <si>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</si>
  <si>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</si>
  <si>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</si>
  <si>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</si>
  <si>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</si>
  <si>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</si>
  <si>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</si>
  <si>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</si>
  <si>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</si>
  <si>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</si>
  <si>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</si>
  <si>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</si>
  <si>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</si>
  <si>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</si>
  <si>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</si>
  <si>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</si>
  <si>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</si>
  <si>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</si>
  <si>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</si>
  <si>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</si>
  <si>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</si>
  <si>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</si>
  <si>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</si>
  <si>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</si>
  <si>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</si>
  <si>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</si>
  <si>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</si>
  <si>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</si>
  <si>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</si>
  <si>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</si>
  <si>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</si>
  <si>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</si>
  <si>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</si>
  <si>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</si>
  <si>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</si>
  <si>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</si>
  <si>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</si>
  <si>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</si>
  <si>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</si>
  <si>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</si>
  <si>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</si>
  <si>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</si>
  <si>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</si>
  <si>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</si>
  <si>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</si>
  <si>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</si>
  <si>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</si>
  <si>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</si>
  <si>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</si>
  <si>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</si>
  <si>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</si>
  <si>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</si>
  <si>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</si>
  <si>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</si>
  <si>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</si>
  <si>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</si>
  <si>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</si>
  <si>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</si>
  <si>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</si>
  <si>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</si>
  <si>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</si>
  <si>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</si>
  <si>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</si>
  <si>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</si>
  <si>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</si>
  <si>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</si>
  <si>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</si>
  <si>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</si>
  <si>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</si>
  <si>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</si>
  <si>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</si>
  <si>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</si>
  <si>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</si>
  <si>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</si>
  <si>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</si>
  <si>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</si>
  <si>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</si>
  <si>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</si>
  <si>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</si>
  <si>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</si>
  <si>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</si>
  <si>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</si>
  <si>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</si>
  <si>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</si>
  <si>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</si>
  <si>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</si>
  <si>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</si>
  <si>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</si>
  <si>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</si>
  <si>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</si>
  <si>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</si>
  <si>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</si>
  <si>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</si>
  <si>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</si>
  <si>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</si>
  <si>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</si>
  <si>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</si>
  <si>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</si>
  <si>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</si>
  <si>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</si>
  <si>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</si>
  <si>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</si>
  <si>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</si>
  <si>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</si>
  <si>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</si>
  <si>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</si>
  <si>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</si>
  <si>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</si>
  <si>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</si>
  <si>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</si>
  <si>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</si>
  <si>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</si>
  <si>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</si>
  <si>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</si>
  <si>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</si>
  <si>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</si>
  <si>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</si>
  <si>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</si>
  <si>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</si>
  <si>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</si>
  <si>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</si>
  <si>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</si>
  <si>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</si>
  <si>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</si>
  <si>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</si>
  <si>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</si>
  <si>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</si>
  <si>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</si>
  <si>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</si>
  <si>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</si>
  <si>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</si>
  <si>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</si>
  <si>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</si>
  <si>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</si>
  <si>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</si>
  <si>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</si>
  <si>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</si>
  <si>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</si>
  <si>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</si>
  <si>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</si>
  <si>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</si>
  <si>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</si>
  <si>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</si>
  <si>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</si>
  <si>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</si>
  <si>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</si>
  <si>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</si>
  <si>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</si>
  <si>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</si>
  <si>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</si>
  <si>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</si>
  <si>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</si>
  <si>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</si>
  <si>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</si>
  <si>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</si>
  <si>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</si>
  <si>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</si>
  <si>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</si>
  <si>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</si>
  <si>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</si>
  <si>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</si>
  <si>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</si>
  <si>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</si>
  <si>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</si>
  <si>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</si>
  <si>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</si>
  <si>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</si>
  <si>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</si>
  <si>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</si>
  <si>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</si>
  <si>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</si>
  <si>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</si>
  <si>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</si>
  <si>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</si>
  <si>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</si>
  <si>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</si>
  <si>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</si>
  <si>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</si>
  <si>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</si>
  <si>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</si>
  <si>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</si>
  <si>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</si>
  <si>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</si>
  <si>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</si>
  <si>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</si>
  <si>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</si>
  <si>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</si>
  <si>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</si>
  <si>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</si>
  <si>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</si>
  <si>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</si>
  <si>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</si>
  <si>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</si>
  <si>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</si>
  <si>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</si>
  <si>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</si>
  <si>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</si>
  <si>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</si>
  <si>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</si>
  <si>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</si>
  <si>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</si>
  <si>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</si>
  <si>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</si>
  <si>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</si>
  <si>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</si>
  <si>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</si>
  <si>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</si>
  <si>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</si>
  <si>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</si>
  <si>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</si>
  <si>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</si>
  <si>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</si>
  <si>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</si>
  <si>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</si>
  <si>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</si>
  <si>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</si>
  <si>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</si>
  <si>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</si>
  <si>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</si>
  <si>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</si>
  <si>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</si>
  <si>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</si>
  <si>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</si>
  <si>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</si>
  <si>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</si>
  <si>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</si>
  <si>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</si>
  <si>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</si>
  <si>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</si>
  <si>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</si>
  <si>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</si>
  <si>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</si>
  <si>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</si>
  <si>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</si>
  <si>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</si>
  <si>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</si>
  <si>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</si>
  <si>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</si>
  <si>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</si>
  <si>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</si>
  <si>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</si>
  <si>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</si>
  <si>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</si>
  <si>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</si>
  <si>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</si>
  <si>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</si>
  <si>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</si>
  <si>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</si>
  <si>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</si>
  <si>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</si>
  <si>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</si>
  <si>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</si>
  <si>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</si>
  <si>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</si>
  <si>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</si>
  <si>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</si>
  <si>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</si>
  <si>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</si>
  <si>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</si>
  <si>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</si>
  <si>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</si>
  <si>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</si>
  <si>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</si>
  <si>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</si>
  <si>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</si>
  <si>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</si>
  <si>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</si>
  <si>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</si>
  <si>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</si>
  <si>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</si>
  <si>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</si>
  <si>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</si>
  <si>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</si>
  <si>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</si>
  <si>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</si>
  <si>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</si>
  <si>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</si>
  <si>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</si>
  <si>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</si>
  <si>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</si>
  <si>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</si>
  <si>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</si>
  <si>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</si>
  <si>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</si>
  <si>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</si>
  <si>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</si>
  <si>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</si>
  <si>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</si>
  <si>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</si>
  <si>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</si>
  <si>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</si>
  <si>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</si>
  <si>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</si>
  <si>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</si>
  <si>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</si>
  <si>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</si>
  <si>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</si>
  <si>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</si>
  <si>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</si>
  <si>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</si>
  <si>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</si>
  <si>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</si>
  <si>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</si>
  <si>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</si>
  <si>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</si>
  <si>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</si>
  <si>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</si>
  <si>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</si>
  <si>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</si>
  <si>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</si>
  <si>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</si>
  <si>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</si>
  <si>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</si>
  <si>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</si>
  <si>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</si>
  <si>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</si>
  <si>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</si>
  <si>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</si>
  <si>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</si>
  <si>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</si>
  <si>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</si>
  <si>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</si>
  <si>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</si>
  <si>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</si>
  <si>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</si>
  <si>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</si>
  <si>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</si>
  <si>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</si>
  <si>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</si>
  <si>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</si>
  <si>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</si>
  <si>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</si>
  <si>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</si>
  <si>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</si>
  <si>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</si>
  <si>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</si>
  <si>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</si>
  <si>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</si>
  <si>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</si>
  <si>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</si>
  <si>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</si>
  <si>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</si>
  <si>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</si>
  <si>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</si>
  <si>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</si>
  <si>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</si>
  <si>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</si>
  <si>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</si>
  <si>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</si>
  <si>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</si>
  <si>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</si>
  <si>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</si>
  <si>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</si>
  <si>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</si>
  <si>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</si>
  <si>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</si>
  <si>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</si>
  <si>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</si>
  <si>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</si>
  <si>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</si>
  <si>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</si>
  <si>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</si>
  <si>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</si>
  <si>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</si>
  <si>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</si>
  <si>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</si>
  <si>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</si>
  <si>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</si>
  <si>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</si>
  <si>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</si>
  <si>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</si>
  <si>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</si>
  <si>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</si>
  <si>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</si>
  <si>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</si>
  <si>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</si>
  <si>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</si>
  <si>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</si>
  <si>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</si>
  <si>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</si>
  <si>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</si>
  <si>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</si>
  <si>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</si>
  <si>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</si>
  <si>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</si>
  <si>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</si>
  <si>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</si>
  <si>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</si>
  <si>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</si>
  <si>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</si>
  <si>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</si>
  <si>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</si>
  <si>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</si>
  <si>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</si>
  <si>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</si>
  <si>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</si>
  <si>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</si>
  <si>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</si>
  <si>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</si>
  <si>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</si>
  <si>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</si>
  <si>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</si>
  <si>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</si>
  <si>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</si>
  <si>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</si>
  <si>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</si>
  <si>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</si>
  <si>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</si>
  <si>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</si>
  <si>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</si>
  <si>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</si>
  <si>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</si>
  <si>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</si>
  <si>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</si>
  <si>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</si>
  <si>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</si>
  <si>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</si>
  <si>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</si>
  <si>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</si>
  <si>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</si>
  <si>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</si>
  <si>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</si>
  <si>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</si>
  <si>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</si>
  <si>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</si>
  <si>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</si>
  <si>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</si>
  <si>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</si>
  <si>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</si>
  <si>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</si>
  <si>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</si>
  <si>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</si>
  <si>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</si>
  <si>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</si>
  <si>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</si>
  <si>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</si>
  <si>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</si>
  <si>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</si>
  <si>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</si>
  <si>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</si>
  <si>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</si>
  <si>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</si>
  <si>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</si>
  <si>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</si>
  <si>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</si>
  <si>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</si>
  <si>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</si>
  <si>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</si>
  <si>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</si>
  <si>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</si>
  <si>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</si>
  <si>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</si>
  <si>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</si>
  <si>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</si>
  <si>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</si>
  <si>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</si>
  <si>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</si>
  <si>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</si>
  <si>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</si>
  <si>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</si>
  <si>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</si>
  <si>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</si>
  <si>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</si>
  <si>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</si>
  <si>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</si>
  <si>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</si>
  <si>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</si>
  <si>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</si>
  <si>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</si>
  <si>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</si>
  <si>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</si>
  <si>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</si>
  <si>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</si>
  <si>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</si>
  <si>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</si>
  <si>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</si>
  <si>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</si>
  <si>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</si>
  <si>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</si>
  <si>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</si>
  <si>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</si>
  <si>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</si>
  <si>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</si>
  <si>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</si>
  <si>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</si>
  <si>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</si>
  <si>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</si>
  <si>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</si>
  <si>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</si>
  <si>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</si>
  <si>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</si>
  <si>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</si>
  <si>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</si>
  <si>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</si>
  <si>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</si>
  <si>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</si>
  <si>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</si>
  <si>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</si>
  <si>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</si>
  <si>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</si>
  <si>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</si>
  <si>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</si>
  <si>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</si>
  <si>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</si>
  <si>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</si>
  <si>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</si>
  <si>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</si>
  <si>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</si>
  <si>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</si>
  <si>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</si>
  <si>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</si>
  <si>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</si>
  <si>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</si>
  <si>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</si>
  <si>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</si>
  <si>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</si>
  <si>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</si>
  <si>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</si>
  <si>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</si>
  <si>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</si>
  <si>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</si>
  <si>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</si>
  <si>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</si>
  <si>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</si>
  <si>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</si>
  <si>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</si>
  <si>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</si>
  <si>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</si>
  <si>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</si>
  <si>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</si>
  <si>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</si>
  <si>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</si>
  <si>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</si>
  <si>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</si>
  <si>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</si>
  <si>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</si>
  <si>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</si>
  <si>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</si>
  <si>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</si>
  <si>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</si>
  <si>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</si>
  <si>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</si>
  <si>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</si>
  <si>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</si>
  <si>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</si>
  <si>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</si>
  <si>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</si>
  <si>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</si>
  <si>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</si>
  <si>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</si>
  <si>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</si>
  <si>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</si>
  <si>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</si>
  <si>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</si>
  <si>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</si>
  <si>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</si>
  <si>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</si>
  <si>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</si>
  <si>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</si>
  <si>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</si>
  <si>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</si>
  <si>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</si>
  <si>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</si>
  <si>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</si>
  <si>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</si>
  <si>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</si>
  <si>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</si>
  <si>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</si>
  <si>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</si>
  <si>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</si>
  <si>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</si>
  <si>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</si>
  <si>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</si>
  <si>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</si>
  <si>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</si>
  <si>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</si>
  <si>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</si>
  <si>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</si>
  <si>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</si>
  <si>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</si>
  <si>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</si>
  <si>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</si>
  <si>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</si>
  <si>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</si>
  <si>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</si>
  <si>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</si>
  <si>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</si>
  <si>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</si>
  <si>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</si>
  <si>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</si>
  <si>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</si>
  <si>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</si>
  <si>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</si>
  <si>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</si>
  <si>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</si>
  <si>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</si>
  <si>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</si>
  <si>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</si>
  <si>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</si>
  <si>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</si>
  <si>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</si>
  <si>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</si>
  <si>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</si>
  <si>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</si>
  <si>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</si>
  <si>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</si>
  <si>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</si>
  <si>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</si>
  <si>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</si>
  <si>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</si>
  <si>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</si>
  <si>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</si>
  <si>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</si>
  <si>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</si>
  <si>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</si>
  <si>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</si>
  <si>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</si>
  <si>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</si>
  <si>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</si>
  <si>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</si>
  <si>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</si>
  <si>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</si>
  <si>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</si>
  <si>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</si>
  <si>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</si>
  <si>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</si>
  <si>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</si>
  <si>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</si>
  <si>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</si>
  <si>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</si>
  <si>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</si>
  <si>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</si>
  <si>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</si>
  <si>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</si>
  <si>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</si>
  <si>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</si>
  <si>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</si>
  <si>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</si>
  <si>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</si>
  <si>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</si>
  <si>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</si>
  <si>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</si>
  <si>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</si>
  <si>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</si>
  <si>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</si>
  <si>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</si>
  <si>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</si>
  <si>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</si>
  <si>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</si>
  <si>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</si>
  <si>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</si>
  <si>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</si>
  <si>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</si>
  <si>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</si>
  <si>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</si>
  <si>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</si>
  <si>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</si>
  <si>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</si>
  <si>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</si>
  <si>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</si>
  <si>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</si>
  <si>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</si>
  <si>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</si>
  <si>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</si>
  <si>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</si>
  <si>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</si>
  <si>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</si>
  <si>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</si>
  <si>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</si>
  <si>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</si>
  <si>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</si>
  <si>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</si>
  <si>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</si>
  <si>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</si>
  <si>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</si>
  <si>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</si>
  <si>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</si>
  <si>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</si>
  <si>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</si>
  <si>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</si>
  <si>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</si>
  <si>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</si>
  <si>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</si>
  <si>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</si>
  <si>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</si>
  <si>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</si>
  <si>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</si>
  <si>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</si>
  <si>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</si>
  <si>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</si>
  <si>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</si>
  <si>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</si>
  <si>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</si>
  <si>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</si>
  <si>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</si>
  <si>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</si>
  <si>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</si>
  <si>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</si>
  <si>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</si>
  <si>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</si>
  <si>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</si>
  <si>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</si>
  <si>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</si>
  <si>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</si>
  <si>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</si>
  <si>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</si>
  <si>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</si>
  <si>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</si>
  <si>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</si>
  <si>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</si>
  <si>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</si>
  <si>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</si>
  <si>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</si>
  <si>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</si>
  <si>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</si>
  <si>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</si>
  <si>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</si>
  <si>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</si>
  <si>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</si>
  <si>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</si>
  <si>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</si>
  <si>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</si>
  <si>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</si>
  <si>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</si>
  <si>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</si>
  <si>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</si>
  <si>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</si>
  <si>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</si>
  <si>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</si>
  <si>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</si>
  <si>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</si>
  <si>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</si>
  <si>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</si>
  <si>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</si>
  <si>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</si>
  <si>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</si>
  <si>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</si>
  <si>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</si>
  <si>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</si>
  <si>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</si>
  <si>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</si>
  <si>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</si>
  <si>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</si>
  <si>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</si>
  <si>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</si>
  <si>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</si>
  <si>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</si>
  <si>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</si>
  <si>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</si>
  <si>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</si>
  <si>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</si>
  <si>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</si>
  <si>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</si>
  <si>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</si>
  <si>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</si>
  <si>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</si>
  <si>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</si>
  <si>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</si>
  <si>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</si>
  <si>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</si>
  <si>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</si>
  <si>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</si>
  <si>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</si>
  <si>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</si>
  <si>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</si>
  <si>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</si>
  <si>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</si>
  <si>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</si>
  <si>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</si>
  <si>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</si>
  <si>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</si>
  <si>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</si>
  <si>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</si>
  <si>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</si>
  <si>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</si>
  <si>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</si>
  <si>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</si>
  <si>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</si>
  <si>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</si>
  <si>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</si>
  <si>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</si>
  <si>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</si>
  <si>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</si>
  <si>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</si>
  <si>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</si>
  <si>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</si>
  <si>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</si>
  <si>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</si>
  <si>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</si>
  <si>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</si>
  <si>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</si>
  <si>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</si>
  <si>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</si>
  <si>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</si>
  <si>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</si>
  <si>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</si>
  <si>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</si>
  <si>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</si>
  <si>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</si>
  <si>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</si>
  <si>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</si>
  <si>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</si>
  <si>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</si>
  <si>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</si>
  <si>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</si>
  <si>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</si>
  <si>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</si>
  <si>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</si>
  <si>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</si>
  <si>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</si>
  <si>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</si>
  <si>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</si>
  <si>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</si>
  <si>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</si>
  <si>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</si>
  <si>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</si>
  <si>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</si>
  <si>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</si>
  <si>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</si>
  <si>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</si>
  <si>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</si>
  <si>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</si>
  <si>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</si>
  <si>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</si>
  <si>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</si>
  <si>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</si>
  <si>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</si>
  <si>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</si>
  <si>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</si>
  <si>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</si>
  <si>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</si>
  <si>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</si>
  <si>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</si>
  <si>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</si>
  <si>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</si>
  <si>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</si>
  <si>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</si>
  <si>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</si>
  <si>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</si>
  <si>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</si>
  <si>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</si>
  <si>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</si>
  <si>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</si>
  <si>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</si>
  <si>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</si>
  <si>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</si>
  <si>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</si>
  <si>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</si>
  <si>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</si>
  <si>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</si>
  <si>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</si>
  <si>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</si>
  <si>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</si>
  <si>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</si>
  <si>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</si>
  <si>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</si>
  <si>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</si>
  <si>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</si>
  <si>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</si>
  <si>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</si>
  <si>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</si>
  <si>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</si>
  <si>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</si>
  <si>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</si>
  <si>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</si>
  <si>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</si>
  <si>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</si>
  <si>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</si>
  <si>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</si>
  <si>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</si>
  <si>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</si>
  <si>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</si>
  <si>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</si>
  <si>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</si>
  <si>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</si>
  <si>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</si>
  <si>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</si>
  <si>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</si>
  <si>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</si>
  <si>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</si>
  <si>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</si>
  <si>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</si>
  <si>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</si>
  <si>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</si>
  <si>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</si>
  <si>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</si>
  <si>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</si>
  <si>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</si>
  <si>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</si>
  <si>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</si>
  <si>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</si>
  <si>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</si>
  <si>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</si>
  <si>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</si>
  <si>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</si>
  <si>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</si>
  <si>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</si>
  <si>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</si>
  <si>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</si>
  <si>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</si>
  <si>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</si>
  <si>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</si>
  <si>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</si>
  <si>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</si>
  <si>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</si>
  <si>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</si>
  <si>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</si>
  <si>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</si>
  <si>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</si>
  <si>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</si>
  <si>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</si>
  <si>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</si>
  <si>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</si>
  <si>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</si>
  <si>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</si>
  <si>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</si>
  <si>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</si>
  <si>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</si>
  <si>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</si>
  <si>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</si>
  <si>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</si>
  <si>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</si>
  <si>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</si>
  <si>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</si>
  <si>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</si>
  <si>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</si>
  <si>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</si>
  <si>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</si>
  <si>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</si>
  <si>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</si>
  <si>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</si>
  <si>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</si>
  <si>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</si>
  <si>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</si>
  <si>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</si>
  <si>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</si>
  <si>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</si>
  <si>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</si>
  <si>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</si>
  <si>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</si>
  <si>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</si>
  <si>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</si>
  <si>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</si>
  <si>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</si>
  <si>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</si>
  <si>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</si>
  <si>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</si>
  <si>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</si>
  <si>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</si>
  <si>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</si>
  <si>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</si>
  <si>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</si>
  <si>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</si>
  <si>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</si>
  <si>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</si>
  <si>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</si>
  <si>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</si>
  <si>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</si>
  <si>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</si>
  <si>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</si>
  <si>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</si>
  <si>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</si>
  <si>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</si>
  <si>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</si>
  <si>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</si>
  <si>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</si>
  <si>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</si>
  <si>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</si>
  <si>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</si>
  <si>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</si>
  <si>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</si>
  <si>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</si>
  <si>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</si>
  <si>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</si>
  <si>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</si>
  <si>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</si>
  <si>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</si>
  <si>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</si>
  <si>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</si>
  <si>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</si>
  <si>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</si>
  <si>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</si>
  <si>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</si>
  <si>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</si>
  <si>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</si>
  <si>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</si>
  <si>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</si>
  <si>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</si>
  <si>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</si>
  <si>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</si>
  <si>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</si>
  <si>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</si>
  <si>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</si>
  <si>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</si>
  <si>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</si>
  <si>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</si>
  <si>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</si>
  <si>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</si>
  <si>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</si>
  <si>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</si>
  <si>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</si>
  <si>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</si>
  <si>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</si>
  <si>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</si>
  <si>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</si>
  <si>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</si>
  <si>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</si>
  <si>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</si>
  <si>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</si>
  <si>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</si>
  <si>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</si>
  <si>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</si>
  <si>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</si>
  <si>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</si>
  <si>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</si>
  <si>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</si>
  <si>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</si>
  <si>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</si>
  <si>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</si>
  <si>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</si>
  <si>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</si>
  <si>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</si>
  <si>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</si>
  <si>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</si>
  <si>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</si>
  <si>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</si>
  <si>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</si>
  <si>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</si>
  <si>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</si>
  <si>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</si>
  <si>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</si>
  <si>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</si>
  <si>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</si>
  <si>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</si>
  <si>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</si>
  <si>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</si>
  <si>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</si>
  <si>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</si>
  <si>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</si>
  <si>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</si>
  <si>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</si>
  <si>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</si>
  <si>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</si>
  <si>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</si>
  <si>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</si>
  <si>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</si>
  <si>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</si>
  <si>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</si>
  <si>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</si>
  <si>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</si>
  <si>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</si>
  <si>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</si>
  <si>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</si>
  <si>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</si>
  <si>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</si>
  <si>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</si>
  <si>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</si>
  <si>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</si>
  <si>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</si>
  <si>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</si>
  <si>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</si>
  <si>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</si>
  <si>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</si>
  <si>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</si>
  <si>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</si>
  <si>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</si>
  <si>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</si>
  <si>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</si>
  <si>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</si>
  <si>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</si>
  <si>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</si>
  <si>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</si>
  <si>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</si>
  <si>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</si>
  <si>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</si>
  <si>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</si>
  <si>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</si>
  <si>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</si>
  <si>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</si>
  <si>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</si>
  <si>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</si>
  <si>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</si>
  <si>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</si>
  <si>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</si>
  <si>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</si>
  <si>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</si>
  <si>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</si>
  <si>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</si>
  <si>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</si>
  <si>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</si>
  <si>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</si>
  <si>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</si>
  <si>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</si>
  <si>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</si>
  <si>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</si>
  <si>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</si>
  <si>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</si>
  <si>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</si>
  <si>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</si>
  <si>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</si>
  <si>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</si>
  <si>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</si>
  <si>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</si>
  <si>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</si>
  <si>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</si>
  <si>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</si>
  <si>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</si>
  <si>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</si>
  <si>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</si>
  <si>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</si>
  <si>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</si>
  <si>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</si>
  <si>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</si>
  <si>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</si>
  <si>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</si>
  <si>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</si>
  <si>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</si>
  <si>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</si>
  <si>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</si>
  <si>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</si>
  <si>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</si>
  <si>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</si>
  <si>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</si>
  <si>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</si>
  <si>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</si>
  <si>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</si>
  <si>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</si>
  <si>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</si>
  <si>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</si>
  <si>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</si>
  <si>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</si>
  <si>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</si>
  <si>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</si>
  <si>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</si>
  <si>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</si>
  <si>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</si>
  <si>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</si>
  <si>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</si>
  <si>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</si>
  <si>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</si>
  <si>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</si>
  <si>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</si>
  <si>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</si>
  <si>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</si>
  <si>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</si>
  <si>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</si>
  <si>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</si>
  <si>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</si>
  <si>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</si>
  <si>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</si>
  <si>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</si>
  <si>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</si>
  <si>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</si>
  <si>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</si>
  <si>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</si>
  <si>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</si>
  <si>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</si>
  <si>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</si>
  <si>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</si>
  <si>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</si>
  <si>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</si>
  <si>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</si>
  <si>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</si>
  <si>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</si>
  <si>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</si>
  <si>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</si>
  <si>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</si>
  <si>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</si>
  <si>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</si>
  <si>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</si>
  <si>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</si>
  <si>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</si>
  <si>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</si>
  <si>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</si>
  <si>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</si>
  <si>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</si>
  <si>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</si>
  <si>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</si>
  <si>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</si>
  <si>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</si>
  <si>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</si>
  <si>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</si>
  <si>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</si>
  <si>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</si>
  <si>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</si>
  <si>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</si>
  <si>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</si>
  <si>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</si>
  <si>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</si>
  <si>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</si>
  <si>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</si>
  <si>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</si>
  <si>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</si>
  <si>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</si>
  <si>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</si>
  <si>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</si>
  <si>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</si>
  <si>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</si>
  <si>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</si>
  <si>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</si>
  <si>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</si>
  <si>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</si>
  <si>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</si>
  <si>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</si>
  <si>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</si>
  <si>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</si>
  <si>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</si>
  <si>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</si>
  <si>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</si>
  <si>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</si>
  <si>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</si>
  <si>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</si>
  <si>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</si>
  <si>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</si>
  <si>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</si>
  <si>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</si>
  <si>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</si>
  <si>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</si>
  <si>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</si>
  <si>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</si>
  <si>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</si>
  <si>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</si>
  <si>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</si>
  <si>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</si>
  <si>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</si>
  <si>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</si>
  <si>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</si>
  <si>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</si>
  <si>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</si>
  <si>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</si>
  <si>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</si>
  <si>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</si>
  <si>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</si>
  <si>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</si>
  <si>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</si>
  <si>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</si>
  <si>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</si>
  <si>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</si>
  <si>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</si>
  <si>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</si>
  <si>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</si>
  <si>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</si>
  <si>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</si>
  <si>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</si>
  <si>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</si>
  <si>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</si>
  <si>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</si>
  <si>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</si>
  <si>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</si>
  <si>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</si>
  <si>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</si>
  <si>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</si>
  <si>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</si>
  <si>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</si>
  <si>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</si>
  <si>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</si>
  <si>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</si>
  <si>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</si>
  <si>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</si>
  <si>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</si>
  <si>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</si>
  <si>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</si>
  <si>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</si>
  <si>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</si>
  <si>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</si>
  <si>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</si>
  <si>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</si>
  <si>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</si>
  <si>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</si>
  <si>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</si>
  <si>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</si>
  <si>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</si>
  <si>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</si>
  <si>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</si>
  <si>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</si>
  <si>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</si>
  <si>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</si>
  <si>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</si>
  <si>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</si>
  <si>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</si>
  <si>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</si>
  <si>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</si>
  <si>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</si>
  <si>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</si>
  <si>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</si>
  <si>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</si>
  <si>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</si>
  <si>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</si>
  <si>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</si>
  <si>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</si>
  <si>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</si>
  <si>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</si>
  <si>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</si>
  <si>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</si>
  <si>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</si>
  <si>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</si>
  <si>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</si>
  <si>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</si>
  <si>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</si>
  <si>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</si>
  <si>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</si>
  <si>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</si>
  <si>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</si>
  <si>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</si>
  <si>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</si>
  <si>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</si>
  <si>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</si>
  <si>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</si>
  <si>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</si>
  <si>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</si>
  <si>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</si>
  <si>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</si>
  <si>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</si>
  <si>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</si>
  <si>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</si>
  <si>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</si>
  <si>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</si>
  <si>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</si>
  <si>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</si>
  <si>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</si>
  <si>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</si>
  <si>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</si>
  <si>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</si>
  <si>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</si>
  <si>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</si>
  <si>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</si>
  <si>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</si>
  <si>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</si>
  <si>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</si>
  <si>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</si>
  <si>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</si>
  <si>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</si>
  <si>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</si>
  <si>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</si>
  <si>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</si>
  <si>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</si>
  <si>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</si>
  <si>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</si>
  <si>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</si>
  <si>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</si>
  <si>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</si>
  <si>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</si>
  <si>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</si>
  <si>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</si>
  <si>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</si>
  <si>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</si>
  <si>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</si>
  <si>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</si>
  <si>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</si>
  <si>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</si>
  <si>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</si>
  <si>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</si>
  <si>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</si>
  <si>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</si>
  <si>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</si>
  <si>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</si>
  <si>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</si>
  <si>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</si>
  <si>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</si>
  <si>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</si>
  <si>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</si>
  <si>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</si>
  <si>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</si>
  <si>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</si>
  <si>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</si>
  <si>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</si>
  <si>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</si>
  <si>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</si>
  <si>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</si>
  <si>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</si>
  <si>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</si>
  <si>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</si>
  <si>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</si>
  <si>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</si>
  <si>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</si>
  <si>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</si>
  <si>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</si>
  <si>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</si>
  <si>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</si>
  <si>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</si>
  <si>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</si>
  <si>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</si>
  <si>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</si>
  <si>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</si>
  <si>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</si>
  <si>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</si>
  <si>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</si>
  <si>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</si>
  <si>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</si>
  <si>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</si>
  <si>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</si>
  <si>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</si>
  <si>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</si>
  <si>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</si>
  <si>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</si>
  <si>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</si>
  <si>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</si>
  <si>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</si>
  <si>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</si>
  <si>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</si>
  <si>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</si>
  <si>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</si>
  <si>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</si>
  <si>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</si>
  <si>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</si>
  <si>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</si>
  <si>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</si>
  <si>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</si>
  <si>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</si>
  <si>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</si>
  <si>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</si>
  <si>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</si>
  <si>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</si>
  <si>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</si>
  <si>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</si>
  <si>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</si>
  <si>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</si>
  <si>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</si>
  <si>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</si>
  <si>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</si>
  <si>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</si>
  <si>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</si>
  <si>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</si>
  <si>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</si>
  <si>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</si>
  <si>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</si>
  <si>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</si>
  <si>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</si>
  <si>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</si>
  <si>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</si>
  <si>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</si>
  <si>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</si>
  <si>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</si>
  <si>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</si>
  <si>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</si>
  <si>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</si>
  <si>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</si>
  <si>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</si>
  <si>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</si>
  <si>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</si>
  <si>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</si>
  <si>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</si>
  <si>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</si>
  <si>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</si>
  <si>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</si>
  <si>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</si>
  <si>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</si>
  <si>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</si>
  <si>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</si>
  <si>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</si>
  <si>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</si>
  <si>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</si>
  <si>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</si>
  <si>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</si>
  <si>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</si>
  <si>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</si>
  <si>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</si>
  <si>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</si>
  <si>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</si>
  <si>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</si>
  <si>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</si>
  <si>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</si>
  <si>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</si>
  <si>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</si>
  <si>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</si>
  <si>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</si>
  <si>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</si>
  <si>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</si>
  <si>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</si>
  <si>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</si>
  <si>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</si>
  <si>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</si>
  <si>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</si>
  <si>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</si>
  <si>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</si>
  <si>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</si>
  <si>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</si>
  <si>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</si>
  <si>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</si>
  <si>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</si>
  <si>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</si>
  <si>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</si>
  <si>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</si>
  <si>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</si>
  <si>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</si>
  <si>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</si>
  <si>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</si>
  <si>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</si>
  <si>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</si>
  <si>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</si>
  <si>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</si>
  <si>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</si>
  <si>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</si>
  <si>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</si>
  <si>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</si>
  <si>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</si>
  <si>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</si>
  <si>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</si>
  <si>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</si>
  <si>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</si>
  <si>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</si>
  <si>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</si>
  <si>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</si>
  <si>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</si>
  <si>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</si>
  <si>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</si>
  <si>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</si>
  <si>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</si>
  <si>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</si>
  <si>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</si>
  <si>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</si>
  <si>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</si>
  <si>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</si>
  <si>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</si>
  <si>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</si>
  <si>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</si>
  <si>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</si>
  <si>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</si>
  <si>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</si>
  <si>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</si>
  <si>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</si>
  <si>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</si>
  <si>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</si>
  <si>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</si>
  <si>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</si>
  <si>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</si>
  <si>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</si>
  <si>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</si>
  <si>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</si>
  <si>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</si>
  <si>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</si>
  <si>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</si>
  <si>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</si>
  <si>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</si>
  <si>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</si>
  <si>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</si>
  <si>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</si>
  <si>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</si>
  <si>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</si>
  <si>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</si>
  <si>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</si>
  <si>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</si>
  <si>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</si>
  <si>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</si>
  <si>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</si>
  <si>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</si>
  <si>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</si>
  <si>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</si>
  <si>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</si>
  <si>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</si>
  <si>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</si>
  <si>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</si>
  <si>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</si>
  <si>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</si>
  <si>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</si>
  <si>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</si>
  <si>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</si>
  <si>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</si>
  <si>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</si>
  <si>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</si>
  <si>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</si>
  <si>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</si>
  <si>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</si>
  <si>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</si>
  <si>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</si>
  <si>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</si>
  <si>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</si>
  <si>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</si>
  <si>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</si>
  <si>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</si>
  <si>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</si>
  <si>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</si>
  <si>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</si>
  <si>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</si>
  <si>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</si>
  <si>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</si>
  <si>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</si>
  <si>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</si>
  <si>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</si>
  <si>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</si>
  <si>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</si>
  <si>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</si>
  <si>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</si>
  <si>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</si>
  <si>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</si>
  <si>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</si>
  <si>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</si>
  <si>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</si>
  <si>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</si>
  <si>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</si>
  <si>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</si>
  <si>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</si>
  <si>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</si>
  <si>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</si>
  <si>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</si>
  <si>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</si>
  <si>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</si>
  <si>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</si>
  <si>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</si>
  <si>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</si>
  <si>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</si>
  <si>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</si>
  <si>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</si>
  <si>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</si>
  <si>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</si>
  <si>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</si>
  <si>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</si>
  <si>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</si>
  <si>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</si>
  <si>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</si>
  <si>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</si>
  <si>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</si>
  <si>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</si>
  <si>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</si>
  <si>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</si>
  <si>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</si>
  <si>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</si>
  <si>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</si>
  <si>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</si>
  <si>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</si>
  <si>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</si>
  <si>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</si>
  <si>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</si>
  <si>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</si>
  <si>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</si>
  <si>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</si>
  <si>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</si>
  <si>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</si>
  <si>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</si>
  <si>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</si>
  <si>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</si>
  <si>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</si>
  <si>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</si>
  <si>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</si>
  <si>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</si>
  <si>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</si>
  <si>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</si>
  <si>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</si>
  <si>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</si>
  <si>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</si>
  <si>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</si>
  <si>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</si>
  <si>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</si>
  <si>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</si>
  <si>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</si>
  <si>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</si>
  <si>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</si>
  <si>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</si>
  <si>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</si>
  <si>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</si>
  <si>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</si>
  <si>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</si>
  <si>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</si>
  <si>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</si>
  <si>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</si>
  <si>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</si>
  <si>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</si>
  <si>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</si>
  <si>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</si>
  <si>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</si>
  <si>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</si>
  <si>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</si>
  <si>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</si>
  <si>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</si>
  <si>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</si>
  <si>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</si>
  <si>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</si>
  <si>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</si>
  <si>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</si>
  <si>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</si>
  <si>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</si>
  <si>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</si>
  <si>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</si>
  <si>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</si>
  <si>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</si>
  <si>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</si>
  <si>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</si>
  <si>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</si>
  <si>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</si>
  <si>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</si>
  <si>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</si>
  <si>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</si>
  <si>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</si>
  <si>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</si>
  <si>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</si>
  <si>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</si>
  <si>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</si>
  <si>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</si>
  <si>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</si>
  <si>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</si>
  <si>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</si>
  <si>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</si>
  <si>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</si>
  <si>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</si>
  <si>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</si>
  <si>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</si>
  <si>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</si>
  <si>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</si>
  <si>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</si>
  <si>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</si>
  <si>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</si>
  <si>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</si>
  <si>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</si>
  <si>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</si>
  <si>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</si>
  <si>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</si>
  <si>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</si>
  <si>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</si>
  <si>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</si>
  <si>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</si>
  <si>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</si>
  <si>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</si>
  <si>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</si>
  <si>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</si>
  <si>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</si>
  <si>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</si>
  <si>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</si>
  <si>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</si>
  <si>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</si>
  <si>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</si>
  <si>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</si>
  <si>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</si>
  <si>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</si>
  <si>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</si>
  <si>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</si>
  <si>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</si>
  <si>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</si>
  <si>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</si>
  <si>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</si>
  <si>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</si>
  <si>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</si>
  <si>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</si>
  <si>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</si>
  <si>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</si>
  <si>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</si>
  <si>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</si>
  <si>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</si>
  <si>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</si>
  <si>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</si>
  <si>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</si>
  <si>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</si>
  <si>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</si>
  <si>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</si>
  <si>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</si>
  <si>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</si>
  <si>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</si>
  <si>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</si>
  <si>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</si>
  <si>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</si>
  <si>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</si>
  <si>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</si>
  <si>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</si>
  <si>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</si>
  <si>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</si>
  <si>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</si>
  <si>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</si>
  <si>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</si>
  <si>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</si>
  <si>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</si>
  <si>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</si>
  <si>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</si>
  <si>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</si>
  <si>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</si>
  <si>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</si>
  <si>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</si>
  <si>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</si>
  <si>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</si>
  <si>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</si>
  <si>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</si>
  <si>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</si>
  <si>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</si>
  <si>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</si>
  <si>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</si>
  <si>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</si>
  <si>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</si>
  <si>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</si>
  <si>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</si>
  <si>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</si>
  <si>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</si>
  <si>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</si>
  <si>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</si>
  <si>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</si>
  <si>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</si>
  <si>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</si>
  <si>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</si>
  <si>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</si>
  <si>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</si>
  <si>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</si>
  <si>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</si>
  <si>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</si>
  <si>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</si>
  <si>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</si>
  <si>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</si>
  <si>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</si>
  <si>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</si>
  <si>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</si>
  <si>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</si>
  <si>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</si>
  <si>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</si>
  <si>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</si>
  <si>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</si>
  <si>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</si>
  <si>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</si>
  <si>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</si>
  <si>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</si>
  <si>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</si>
  <si>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</si>
  <si>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</si>
  <si>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</si>
  <si>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</si>
  <si>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</si>
  <si>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</si>
  <si>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</si>
  <si>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</si>
  <si>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</si>
  <si>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</si>
  <si>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</si>
  <si>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</si>
  <si>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</si>
  <si>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</si>
  <si>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</si>
  <si>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</si>
  <si>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</si>
  <si>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</si>
  <si>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</si>
  <si>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</si>
  <si>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</si>
  <si>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</si>
  <si>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</si>
  <si>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</si>
  <si>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</si>
  <si>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</si>
  <si>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</si>
  <si>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</si>
  <si>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</si>
  <si>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</si>
  <si>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</si>
  <si>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</si>
  <si>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</si>
  <si>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</si>
  <si>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</si>
  <si>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</si>
  <si>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</si>
  <si>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</si>
  <si>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</si>
  <si>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</si>
  <si>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</si>
  <si>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</si>
  <si>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</si>
  <si>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</si>
  <si>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</si>
  <si>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</si>
  <si>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</si>
  <si>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</si>
  <si>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</si>
  <si>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</si>
  <si>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</si>
  <si>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</si>
  <si>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</si>
  <si>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</si>
  <si>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</si>
  <si>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</si>
  <si>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</si>
  <si>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</si>
  <si>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</si>
  <si>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</si>
  <si>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</si>
  <si>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</si>
  <si>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</si>
  <si>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</si>
  <si>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</si>
  <si>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</si>
  <si>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</si>
  <si>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</si>
  <si>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</si>
  <si>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</si>
  <si>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</si>
  <si>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</si>
  <si>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</si>
  <si>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</si>
  <si>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</si>
  <si>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</si>
  <si>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</si>
  <si>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</si>
  <si>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</si>
  <si>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</si>
  <si>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</si>
  <si>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</si>
  <si>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</si>
  <si>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</si>
  <si>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</si>
  <si>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</si>
  <si>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</si>
  <si>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</si>
  <si>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</si>
  <si>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</si>
  <si>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</si>
  <si>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 Donation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</si>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</sst>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  <xf numFmtId="44" fontId="0" fillId="0" borderId="0" xfId="0" applyNumberFormat="1" applyAlignment="1">
      <alignment wrapText="1"/>
    </xf>
    <xf numFmtId="44" fontId="1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Kickstarter Excel V2.xlsx]Category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5528926247563105"/>
          <c:y val="6.53266846195590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25-4717-B690-EB593FA4A10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25-4717-B690-EB593FA4A10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25-4717-B690-EB593FA4A10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25-4717-B690-EB593FA4A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5198672"/>
        <c:axId val="244323872"/>
      </c:barChart>
      <c:catAx>
        <c:axId val="49519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323872"/>
        <c:crosses val="autoZero"/>
        <c:auto val="1"/>
        <c:lblAlgn val="ctr"/>
        <c:lblOffset val="100"/>
        <c:noMultiLvlLbl val="0"/>
      </c:catAx>
      <c:valAx>
        <c:axId val="24432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19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Kickstarter Excel V2.xlsx]Subcategory Statistics!PivotTable2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1F-4242-A832-FDDBF647E5F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1F-4242-A832-FDDBF647E5F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1F-4242-A832-FDDBF647E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5779120"/>
        <c:axId val="795780368"/>
      </c:barChart>
      <c:catAx>
        <c:axId val="79577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780368"/>
        <c:crosses val="autoZero"/>
        <c:auto val="1"/>
        <c:lblAlgn val="ctr"/>
        <c:lblOffset val="100"/>
        <c:noMultiLvlLbl val="0"/>
      </c:catAx>
      <c:valAx>
        <c:axId val="79578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77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Kickstarter Excel V2.xlsx]Outcomes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82-4F8A-A125-F68E85EE745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82-4F8A-A125-F68E85EE745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82-4F8A-A125-F68E85EE745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82-4F8A-A125-F68E85EE7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9240527"/>
        <c:axId val="359241775"/>
      </c:lineChart>
      <c:catAx>
        <c:axId val="35924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241775"/>
        <c:crosses val="autoZero"/>
        <c:auto val="1"/>
        <c:lblAlgn val="ctr"/>
        <c:lblOffset val="100"/>
        <c:noMultiLvlLbl val="0"/>
      </c:catAx>
      <c:valAx>
        <c:axId val="35924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24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79375</xdr:rowOff>
    </xdr:from>
    <xdr:to>
      <xdr:col>12</xdr:col>
      <xdr:colOff>6350</xdr:colOff>
      <xdr:row>14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FC44CB-EE7D-4C12-8F70-5736682CDE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</xdr:colOff>
      <xdr:row>5</xdr:row>
      <xdr:rowOff>9525</xdr:rowOff>
    </xdr:from>
    <xdr:to>
      <xdr:col>10</xdr:col>
      <xdr:colOff>346075</xdr:colOff>
      <xdr:row>19</xdr:row>
      <xdr:rowOff>174625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863D4C-0A43-4500-9592-9002B2741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3</xdr:row>
      <xdr:rowOff>101600</xdr:rowOff>
    </xdr:from>
    <xdr:to>
      <xdr:col>14</xdr:col>
      <xdr:colOff>431800</xdr:colOff>
      <xdr:row>18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4394BD-E18D-476C-BF62-8B2EB9590E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Lacey" refreshedDate="44173.85829502315" createdVersion="6" refreshedVersion="6" minRefreshableVersion="3" recordCount="4114" xr:uid="{2C429EFC-C50F-4E2F-9A8C-F51C1254292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Lacey" refreshedDate="44175.805123032405" createdVersion="6" refreshedVersion="6" minRefreshableVersion="3" recordCount="4115" xr:uid="{A615D974-7564-46CC-8781-09701C4A174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x v="4092"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2F7B13-1AE4-476C-B402-2E4746182FA2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C3CC04-B1C9-425D-93FE-29E1B64A64A0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1CD07F-5F39-413D-A60B-E7B3CD3B9C7D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ySplit="1" topLeftCell="A2" activePane="bottomLeft" state="frozen"/>
      <selection pane="bottomLeft" activeCell="B2" sqref="B2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6.08984375" bestFit="1" customWidth="1"/>
    <col min="19" max="19" width="22" style="16" bestFit="1" customWidth="1"/>
    <col min="20" max="20" width="20.54296875" style="16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</row>
    <row r="2" spans="1:20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>IFERROR(ROUND(E2844/L2844,2),0)</f>
        <v>0</v>
      </c>
      <c r="Q2844" s="10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D6EC6C69-0A58-4723-AA07-0F557496EBEE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CD607-9CAE-4372-8DC1-DD477B6611CA}">
  <dimension ref="A1:C14"/>
  <sheetViews>
    <sheetView workbookViewId="0">
      <selection activeCell="C14" sqref="C14"/>
    </sheetView>
  </sheetViews>
  <sheetFormatPr defaultRowHeight="14.5" x14ac:dyDescent="0.35"/>
  <cols>
    <col min="1" max="1" width="26.26953125" bestFit="1" customWidth="1"/>
    <col min="2" max="2" width="10.08984375" style="21" bestFit="1" customWidth="1"/>
    <col min="3" max="3" width="11.08984375" style="21" bestFit="1" customWidth="1"/>
  </cols>
  <sheetData>
    <row r="1" spans="1:3" x14ac:dyDescent="0.35">
      <c r="B1" s="21" t="s">
        <v>8389</v>
      </c>
      <c r="C1" s="21" t="s">
        <v>8390</v>
      </c>
    </row>
    <row r="2" spans="1:3" x14ac:dyDescent="0.35">
      <c r="A2" t="s">
        <v>8385</v>
      </c>
      <c r="B2" s="21" t="e">
        <f>AVERAGE(#REF!)</f>
        <v>#REF!</v>
      </c>
      <c r="C2" s="21" t="e">
        <f>AVERAGE(#REF!)</f>
        <v>#REF!</v>
      </c>
    </row>
    <row r="3" spans="1:3" x14ac:dyDescent="0.35">
      <c r="A3" t="s">
        <v>8386</v>
      </c>
      <c r="B3" s="21" t="e">
        <f>MEDIAN(#REF!)</f>
        <v>#REF!</v>
      </c>
      <c r="C3" s="21" t="e">
        <f>MEDIAN(#REF!)</f>
        <v>#REF!</v>
      </c>
    </row>
    <row r="4" spans="1:3" x14ac:dyDescent="0.35">
      <c r="A4" t="s">
        <v>8391</v>
      </c>
      <c r="B4" s="21" t="e">
        <f>_xlfn.STDEV.P(#REF!)</f>
        <v>#REF!</v>
      </c>
      <c r="C4" s="21" t="e">
        <f>_xlfn.STDEV.P(#REF!)</f>
        <v>#REF!</v>
      </c>
    </row>
    <row r="5" spans="1:3" x14ac:dyDescent="0.35">
      <c r="A5" t="s">
        <v>8392</v>
      </c>
      <c r="B5" s="21" t="e">
        <f>_xlfn.QUARTILE.EXC(#REF!, 3)</f>
        <v>#REF!</v>
      </c>
      <c r="C5" s="21" t="e">
        <f>_xlfn.QUARTILE.EXC(#REF!, 3)</f>
        <v>#REF!</v>
      </c>
    </row>
    <row r="6" spans="1:3" x14ac:dyDescent="0.35">
      <c r="A6" t="s">
        <v>8393</v>
      </c>
      <c r="B6" s="21" t="e">
        <f>_xlfn.QUARTILE.EXC(#REF!, 1)</f>
        <v>#REF!</v>
      </c>
      <c r="C6" s="21" t="e">
        <f>_xlfn.QUARTILE.EXC(#REF!, 1)</f>
        <v>#REF!</v>
      </c>
    </row>
    <row r="7" spans="1:3" x14ac:dyDescent="0.35">
      <c r="A7" t="s">
        <v>8394</v>
      </c>
      <c r="B7" s="21" t="e">
        <f>SUM(B5-B6)</f>
        <v>#REF!</v>
      </c>
      <c r="C7" s="21" t="e">
        <f>SUM(C5-C6)</f>
        <v>#REF!</v>
      </c>
    </row>
    <row r="9" spans="1:3" x14ac:dyDescent="0.35">
      <c r="A9" t="s">
        <v>8387</v>
      </c>
      <c r="B9" s="21" t="e">
        <f>AVERAGE(#REF!)</f>
        <v>#REF!</v>
      </c>
      <c r="C9" s="21" t="e">
        <f>AVERAGE(#REF!)</f>
        <v>#REF!</v>
      </c>
    </row>
    <row r="10" spans="1:3" x14ac:dyDescent="0.35">
      <c r="A10" t="s">
        <v>8388</v>
      </c>
      <c r="B10" s="21" t="e">
        <f>MEDIAN(#REF!)</f>
        <v>#REF!</v>
      </c>
      <c r="C10" s="21" t="e">
        <f>MEDIAN(#REF!)</f>
        <v>#REF!</v>
      </c>
    </row>
    <row r="11" spans="1:3" x14ac:dyDescent="0.35">
      <c r="A11" t="s">
        <v>8395</v>
      </c>
      <c r="B11" s="21" t="e">
        <f>_xlfn.STDEV.P(#REF!)</f>
        <v>#REF!</v>
      </c>
      <c r="C11" s="21" t="e">
        <f>_xlfn.STDEV.P(#REF!)</f>
        <v>#REF!</v>
      </c>
    </row>
    <row r="12" spans="1:3" x14ac:dyDescent="0.35">
      <c r="A12" t="s">
        <v>8396</v>
      </c>
      <c r="B12" s="21" t="e">
        <f>_xlfn.QUARTILE.EXC(#REF!, 3)</f>
        <v>#REF!</v>
      </c>
      <c r="C12" s="21" t="e">
        <f>_xlfn.QUARTILE.EXC(#REF!, 3)</f>
        <v>#REF!</v>
      </c>
    </row>
    <row r="13" spans="1:3" x14ac:dyDescent="0.35">
      <c r="A13" t="s">
        <v>8397</v>
      </c>
      <c r="B13" s="21" t="e">
        <f>_xlfn.QUARTILE.EXC(#REF!, 1)</f>
        <v>#REF!</v>
      </c>
      <c r="C13" s="21" t="e">
        <f>_xlfn.QUARTILE.EXC(#REF!, 1)</f>
        <v>#REF!</v>
      </c>
    </row>
    <row r="14" spans="1:3" x14ac:dyDescent="0.35">
      <c r="A14" t="s">
        <v>8398</v>
      </c>
      <c r="B14" s="21" t="e">
        <f>SUM(B12-B13)</f>
        <v>#REF!</v>
      </c>
      <c r="C14" s="21" t="e">
        <f>SUM(C12-C13)</f>
        <v>#REF!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CA2EB-DDAC-4324-A1B7-869B713C2C89}">
  <dimension ref="A1:F6"/>
  <sheetViews>
    <sheetView workbookViewId="0">
      <selection activeCell="B1" sqref="B1"/>
    </sheetView>
  </sheetViews>
  <sheetFormatPr defaultRowHeight="14.5" x14ac:dyDescent="0.35"/>
  <cols>
    <col min="1" max="1" width="31.08984375" bestFit="1" customWidth="1"/>
    <col min="2" max="2" width="54.90625" style="3" customWidth="1"/>
    <col min="3" max="3" width="9.7265625" style="5" bestFit="1" customWidth="1"/>
    <col min="4" max="4" width="10.08984375" style="5" bestFit="1" customWidth="1"/>
    <col min="5" max="5" width="13.36328125" style="5" bestFit="1" customWidth="1"/>
    <col min="6" max="6" width="8.54296875" bestFit="1" customWidth="1"/>
  </cols>
  <sheetData>
    <row r="1" spans="1:6" x14ac:dyDescent="0.35">
      <c r="A1" s="17" t="s">
        <v>8379</v>
      </c>
      <c r="B1" s="18" t="s">
        <v>8380</v>
      </c>
      <c r="C1" s="20" t="s">
        <v>8381</v>
      </c>
      <c r="D1" s="20" t="s">
        <v>8382</v>
      </c>
      <c r="E1" s="20" t="s">
        <v>8383</v>
      </c>
      <c r="F1" s="20" t="s">
        <v>8384</v>
      </c>
    </row>
    <row r="2" spans="1:6" ht="43.5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5">
        <f>VLOOKUP(A2, Kickstarter!B:E, 4, FALSE)</f>
        <v>2020</v>
      </c>
      <c r="E2" s="5">
        <f>VLOOKUP(A2, Kickstarter!B:P, 15, FALSE)</f>
        <v>51.79</v>
      </c>
      <c r="F2">
        <f>VLOOKUP(A2, Kickstarter!B:L, 11, FALSE)</f>
        <v>39</v>
      </c>
    </row>
    <row r="3" spans="1:6" ht="43.5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5">
        <f>VLOOKUP(A3, Kickstarter!B:E, 4, FALSE)</f>
        <v>2020</v>
      </c>
      <c r="E3" s="5">
        <f>VLOOKUP(A3, Kickstarter!B:P, 15, FALSE)</f>
        <v>36.07</v>
      </c>
      <c r="F3">
        <f>VLOOKUP(A3, Kickstarter!B:L, 11, FALSE)</f>
        <v>56</v>
      </c>
    </row>
    <row r="4" spans="1:6" ht="43.5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5">
        <f>VLOOKUP(A4, Kickstarter!B:E, 4, FALSE)</f>
        <v>2576</v>
      </c>
      <c r="E4" s="5">
        <f>VLOOKUP(A4, Kickstarter!B:P, 15, FALSE)</f>
        <v>33.03</v>
      </c>
      <c r="F4">
        <f>VLOOKUP(A4, Kickstarter!B:L, 11, FALSE)</f>
        <v>78</v>
      </c>
    </row>
    <row r="5" spans="1:6" ht="29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5">
        <f>VLOOKUP(A5, Kickstarter!B:E, 4, FALSE)</f>
        <v>1168</v>
      </c>
      <c r="E5" s="5">
        <f>VLOOKUP(A5, Kickstarter!B:P, 15, FALSE)</f>
        <v>44.92</v>
      </c>
      <c r="F5">
        <f>VLOOKUP(A5, Kickstarter!B:L, 11, FALSE)</f>
        <v>26</v>
      </c>
    </row>
    <row r="6" spans="1:6" ht="43.5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5">
        <f>VLOOKUP(A6, Kickstarter!B:E, 4, FALSE)</f>
        <v>4137</v>
      </c>
      <c r="E6" s="5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E0861-62FC-4EA0-986F-B9FB37F4C455}">
  <dimension ref="A1:F6"/>
  <sheetViews>
    <sheetView workbookViewId="0">
      <selection activeCell="B19" sqref="B1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3" t="s">
        <v>8222</v>
      </c>
      <c r="B1" t="s">
        <v>8224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8315</v>
      </c>
      <c r="B5" s="12">
        <v>6</v>
      </c>
      <c r="C5" s="12">
        <v>89</v>
      </c>
      <c r="D5" s="12">
        <v>6</v>
      </c>
      <c r="E5" s="12">
        <v>258</v>
      </c>
      <c r="F5" s="12">
        <v>359</v>
      </c>
    </row>
    <row r="6" spans="1:6" x14ac:dyDescent="0.35">
      <c r="A6" s="14" t="s">
        <v>8361</v>
      </c>
      <c r="B6" s="12">
        <v>6</v>
      </c>
      <c r="C6" s="12">
        <v>89</v>
      </c>
      <c r="D6" s="12">
        <v>6</v>
      </c>
      <c r="E6" s="12">
        <v>258</v>
      </c>
      <c r="F6" s="12">
        <v>359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02253-6E97-4757-80F9-D97C5FAC120C}">
  <dimension ref="A1:E7"/>
  <sheetViews>
    <sheetView topLeftCell="A5" workbookViewId="0">
      <selection activeCell="D4" sqref="D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  <col min="7" max="21" width="15.26953125" bestFit="1" customWidth="1"/>
    <col min="22" max="22" width="10.7265625" bestFit="1" customWidth="1"/>
  </cols>
  <sheetData>
    <row r="1" spans="1:5" x14ac:dyDescent="0.35">
      <c r="A1" s="13" t="s">
        <v>8222</v>
      </c>
      <c r="B1" t="s">
        <v>8224</v>
      </c>
    </row>
    <row r="2" spans="1:5" x14ac:dyDescent="0.35">
      <c r="A2" s="13" t="s">
        <v>8358</v>
      </c>
      <c r="B2" t="s">
        <v>8364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5">
      <c r="A7" s="14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21672-B26E-44EF-8A82-81861DFC7CD2}">
  <dimension ref="A2:F18"/>
  <sheetViews>
    <sheetView workbookViewId="0">
      <selection activeCell="A11" sqref="A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2" spans="1:6" x14ac:dyDescent="0.35">
      <c r="A2" s="13" t="s">
        <v>8358</v>
      </c>
      <c r="B2" t="s">
        <v>8315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5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5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5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5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5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5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5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5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5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5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5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5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Jessica Lacey</cp:lastModifiedBy>
  <dcterms:created xsi:type="dcterms:W3CDTF">2017-04-20T15:17:24Z</dcterms:created>
  <dcterms:modified xsi:type="dcterms:W3CDTF">2020-12-11T20:51:38Z</dcterms:modified>
</cp:coreProperties>
</file>