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6975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Sheet1!$A$1:$AH$45</definedName>
  </definedNames>
  <calcPr calcId="145621"/>
</workbook>
</file>

<file path=xl/calcChain.xml><?xml version="1.0" encoding="utf-8"?>
<calcChain xmlns="http://schemas.openxmlformats.org/spreadsheetml/2006/main">
  <c r="C925" i="2" l="1"/>
  <c r="C924" i="2"/>
  <c r="C920" i="2"/>
  <c r="C919" i="2"/>
  <c r="C918" i="2"/>
  <c r="C917" i="2"/>
  <c r="C905" i="2"/>
  <c r="C904" i="2"/>
  <c r="C903" i="2"/>
  <c r="C899" i="2"/>
  <c r="C898" i="2"/>
  <c r="C897" i="2"/>
  <c r="C896" i="2"/>
  <c r="C884" i="2"/>
  <c r="C883" i="2" s="1"/>
  <c r="C882" i="2"/>
  <c r="C878" i="2"/>
  <c r="C877" i="2"/>
  <c r="C876" i="2"/>
  <c r="C875" i="2"/>
  <c r="C863" i="2"/>
  <c r="C862" i="2"/>
  <c r="C861" i="2"/>
  <c r="C857" i="2"/>
  <c r="C856" i="2"/>
  <c r="C855" i="2"/>
  <c r="C854" i="2"/>
  <c r="C842" i="2"/>
  <c r="C841" i="2" s="1"/>
  <c r="C840" i="2"/>
  <c r="C836" i="2"/>
  <c r="C835" i="2"/>
  <c r="C834" i="2"/>
  <c r="C833" i="2"/>
  <c r="C821" i="2"/>
  <c r="C820" i="2"/>
  <c r="C819" i="2"/>
  <c r="C815" i="2"/>
  <c r="C814" i="2"/>
  <c r="C813" i="2"/>
  <c r="C812" i="2"/>
  <c r="C800" i="2"/>
  <c r="C799" i="2" s="1"/>
  <c r="C798" i="2"/>
  <c r="C794" i="2"/>
  <c r="C793" i="2"/>
  <c r="C792" i="2"/>
  <c r="C791" i="2"/>
  <c r="C779" i="2"/>
  <c r="C778" i="2"/>
  <c r="C777" i="2"/>
  <c r="C773" i="2"/>
  <c r="C772" i="2"/>
  <c r="C771" i="2"/>
  <c r="C770" i="2"/>
  <c r="C758" i="2"/>
  <c r="C757" i="2" s="1"/>
  <c r="C756" i="2"/>
  <c r="C752" i="2"/>
  <c r="C751" i="2"/>
  <c r="C750" i="2"/>
  <c r="C749" i="2"/>
  <c r="C737" i="2"/>
  <c r="C736" i="2"/>
  <c r="C735" i="2"/>
  <c r="C731" i="2"/>
  <c r="C730" i="2"/>
  <c r="C729" i="2"/>
  <c r="C728" i="2"/>
  <c r="C716" i="2"/>
  <c r="C715" i="2" s="1"/>
  <c r="C714" i="2"/>
  <c r="C710" i="2"/>
  <c r="C709" i="2"/>
  <c r="C708" i="2"/>
  <c r="C707" i="2"/>
  <c r="C695" i="2"/>
  <c r="C694" i="2" s="1"/>
  <c r="C693" i="2"/>
  <c r="C689" i="2"/>
  <c r="C688" i="2"/>
  <c r="C687" i="2"/>
  <c r="C686" i="2"/>
  <c r="C674" i="2"/>
  <c r="C673" i="2"/>
  <c r="C672" i="2"/>
  <c r="C668" i="2"/>
  <c r="C667" i="2"/>
  <c r="C666" i="2"/>
  <c r="C665" i="2"/>
  <c r="C653" i="2"/>
  <c r="C652" i="2"/>
  <c r="C651" i="2"/>
  <c r="C647" i="2"/>
  <c r="C646" i="2"/>
  <c r="C645" i="2"/>
  <c r="C644" i="2"/>
  <c r="C632" i="2"/>
  <c r="C631" i="2" s="1"/>
  <c r="C630" i="2"/>
  <c r="C626" i="2"/>
  <c r="C625" i="2"/>
  <c r="C624" i="2"/>
  <c r="C623" i="2"/>
  <c r="C611" i="2"/>
  <c r="C610" i="2"/>
  <c r="C609" i="2"/>
  <c r="C605" i="2"/>
  <c r="C604" i="2"/>
  <c r="C603" i="2"/>
  <c r="C602" i="2"/>
  <c r="C590" i="2"/>
  <c r="C589" i="2" s="1"/>
  <c r="C588" i="2"/>
  <c r="C584" i="2"/>
  <c r="C583" i="2"/>
  <c r="C582" i="2"/>
  <c r="C581" i="2"/>
  <c r="C569" i="2"/>
  <c r="C568" i="2"/>
  <c r="C567" i="2"/>
  <c r="C563" i="2"/>
  <c r="C562" i="2"/>
  <c r="C561" i="2"/>
  <c r="C560" i="2"/>
  <c r="C548" i="2"/>
  <c r="C547" i="2" s="1"/>
  <c r="C546" i="2"/>
  <c r="C542" i="2"/>
  <c r="C541" i="2"/>
  <c r="C540" i="2"/>
  <c r="C539" i="2"/>
  <c r="C527" i="2"/>
  <c r="C526" i="2"/>
  <c r="C525" i="2"/>
  <c r="C521" i="2"/>
  <c r="C520" i="2"/>
  <c r="C519" i="2"/>
  <c r="C518" i="2"/>
  <c r="C506" i="2"/>
  <c r="C505" i="2" s="1"/>
  <c r="C504" i="2"/>
  <c r="C500" i="2"/>
  <c r="C499" i="2"/>
  <c r="C498" i="2"/>
  <c r="C497" i="2"/>
  <c r="C485" i="2"/>
  <c r="C484" i="2"/>
  <c r="C483" i="2"/>
  <c r="C479" i="2"/>
  <c r="C478" i="2"/>
  <c r="C477" i="2"/>
  <c r="C476" i="2"/>
  <c r="C464" i="2"/>
  <c r="C463" i="2" s="1"/>
  <c r="C462" i="2"/>
  <c r="C458" i="2"/>
  <c r="C457" i="2"/>
  <c r="C456" i="2"/>
  <c r="C455" i="2"/>
  <c r="C443" i="2"/>
  <c r="C442" i="2"/>
  <c r="C441" i="2"/>
  <c r="C437" i="2"/>
  <c r="C436" i="2"/>
  <c r="C435" i="2"/>
  <c r="C434" i="2"/>
  <c r="C422" i="2"/>
  <c r="C421" i="2"/>
  <c r="C420" i="2"/>
  <c r="C416" i="2"/>
  <c r="C415" i="2"/>
  <c r="C414" i="2"/>
  <c r="C413" i="2"/>
  <c r="C401" i="2"/>
  <c r="C400" i="2" s="1"/>
  <c r="C399" i="2"/>
  <c r="C395" i="2"/>
  <c r="C394" i="2"/>
  <c r="C393" i="2"/>
  <c r="C392" i="2"/>
  <c r="C380" i="2"/>
  <c r="C379" i="2"/>
  <c r="C378" i="2"/>
  <c r="C374" i="2"/>
  <c r="C373" i="2"/>
  <c r="C372" i="2"/>
  <c r="C371" i="2"/>
  <c r="C359" i="2"/>
  <c r="C358" i="2" s="1"/>
  <c r="C357" i="2"/>
  <c r="C353" i="2"/>
  <c r="C352" i="2"/>
  <c r="C351" i="2"/>
  <c r="C350" i="2"/>
  <c r="C338" i="2"/>
  <c r="C337" i="2"/>
  <c r="C336" i="2"/>
  <c r="C332" i="2"/>
  <c r="C331" i="2"/>
  <c r="C330" i="2"/>
  <c r="C329" i="2"/>
  <c r="C317" i="2"/>
  <c r="C316" i="2" s="1"/>
  <c r="C315" i="2"/>
  <c r="C311" i="2"/>
  <c r="C310" i="2"/>
  <c r="C309" i="2"/>
  <c r="C308" i="2"/>
  <c r="C296" i="2"/>
  <c r="C295" i="2"/>
  <c r="C294" i="2"/>
  <c r="C290" i="2"/>
  <c r="C289" i="2"/>
  <c r="C288" i="2"/>
  <c r="C287" i="2"/>
  <c r="C275" i="2"/>
  <c r="C274" i="2" s="1"/>
  <c r="C273" i="2"/>
  <c r="C269" i="2"/>
  <c r="C268" i="2"/>
  <c r="C267" i="2"/>
  <c r="C266" i="2"/>
  <c r="C254" i="2"/>
  <c r="C253" i="2"/>
  <c r="C252" i="2"/>
  <c r="C248" i="2"/>
  <c r="C247" i="2"/>
  <c r="C246" i="2"/>
  <c r="C245" i="2"/>
  <c r="C233" i="2"/>
  <c r="C232" i="2" s="1"/>
  <c r="C231" i="2"/>
  <c r="C227" i="2"/>
  <c r="C226" i="2"/>
  <c r="C225" i="2"/>
  <c r="C224" i="2"/>
  <c r="C212" i="2"/>
  <c r="C211" i="2"/>
  <c r="C210" i="2"/>
  <c r="C206" i="2"/>
  <c r="C205" i="2"/>
  <c r="C204" i="2"/>
  <c r="C203" i="2"/>
  <c r="C191" i="2"/>
  <c r="C190" i="2" s="1"/>
  <c r="C189" i="2"/>
  <c r="C185" i="2"/>
  <c r="C184" i="2"/>
  <c r="C183" i="2"/>
  <c r="C182" i="2"/>
  <c r="C170" i="2"/>
  <c r="C169" i="2"/>
  <c r="C168" i="2"/>
  <c r="C164" i="2"/>
  <c r="C163" i="2"/>
  <c r="C162" i="2"/>
  <c r="C161" i="2"/>
  <c r="C149" i="2"/>
  <c r="C148" i="2" s="1"/>
  <c r="C147" i="2"/>
  <c r="C143" i="2"/>
  <c r="C142" i="2"/>
  <c r="C141" i="2"/>
  <c r="C140" i="2"/>
  <c r="C128" i="2"/>
  <c r="C127" i="2"/>
  <c r="C126" i="2"/>
  <c r="C122" i="2"/>
  <c r="C121" i="2"/>
  <c r="C120" i="2"/>
  <c r="C119" i="2"/>
  <c r="C107" i="2"/>
  <c r="C106" i="2" s="1"/>
  <c r="C105" i="2"/>
  <c r="C101" i="2"/>
  <c r="C100" i="2"/>
  <c r="C99" i="2"/>
  <c r="C98" i="2"/>
  <c r="C86" i="2"/>
  <c r="C85" i="2"/>
  <c r="C84" i="2"/>
  <c r="C80" i="2"/>
  <c r="C79" i="2"/>
  <c r="C78" i="2"/>
  <c r="C77" i="2"/>
  <c r="C65" i="2"/>
  <c r="C64" i="2" s="1"/>
  <c r="C63" i="2"/>
  <c r="C59" i="2"/>
  <c r="C58" i="2"/>
  <c r="C57" i="2"/>
  <c r="C56" i="2"/>
  <c r="C44" i="2"/>
  <c r="C43" i="2"/>
  <c r="C42" i="2"/>
  <c r="C38" i="2"/>
  <c r="C37" i="2"/>
  <c r="C36" i="2"/>
  <c r="C35" i="2"/>
  <c r="C23" i="2"/>
  <c r="C22" i="2" s="1"/>
  <c r="C21" i="2"/>
  <c r="C17" i="2"/>
  <c r="C16" i="2"/>
  <c r="C15" i="2"/>
  <c r="C14" i="2"/>
  <c r="C2" i="2"/>
  <c r="A925" i="2"/>
  <c r="A924" i="2"/>
  <c r="A923" i="2"/>
  <c r="C923" i="2" s="1"/>
  <c r="A922" i="2"/>
  <c r="C922" i="2" s="1"/>
  <c r="A921" i="2"/>
  <c r="C921" i="2" s="1"/>
  <c r="A920" i="2"/>
  <c r="A919" i="2"/>
  <c r="A918" i="2"/>
  <c r="A917" i="2"/>
  <c r="A916" i="2"/>
  <c r="C916" i="2" s="1"/>
  <c r="A915" i="2"/>
  <c r="C915" i="2" s="1"/>
  <c r="A914" i="2"/>
  <c r="C914" i="2" s="1"/>
  <c r="A913" i="2"/>
  <c r="C913" i="2" s="1"/>
  <c r="A912" i="2"/>
  <c r="C912" i="2" s="1"/>
  <c r="A911" i="2"/>
  <c r="C911" i="2" s="1"/>
  <c r="A910" i="2"/>
  <c r="C910" i="2" s="1"/>
  <c r="A909" i="2"/>
  <c r="C909" i="2" s="1"/>
  <c r="A908" i="2"/>
  <c r="C908" i="2" s="1"/>
  <c r="A907" i="2"/>
  <c r="A906" i="2"/>
  <c r="C906" i="2" s="1"/>
  <c r="A905" i="2"/>
  <c r="A904" i="2"/>
  <c r="A903" i="2"/>
  <c r="A902" i="2"/>
  <c r="C902" i="2" s="1"/>
  <c r="A901" i="2"/>
  <c r="C901" i="2" s="1"/>
  <c r="A900" i="2"/>
  <c r="C900" i="2" s="1"/>
  <c r="A899" i="2"/>
  <c r="A898" i="2"/>
  <c r="A897" i="2"/>
  <c r="A896" i="2"/>
  <c r="A895" i="2"/>
  <c r="C895" i="2" s="1"/>
  <c r="A894" i="2"/>
  <c r="C894" i="2" s="1"/>
  <c r="A893" i="2"/>
  <c r="C893" i="2" s="1"/>
  <c r="A892" i="2"/>
  <c r="C892" i="2" s="1"/>
  <c r="A891" i="2"/>
  <c r="C891" i="2" s="1"/>
  <c r="A890" i="2"/>
  <c r="C890" i="2" s="1"/>
  <c r="A889" i="2"/>
  <c r="C889" i="2" s="1"/>
  <c r="A888" i="2"/>
  <c r="C888" i="2" s="1"/>
  <c r="A887" i="2"/>
  <c r="C887" i="2" s="1"/>
  <c r="A886" i="2"/>
  <c r="A885" i="2"/>
  <c r="C885" i="2" s="1"/>
  <c r="A884" i="2"/>
  <c r="A883" i="2"/>
  <c r="A882" i="2"/>
  <c r="A881" i="2"/>
  <c r="C881" i="2" s="1"/>
  <c r="A880" i="2"/>
  <c r="C880" i="2" s="1"/>
  <c r="A879" i="2"/>
  <c r="C879" i="2" s="1"/>
  <c r="A878" i="2"/>
  <c r="A877" i="2"/>
  <c r="A876" i="2"/>
  <c r="A875" i="2"/>
  <c r="A874" i="2"/>
  <c r="C874" i="2" s="1"/>
  <c r="A873" i="2"/>
  <c r="C873" i="2" s="1"/>
  <c r="A872" i="2"/>
  <c r="C872" i="2" s="1"/>
  <c r="A871" i="2"/>
  <c r="C871" i="2" s="1"/>
  <c r="A870" i="2"/>
  <c r="C870" i="2" s="1"/>
  <c r="A869" i="2"/>
  <c r="C869" i="2" s="1"/>
  <c r="A868" i="2"/>
  <c r="C868" i="2" s="1"/>
  <c r="A867" i="2"/>
  <c r="C867" i="2" s="1"/>
  <c r="A866" i="2"/>
  <c r="C866" i="2" s="1"/>
  <c r="A865" i="2"/>
  <c r="A864" i="2"/>
  <c r="C864" i="2" s="1"/>
  <c r="A863" i="2"/>
  <c r="A862" i="2"/>
  <c r="A861" i="2"/>
  <c r="A860" i="2"/>
  <c r="C860" i="2" s="1"/>
  <c r="A859" i="2"/>
  <c r="C859" i="2" s="1"/>
  <c r="A858" i="2"/>
  <c r="C858" i="2" s="1"/>
  <c r="A857" i="2"/>
  <c r="A856" i="2"/>
  <c r="A855" i="2"/>
  <c r="A854" i="2"/>
  <c r="A853" i="2"/>
  <c r="C853" i="2" s="1"/>
  <c r="A852" i="2"/>
  <c r="C852" i="2" s="1"/>
  <c r="A851" i="2"/>
  <c r="C851" i="2" s="1"/>
  <c r="A850" i="2"/>
  <c r="C850" i="2" s="1"/>
  <c r="A849" i="2"/>
  <c r="C849" i="2" s="1"/>
  <c r="A848" i="2"/>
  <c r="C848" i="2" s="1"/>
  <c r="A847" i="2"/>
  <c r="C847" i="2" s="1"/>
  <c r="A846" i="2"/>
  <c r="C846" i="2" s="1"/>
  <c r="A845" i="2"/>
  <c r="C845" i="2" s="1"/>
  <c r="A844" i="2"/>
  <c r="A843" i="2"/>
  <c r="C843" i="2" s="1"/>
  <c r="A842" i="2"/>
  <c r="A841" i="2"/>
  <c r="A840" i="2"/>
  <c r="A839" i="2"/>
  <c r="C839" i="2" s="1"/>
  <c r="A838" i="2"/>
  <c r="C838" i="2" s="1"/>
  <c r="A837" i="2"/>
  <c r="C837" i="2" s="1"/>
  <c r="A836" i="2"/>
  <c r="A835" i="2"/>
  <c r="A834" i="2"/>
  <c r="A833" i="2"/>
  <c r="A832" i="2"/>
  <c r="C832" i="2" s="1"/>
  <c r="A831" i="2"/>
  <c r="C831" i="2" s="1"/>
  <c r="A830" i="2"/>
  <c r="C830" i="2" s="1"/>
  <c r="A829" i="2"/>
  <c r="C829" i="2" s="1"/>
  <c r="A828" i="2"/>
  <c r="C828" i="2" s="1"/>
  <c r="A827" i="2"/>
  <c r="C827" i="2" s="1"/>
  <c r="A826" i="2"/>
  <c r="C826" i="2" s="1"/>
  <c r="A825" i="2"/>
  <c r="C825" i="2" s="1"/>
  <c r="A824" i="2"/>
  <c r="C824" i="2" s="1"/>
  <c r="A823" i="2"/>
  <c r="A822" i="2"/>
  <c r="C822" i="2" s="1"/>
  <c r="A821" i="2"/>
  <c r="A820" i="2"/>
  <c r="A819" i="2"/>
  <c r="A818" i="2"/>
  <c r="C818" i="2" s="1"/>
  <c r="A817" i="2"/>
  <c r="C817" i="2" s="1"/>
  <c r="A816" i="2"/>
  <c r="C816" i="2" s="1"/>
  <c r="A815" i="2"/>
  <c r="A814" i="2"/>
  <c r="A813" i="2"/>
  <c r="A812" i="2"/>
  <c r="A811" i="2"/>
  <c r="C811" i="2" s="1"/>
  <c r="A810" i="2"/>
  <c r="C810" i="2" s="1"/>
  <c r="A809" i="2"/>
  <c r="C809" i="2" s="1"/>
  <c r="A808" i="2"/>
  <c r="C808" i="2" s="1"/>
  <c r="A807" i="2"/>
  <c r="C807" i="2" s="1"/>
  <c r="A806" i="2"/>
  <c r="C806" i="2" s="1"/>
  <c r="A805" i="2"/>
  <c r="C805" i="2" s="1"/>
  <c r="A804" i="2"/>
  <c r="C804" i="2" s="1"/>
  <c r="A803" i="2"/>
  <c r="C803" i="2" s="1"/>
  <c r="A802" i="2"/>
  <c r="A801" i="2"/>
  <c r="C801" i="2" s="1"/>
  <c r="A800" i="2"/>
  <c r="A799" i="2"/>
  <c r="A798" i="2"/>
  <c r="A797" i="2"/>
  <c r="C797" i="2" s="1"/>
  <c r="A796" i="2"/>
  <c r="C796" i="2" s="1"/>
  <c r="A795" i="2"/>
  <c r="C795" i="2" s="1"/>
  <c r="A794" i="2"/>
  <c r="A793" i="2"/>
  <c r="A792" i="2"/>
  <c r="A791" i="2"/>
  <c r="A790" i="2"/>
  <c r="C790" i="2" s="1"/>
  <c r="A789" i="2"/>
  <c r="C789" i="2" s="1"/>
  <c r="A788" i="2"/>
  <c r="C788" i="2" s="1"/>
  <c r="A787" i="2"/>
  <c r="C787" i="2" s="1"/>
  <c r="A786" i="2"/>
  <c r="C786" i="2" s="1"/>
  <c r="A785" i="2"/>
  <c r="C785" i="2" s="1"/>
  <c r="A784" i="2"/>
  <c r="C784" i="2" s="1"/>
  <c r="A783" i="2"/>
  <c r="C783" i="2" s="1"/>
  <c r="A782" i="2"/>
  <c r="C782" i="2" s="1"/>
  <c r="A781" i="2"/>
  <c r="A780" i="2"/>
  <c r="C780" i="2" s="1"/>
  <c r="A779" i="2"/>
  <c r="A778" i="2"/>
  <c r="A777" i="2"/>
  <c r="A776" i="2"/>
  <c r="C776" i="2" s="1"/>
  <c r="A775" i="2"/>
  <c r="C775" i="2" s="1"/>
  <c r="A774" i="2"/>
  <c r="C774" i="2" s="1"/>
  <c r="A773" i="2"/>
  <c r="A772" i="2"/>
  <c r="A771" i="2"/>
  <c r="A770" i="2"/>
  <c r="A769" i="2"/>
  <c r="C769" i="2" s="1"/>
  <c r="A768" i="2"/>
  <c r="C768" i="2" s="1"/>
  <c r="A767" i="2"/>
  <c r="C767" i="2" s="1"/>
  <c r="A766" i="2"/>
  <c r="C766" i="2" s="1"/>
  <c r="A765" i="2"/>
  <c r="C765" i="2" s="1"/>
  <c r="A764" i="2"/>
  <c r="C764" i="2" s="1"/>
  <c r="A763" i="2"/>
  <c r="C763" i="2" s="1"/>
  <c r="A762" i="2"/>
  <c r="C762" i="2" s="1"/>
  <c r="A761" i="2"/>
  <c r="C761" i="2" s="1"/>
  <c r="A760" i="2"/>
  <c r="A759" i="2"/>
  <c r="C759" i="2" s="1"/>
  <c r="A758" i="2"/>
  <c r="A757" i="2"/>
  <c r="A756" i="2"/>
  <c r="A755" i="2"/>
  <c r="C755" i="2" s="1"/>
  <c r="A754" i="2"/>
  <c r="C754" i="2" s="1"/>
  <c r="A753" i="2"/>
  <c r="C753" i="2" s="1"/>
  <c r="A752" i="2"/>
  <c r="A751" i="2"/>
  <c r="A750" i="2"/>
  <c r="A749" i="2"/>
  <c r="A748" i="2"/>
  <c r="C748" i="2" s="1"/>
  <c r="A747" i="2"/>
  <c r="C747" i="2" s="1"/>
  <c r="A746" i="2"/>
  <c r="C746" i="2" s="1"/>
  <c r="A745" i="2"/>
  <c r="C745" i="2" s="1"/>
  <c r="A744" i="2"/>
  <c r="C744" i="2" s="1"/>
  <c r="A743" i="2"/>
  <c r="C743" i="2" s="1"/>
  <c r="A742" i="2"/>
  <c r="C742" i="2" s="1"/>
  <c r="A741" i="2"/>
  <c r="C741" i="2" s="1"/>
  <c r="A740" i="2"/>
  <c r="C740" i="2" s="1"/>
  <c r="A739" i="2"/>
  <c r="A738" i="2"/>
  <c r="C738" i="2" s="1"/>
  <c r="A737" i="2"/>
  <c r="A736" i="2"/>
  <c r="A735" i="2"/>
  <c r="A734" i="2"/>
  <c r="C734" i="2" s="1"/>
  <c r="A733" i="2"/>
  <c r="C733" i="2" s="1"/>
  <c r="A732" i="2"/>
  <c r="C732" i="2" s="1"/>
  <c r="A731" i="2"/>
  <c r="A730" i="2"/>
  <c r="A729" i="2"/>
  <c r="A728" i="2"/>
  <c r="A727" i="2"/>
  <c r="C727" i="2" s="1"/>
  <c r="A726" i="2"/>
  <c r="C726" i="2" s="1"/>
  <c r="A725" i="2"/>
  <c r="C725" i="2" s="1"/>
  <c r="A724" i="2"/>
  <c r="C724" i="2" s="1"/>
  <c r="A723" i="2"/>
  <c r="C723" i="2" s="1"/>
  <c r="A722" i="2"/>
  <c r="C722" i="2" s="1"/>
  <c r="A721" i="2"/>
  <c r="C721" i="2" s="1"/>
  <c r="A720" i="2"/>
  <c r="C720" i="2" s="1"/>
  <c r="A719" i="2"/>
  <c r="C719" i="2" s="1"/>
  <c r="A718" i="2"/>
  <c r="A717" i="2"/>
  <c r="C717" i="2" s="1"/>
  <c r="A716" i="2"/>
  <c r="A715" i="2"/>
  <c r="A714" i="2"/>
  <c r="A713" i="2"/>
  <c r="C713" i="2" s="1"/>
  <c r="A712" i="2"/>
  <c r="C712" i="2" s="1"/>
  <c r="A711" i="2"/>
  <c r="C711" i="2" s="1"/>
  <c r="A710" i="2"/>
  <c r="A709" i="2"/>
  <c r="A708" i="2"/>
  <c r="A707" i="2"/>
  <c r="A706" i="2"/>
  <c r="C706" i="2" s="1"/>
  <c r="A705" i="2"/>
  <c r="C705" i="2" s="1"/>
  <c r="A704" i="2"/>
  <c r="C704" i="2" s="1"/>
  <c r="A703" i="2"/>
  <c r="C703" i="2" s="1"/>
  <c r="A702" i="2"/>
  <c r="C702" i="2" s="1"/>
  <c r="A701" i="2"/>
  <c r="C701" i="2" s="1"/>
  <c r="A700" i="2"/>
  <c r="C700" i="2" s="1"/>
  <c r="A699" i="2"/>
  <c r="C699" i="2" s="1"/>
  <c r="A698" i="2"/>
  <c r="C698" i="2" s="1"/>
  <c r="A697" i="2"/>
  <c r="A696" i="2"/>
  <c r="C696" i="2" s="1"/>
  <c r="A695" i="2"/>
  <c r="A694" i="2"/>
  <c r="A693" i="2"/>
  <c r="A692" i="2"/>
  <c r="C692" i="2" s="1"/>
  <c r="A691" i="2"/>
  <c r="C691" i="2" s="1"/>
  <c r="A690" i="2"/>
  <c r="C690" i="2" s="1"/>
  <c r="A689" i="2"/>
  <c r="A688" i="2"/>
  <c r="A687" i="2"/>
  <c r="A686" i="2"/>
  <c r="A685" i="2"/>
  <c r="C685" i="2" s="1"/>
  <c r="A684" i="2"/>
  <c r="C684" i="2" s="1"/>
  <c r="A683" i="2"/>
  <c r="C683" i="2" s="1"/>
  <c r="A682" i="2"/>
  <c r="C682" i="2" s="1"/>
  <c r="A681" i="2"/>
  <c r="C681" i="2" s="1"/>
  <c r="A680" i="2"/>
  <c r="C680" i="2" s="1"/>
  <c r="A679" i="2"/>
  <c r="C679" i="2" s="1"/>
  <c r="A678" i="2"/>
  <c r="C678" i="2" s="1"/>
  <c r="A677" i="2"/>
  <c r="C677" i="2" s="1"/>
  <c r="A676" i="2"/>
  <c r="A675" i="2"/>
  <c r="C675" i="2" s="1"/>
  <c r="A674" i="2"/>
  <c r="A673" i="2"/>
  <c r="A672" i="2"/>
  <c r="A671" i="2"/>
  <c r="C671" i="2" s="1"/>
  <c r="A670" i="2"/>
  <c r="C670" i="2" s="1"/>
  <c r="A669" i="2"/>
  <c r="C669" i="2" s="1"/>
  <c r="A668" i="2"/>
  <c r="A667" i="2"/>
  <c r="A666" i="2"/>
  <c r="A665" i="2"/>
  <c r="A664" i="2"/>
  <c r="C664" i="2" s="1"/>
  <c r="A663" i="2"/>
  <c r="C663" i="2" s="1"/>
  <c r="A662" i="2"/>
  <c r="C662" i="2" s="1"/>
  <c r="A661" i="2"/>
  <c r="C661" i="2" s="1"/>
  <c r="A660" i="2"/>
  <c r="C660" i="2" s="1"/>
  <c r="A659" i="2"/>
  <c r="C659" i="2" s="1"/>
  <c r="A658" i="2"/>
  <c r="C658" i="2" s="1"/>
  <c r="A657" i="2"/>
  <c r="C657" i="2" s="1"/>
  <c r="A656" i="2"/>
  <c r="C656" i="2" s="1"/>
  <c r="A655" i="2"/>
  <c r="A654" i="2"/>
  <c r="C654" i="2" s="1"/>
  <c r="A653" i="2"/>
  <c r="A652" i="2"/>
  <c r="A651" i="2"/>
  <c r="A650" i="2"/>
  <c r="C650" i="2" s="1"/>
  <c r="A649" i="2"/>
  <c r="C649" i="2" s="1"/>
  <c r="A648" i="2"/>
  <c r="C648" i="2" s="1"/>
  <c r="A647" i="2"/>
  <c r="A646" i="2"/>
  <c r="A645" i="2"/>
  <c r="A644" i="2"/>
  <c r="A643" i="2"/>
  <c r="C643" i="2" s="1"/>
  <c r="A642" i="2"/>
  <c r="C642" i="2" s="1"/>
  <c r="A641" i="2"/>
  <c r="C641" i="2" s="1"/>
  <c r="A640" i="2"/>
  <c r="C640" i="2" s="1"/>
  <c r="A639" i="2"/>
  <c r="C639" i="2" s="1"/>
  <c r="A638" i="2"/>
  <c r="C638" i="2" s="1"/>
  <c r="A637" i="2"/>
  <c r="C637" i="2" s="1"/>
  <c r="A636" i="2"/>
  <c r="C636" i="2" s="1"/>
  <c r="A635" i="2"/>
  <c r="C635" i="2" s="1"/>
  <c r="A634" i="2"/>
  <c r="A633" i="2"/>
  <c r="C633" i="2" s="1"/>
  <c r="A632" i="2"/>
  <c r="A631" i="2"/>
  <c r="A630" i="2"/>
  <c r="A629" i="2"/>
  <c r="C629" i="2" s="1"/>
  <c r="A628" i="2"/>
  <c r="C628" i="2" s="1"/>
  <c r="A627" i="2"/>
  <c r="C627" i="2" s="1"/>
  <c r="A626" i="2"/>
  <c r="A625" i="2"/>
  <c r="A624" i="2"/>
  <c r="A623" i="2"/>
  <c r="A622" i="2"/>
  <c r="C622" i="2" s="1"/>
  <c r="A621" i="2"/>
  <c r="C621" i="2" s="1"/>
  <c r="A620" i="2"/>
  <c r="C620" i="2" s="1"/>
  <c r="A619" i="2"/>
  <c r="C619" i="2" s="1"/>
  <c r="A618" i="2"/>
  <c r="C618" i="2" s="1"/>
  <c r="A617" i="2"/>
  <c r="C617" i="2" s="1"/>
  <c r="A616" i="2"/>
  <c r="C616" i="2" s="1"/>
  <c r="A615" i="2"/>
  <c r="C615" i="2" s="1"/>
  <c r="A614" i="2"/>
  <c r="C614" i="2" s="1"/>
  <c r="A613" i="2"/>
  <c r="A612" i="2"/>
  <c r="C612" i="2" s="1"/>
  <c r="A611" i="2"/>
  <c r="A610" i="2"/>
  <c r="A609" i="2"/>
  <c r="A608" i="2"/>
  <c r="C608" i="2" s="1"/>
  <c r="A607" i="2"/>
  <c r="C607" i="2" s="1"/>
  <c r="A606" i="2"/>
  <c r="C606" i="2" s="1"/>
  <c r="A605" i="2"/>
  <c r="A604" i="2"/>
  <c r="A603" i="2"/>
  <c r="A602" i="2"/>
  <c r="A601" i="2"/>
  <c r="C601" i="2" s="1"/>
  <c r="A600" i="2"/>
  <c r="C600" i="2" s="1"/>
  <c r="A599" i="2"/>
  <c r="C599" i="2" s="1"/>
  <c r="A598" i="2"/>
  <c r="C598" i="2" s="1"/>
  <c r="A597" i="2"/>
  <c r="C597" i="2" s="1"/>
  <c r="A596" i="2"/>
  <c r="C596" i="2" s="1"/>
  <c r="A595" i="2"/>
  <c r="C595" i="2" s="1"/>
  <c r="A594" i="2"/>
  <c r="C594" i="2" s="1"/>
  <c r="A593" i="2"/>
  <c r="C593" i="2" s="1"/>
  <c r="A592" i="2"/>
  <c r="A591" i="2"/>
  <c r="C591" i="2" s="1"/>
  <c r="A590" i="2"/>
  <c r="A589" i="2"/>
  <c r="A588" i="2"/>
  <c r="A587" i="2"/>
  <c r="C587" i="2" s="1"/>
  <c r="A586" i="2"/>
  <c r="C586" i="2" s="1"/>
  <c r="A585" i="2"/>
  <c r="C585" i="2" s="1"/>
  <c r="A584" i="2"/>
  <c r="A583" i="2"/>
  <c r="A582" i="2"/>
  <c r="A581" i="2"/>
  <c r="A580" i="2"/>
  <c r="C580" i="2" s="1"/>
  <c r="A579" i="2"/>
  <c r="C579" i="2" s="1"/>
  <c r="A578" i="2"/>
  <c r="C578" i="2" s="1"/>
  <c r="A577" i="2"/>
  <c r="C577" i="2" s="1"/>
  <c r="A576" i="2"/>
  <c r="C576" i="2" s="1"/>
  <c r="A575" i="2"/>
  <c r="C575" i="2" s="1"/>
  <c r="A574" i="2"/>
  <c r="C574" i="2" s="1"/>
  <c r="A573" i="2"/>
  <c r="C573" i="2" s="1"/>
  <c r="A572" i="2"/>
  <c r="C572" i="2" s="1"/>
  <c r="A571" i="2"/>
  <c r="A570" i="2"/>
  <c r="C570" i="2" s="1"/>
  <c r="A569" i="2"/>
  <c r="A568" i="2"/>
  <c r="A567" i="2"/>
  <c r="A566" i="2"/>
  <c r="C566" i="2" s="1"/>
  <c r="A565" i="2"/>
  <c r="C565" i="2" s="1"/>
  <c r="A564" i="2"/>
  <c r="C564" i="2" s="1"/>
  <c r="A563" i="2"/>
  <c r="A562" i="2"/>
  <c r="A561" i="2"/>
  <c r="A560" i="2"/>
  <c r="A559" i="2"/>
  <c r="C559" i="2" s="1"/>
  <c r="A558" i="2"/>
  <c r="C558" i="2" s="1"/>
  <c r="A557" i="2"/>
  <c r="C557" i="2" s="1"/>
  <c r="A556" i="2"/>
  <c r="C556" i="2" s="1"/>
  <c r="A555" i="2"/>
  <c r="C555" i="2" s="1"/>
  <c r="A554" i="2"/>
  <c r="C554" i="2" s="1"/>
  <c r="A553" i="2"/>
  <c r="C553" i="2" s="1"/>
  <c r="A552" i="2"/>
  <c r="C552" i="2" s="1"/>
  <c r="A551" i="2"/>
  <c r="C551" i="2" s="1"/>
  <c r="A550" i="2"/>
  <c r="A549" i="2"/>
  <c r="C549" i="2" s="1"/>
  <c r="A548" i="2"/>
  <c r="A547" i="2"/>
  <c r="A546" i="2"/>
  <c r="A545" i="2"/>
  <c r="C545" i="2" s="1"/>
  <c r="A544" i="2"/>
  <c r="C544" i="2" s="1"/>
  <c r="A543" i="2"/>
  <c r="C543" i="2" s="1"/>
  <c r="A542" i="2"/>
  <c r="A541" i="2"/>
  <c r="A540" i="2"/>
  <c r="A539" i="2"/>
  <c r="A538" i="2"/>
  <c r="C538" i="2" s="1"/>
  <c r="A537" i="2"/>
  <c r="C537" i="2" s="1"/>
  <c r="A536" i="2"/>
  <c r="C536" i="2" s="1"/>
  <c r="A535" i="2"/>
  <c r="C535" i="2" s="1"/>
  <c r="A534" i="2"/>
  <c r="C534" i="2" s="1"/>
  <c r="A533" i="2"/>
  <c r="C533" i="2" s="1"/>
  <c r="A532" i="2"/>
  <c r="C532" i="2" s="1"/>
  <c r="A531" i="2"/>
  <c r="C531" i="2" s="1"/>
  <c r="A530" i="2"/>
  <c r="C530" i="2" s="1"/>
  <c r="A529" i="2"/>
  <c r="A528" i="2"/>
  <c r="C528" i="2" s="1"/>
  <c r="A527" i="2"/>
  <c r="A526" i="2"/>
  <c r="A525" i="2"/>
  <c r="A524" i="2"/>
  <c r="C524" i="2" s="1"/>
  <c r="A523" i="2"/>
  <c r="C523" i="2" s="1"/>
  <c r="A522" i="2"/>
  <c r="C522" i="2" s="1"/>
  <c r="A521" i="2"/>
  <c r="A520" i="2"/>
  <c r="A519" i="2"/>
  <c r="A518" i="2"/>
  <c r="A517" i="2"/>
  <c r="C517" i="2" s="1"/>
  <c r="A516" i="2"/>
  <c r="C516" i="2" s="1"/>
  <c r="A515" i="2"/>
  <c r="C515" i="2" s="1"/>
  <c r="A514" i="2"/>
  <c r="C514" i="2" s="1"/>
  <c r="A513" i="2"/>
  <c r="C513" i="2" s="1"/>
  <c r="A512" i="2"/>
  <c r="C512" i="2" s="1"/>
  <c r="A511" i="2"/>
  <c r="C511" i="2" s="1"/>
  <c r="A510" i="2"/>
  <c r="C510" i="2" s="1"/>
  <c r="A509" i="2"/>
  <c r="C509" i="2" s="1"/>
  <c r="A508" i="2"/>
  <c r="A507" i="2"/>
  <c r="C507" i="2" s="1"/>
  <c r="A506" i="2"/>
  <c r="A505" i="2"/>
  <c r="A504" i="2"/>
  <c r="A503" i="2"/>
  <c r="C503" i="2" s="1"/>
  <c r="A502" i="2"/>
  <c r="C502" i="2" s="1"/>
  <c r="A501" i="2"/>
  <c r="C501" i="2" s="1"/>
  <c r="A500" i="2"/>
  <c r="A499" i="2"/>
  <c r="A498" i="2"/>
  <c r="A497" i="2"/>
  <c r="A496" i="2"/>
  <c r="C496" i="2" s="1"/>
  <c r="A495" i="2"/>
  <c r="C495" i="2" s="1"/>
  <c r="A494" i="2"/>
  <c r="C494" i="2" s="1"/>
  <c r="A493" i="2"/>
  <c r="C493" i="2" s="1"/>
  <c r="A492" i="2"/>
  <c r="C492" i="2" s="1"/>
  <c r="A491" i="2"/>
  <c r="C491" i="2" s="1"/>
  <c r="A490" i="2"/>
  <c r="C490" i="2" s="1"/>
  <c r="A489" i="2"/>
  <c r="C489" i="2" s="1"/>
  <c r="A488" i="2"/>
  <c r="C488" i="2" s="1"/>
  <c r="A487" i="2"/>
  <c r="A486" i="2"/>
  <c r="C486" i="2" s="1"/>
  <c r="A485" i="2"/>
  <c r="A484" i="2"/>
  <c r="A483" i="2"/>
  <c r="A482" i="2"/>
  <c r="C482" i="2" s="1"/>
  <c r="A481" i="2"/>
  <c r="C481" i="2" s="1"/>
  <c r="A480" i="2"/>
  <c r="C480" i="2" s="1"/>
  <c r="A479" i="2"/>
  <c r="A478" i="2"/>
  <c r="A477" i="2"/>
  <c r="A476" i="2"/>
  <c r="A475" i="2"/>
  <c r="C475" i="2" s="1"/>
  <c r="A474" i="2"/>
  <c r="C474" i="2" s="1"/>
  <c r="A473" i="2"/>
  <c r="C473" i="2" s="1"/>
  <c r="A472" i="2"/>
  <c r="C472" i="2" s="1"/>
  <c r="A471" i="2"/>
  <c r="C471" i="2" s="1"/>
  <c r="A470" i="2"/>
  <c r="C470" i="2" s="1"/>
  <c r="A469" i="2"/>
  <c r="C469" i="2" s="1"/>
  <c r="A468" i="2"/>
  <c r="C468" i="2" s="1"/>
  <c r="A467" i="2"/>
  <c r="C467" i="2" s="1"/>
  <c r="A466" i="2"/>
  <c r="A465" i="2"/>
  <c r="C465" i="2" s="1"/>
  <c r="A464" i="2"/>
  <c r="A463" i="2"/>
  <c r="A462" i="2"/>
  <c r="A461" i="2"/>
  <c r="C461" i="2" s="1"/>
  <c r="A460" i="2"/>
  <c r="C460" i="2" s="1"/>
  <c r="A459" i="2"/>
  <c r="C459" i="2" s="1"/>
  <c r="A458" i="2"/>
  <c r="A457" i="2"/>
  <c r="A456" i="2"/>
  <c r="A455" i="2"/>
  <c r="A454" i="2"/>
  <c r="C454" i="2" s="1"/>
  <c r="A453" i="2"/>
  <c r="C453" i="2" s="1"/>
  <c r="A452" i="2"/>
  <c r="C452" i="2" s="1"/>
  <c r="A451" i="2"/>
  <c r="C451" i="2" s="1"/>
  <c r="A450" i="2"/>
  <c r="C450" i="2" s="1"/>
  <c r="A449" i="2"/>
  <c r="C449" i="2" s="1"/>
  <c r="A448" i="2"/>
  <c r="C448" i="2" s="1"/>
  <c r="A447" i="2"/>
  <c r="C447" i="2" s="1"/>
  <c r="A446" i="2"/>
  <c r="C446" i="2" s="1"/>
  <c r="A445" i="2"/>
  <c r="A444" i="2"/>
  <c r="C444" i="2" s="1"/>
  <c r="A443" i="2"/>
  <c r="A442" i="2"/>
  <c r="A441" i="2"/>
  <c r="A440" i="2"/>
  <c r="C440" i="2" s="1"/>
  <c r="A439" i="2"/>
  <c r="C439" i="2" s="1"/>
  <c r="A438" i="2"/>
  <c r="C438" i="2" s="1"/>
  <c r="A437" i="2"/>
  <c r="A436" i="2"/>
  <c r="A435" i="2"/>
  <c r="A434" i="2"/>
  <c r="A433" i="2"/>
  <c r="C433" i="2" s="1"/>
  <c r="A432" i="2"/>
  <c r="C432" i="2" s="1"/>
  <c r="A431" i="2"/>
  <c r="C431" i="2" s="1"/>
  <c r="A430" i="2"/>
  <c r="C430" i="2" s="1"/>
  <c r="A429" i="2"/>
  <c r="C429" i="2" s="1"/>
  <c r="A428" i="2"/>
  <c r="C428" i="2" s="1"/>
  <c r="A427" i="2"/>
  <c r="C427" i="2" s="1"/>
  <c r="A426" i="2"/>
  <c r="C426" i="2" s="1"/>
  <c r="A425" i="2"/>
  <c r="C425" i="2" s="1"/>
  <c r="A424" i="2"/>
  <c r="A423" i="2"/>
  <c r="C423" i="2" s="1"/>
  <c r="A422" i="2"/>
  <c r="A421" i="2"/>
  <c r="A420" i="2"/>
  <c r="A419" i="2"/>
  <c r="C419" i="2" s="1"/>
  <c r="A418" i="2"/>
  <c r="C418" i="2" s="1"/>
  <c r="A417" i="2"/>
  <c r="C417" i="2" s="1"/>
  <c r="A416" i="2"/>
  <c r="A415" i="2"/>
  <c r="A414" i="2"/>
  <c r="A413" i="2"/>
  <c r="A412" i="2"/>
  <c r="C412" i="2" s="1"/>
  <c r="A411" i="2"/>
  <c r="C411" i="2" s="1"/>
  <c r="A410" i="2"/>
  <c r="C410" i="2" s="1"/>
  <c r="A409" i="2"/>
  <c r="C409" i="2" s="1"/>
  <c r="A408" i="2"/>
  <c r="C408" i="2" s="1"/>
  <c r="A407" i="2"/>
  <c r="C407" i="2" s="1"/>
  <c r="A406" i="2"/>
  <c r="C406" i="2" s="1"/>
  <c r="A405" i="2"/>
  <c r="C405" i="2" s="1"/>
  <c r="A404" i="2"/>
  <c r="C404" i="2" s="1"/>
  <c r="A403" i="2"/>
  <c r="A402" i="2"/>
  <c r="C402" i="2" s="1"/>
  <c r="A401" i="2"/>
  <c r="A400" i="2"/>
  <c r="A399" i="2"/>
  <c r="A398" i="2"/>
  <c r="C398" i="2" s="1"/>
  <c r="A397" i="2"/>
  <c r="C397" i="2" s="1"/>
  <c r="A396" i="2"/>
  <c r="C396" i="2" s="1"/>
  <c r="A395" i="2"/>
  <c r="A394" i="2"/>
  <c r="A393" i="2"/>
  <c r="A392" i="2"/>
  <c r="A391" i="2"/>
  <c r="C391" i="2" s="1"/>
  <c r="A390" i="2"/>
  <c r="C390" i="2" s="1"/>
  <c r="A389" i="2"/>
  <c r="C389" i="2" s="1"/>
  <c r="A388" i="2"/>
  <c r="C388" i="2" s="1"/>
  <c r="A387" i="2"/>
  <c r="C387" i="2" s="1"/>
  <c r="A386" i="2"/>
  <c r="C386" i="2" s="1"/>
  <c r="A385" i="2"/>
  <c r="C385" i="2" s="1"/>
  <c r="A384" i="2"/>
  <c r="C384" i="2" s="1"/>
  <c r="A383" i="2"/>
  <c r="C383" i="2" s="1"/>
  <c r="A382" i="2"/>
  <c r="A381" i="2"/>
  <c r="C381" i="2" s="1"/>
  <c r="A380" i="2"/>
  <c r="A379" i="2"/>
  <c r="A378" i="2"/>
  <c r="A377" i="2"/>
  <c r="C377" i="2" s="1"/>
  <c r="A376" i="2"/>
  <c r="C376" i="2" s="1"/>
  <c r="A375" i="2"/>
  <c r="C375" i="2" s="1"/>
  <c r="A374" i="2"/>
  <c r="A373" i="2"/>
  <c r="A372" i="2"/>
  <c r="A371" i="2"/>
  <c r="A370" i="2"/>
  <c r="C370" i="2" s="1"/>
  <c r="A369" i="2"/>
  <c r="C369" i="2" s="1"/>
  <c r="A368" i="2"/>
  <c r="C368" i="2" s="1"/>
  <c r="A367" i="2"/>
  <c r="C367" i="2" s="1"/>
  <c r="A366" i="2"/>
  <c r="C366" i="2" s="1"/>
  <c r="A365" i="2"/>
  <c r="C365" i="2" s="1"/>
  <c r="A364" i="2"/>
  <c r="C364" i="2" s="1"/>
  <c r="A363" i="2"/>
  <c r="C363" i="2" s="1"/>
  <c r="A362" i="2"/>
  <c r="C362" i="2" s="1"/>
  <c r="A361" i="2"/>
  <c r="A360" i="2"/>
  <c r="C360" i="2" s="1"/>
  <c r="A359" i="2"/>
  <c r="A358" i="2"/>
  <c r="A357" i="2"/>
  <c r="A356" i="2"/>
  <c r="C356" i="2" s="1"/>
  <c r="A355" i="2"/>
  <c r="C355" i="2" s="1"/>
  <c r="A354" i="2"/>
  <c r="C354" i="2" s="1"/>
  <c r="A353" i="2"/>
  <c r="A352" i="2"/>
  <c r="A351" i="2"/>
  <c r="A350" i="2"/>
  <c r="A349" i="2"/>
  <c r="C349" i="2" s="1"/>
  <c r="A348" i="2"/>
  <c r="C348" i="2" s="1"/>
  <c r="A347" i="2"/>
  <c r="C347" i="2" s="1"/>
  <c r="A346" i="2"/>
  <c r="C346" i="2" s="1"/>
  <c r="A345" i="2"/>
  <c r="C345" i="2" s="1"/>
  <c r="A344" i="2"/>
  <c r="C344" i="2" s="1"/>
  <c r="A343" i="2"/>
  <c r="C343" i="2" s="1"/>
  <c r="A342" i="2"/>
  <c r="C342" i="2" s="1"/>
  <c r="A341" i="2"/>
  <c r="C341" i="2" s="1"/>
  <c r="A340" i="2"/>
  <c r="A339" i="2"/>
  <c r="C339" i="2" s="1"/>
  <c r="A338" i="2"/>
  <c r="A337" i="2"/>
  <c r="A336" i="2"/>
  <c r="A335" i="2"/>
  <c r="C335" i="2" s="1"/>
  <c r="A334" i="2"/>
  <c r="C334" i="2" s="1"/>
  <c r="A333" i="2"/>
  <c r="C333" i="2" s="1"/>
  <c r="A332" i="2"/>
  <c r="A331" i="2"/>
  <c r="A330" i="2"/>
  <c r="A329" i="2"/>
  <c r="A328" i="2"/>
  <c r="C328" i="2" s="1"/>
  <c r="A327" i="2"/>
  <c r="C327" i="2" s="1"/>
  <c r="A326" i="2"/>
  <c r="C326" i="2" s="1"/>
  <c r="A325" i="2"/>
  <c r="C325" i="2" s="1"/>
  <c r="A324" i="2"/>
  <c r="C324" i="2" s="1"/>
  <c r="A323" i="2"/>
  <c r="C323" i="2" s="1"/>
  <c r="A322" i="2"/>
  <c r="C322" i="2" s="1"/>
  <c r="A321" i="2"/>
  <c r="C321" i="2" s="1"/>
  <c r="A320" i="2"/>
  <c r="C320" i="2" s="1"/>
  <c r="A319" i="2"/>
  <c r="A318" i="2"/>
  <c r="C318" i="2" s="1"/>
  <c r="A317" i="2"/>
  <c r="A316" i="2"/>
  <c r="A315" i="2"/>
  <c r="A314" i="2"/>
  <c r="C314" i="2" s="1"/>
  <c r="A313" i="2"/>
  <c r="C313" i="2" s="1"/>
  <c r="A312" i="2"/>
  <c r="C312" i="2" s="1"/>
  <c r="A311" i="2"/>
  <c r="A310" i="2"/>
  <c r="A309" i="2"/>
  <c r="A308" i="2"/>
  <c r="A307" i="2"/>
  <c r="C307" i="2" s="1"/>
  <c r="A306" i="2"/>
  <c r="C306" i="2" s="1"/>
  <c r="A305" i="2"/>
  <c r="C305" i="2" s="1"/>
  <c r="A304" i="2"/>
  <c r="C304" i="2" s="1"/>
  <c r="A303" i="2"/>
  <c r="C303" i="2" s="1"/>
  <c r="A302" i="2"/>
  <c r="C302" i="2" s="1"/>
  <c r="A301" i="2"/>
  <c r="C301" i="2" s="1"/>
  <c r="A300" i="2"/>
  <c r="C300" i="2" s="1"/>
  <c r="A299" i="2"/>
  <c r="C299" i="2" s="1"/>
  <c r="A298" i="2"/>
  <c r="A297" i="2"/>
  <c r="C297" i="2" s="1"/>
  <c r="A296" i="2"/>
  <c r="A295" i="2"/>
  <c r="A294" i="2"/>
  <c r="A293" i="2"/>
  <c r="C293" i="2" s="1"/>
  <c r="A292" i="2"/>
  <c r="C292" i="2" s="1"/>
  <c r="A291" i="2"/>
  <c r="C291" i="2" s="1"/>
  <c r="A290" i="2"/>
  <c r="A289" i="2"/>
  <c r="A288" i="2"/>
  <c r="A287" i="2"/>
  <c r="A286" i="2"/>
  <c r="C286" i="2" s="1"/>
  <c r="A285" i="2"/>
  <c r="C285" i="2" s="1"/>
  <c r="A284" i="2"/>
  <c r="C284" i="2" s="1"/>
  <c r="A283" i="2"/>
  <c r="C283" i="2" s="1"/>
  <c r="A282" i="2"/>
  <c r="C282" i="2" s="1"/>
  <c r="A281" i="2"/>
  <c r="C281" i="2" s="1"/>
  <c r="A280" i="2"/>
  <c r="C280" i="2" s="1"/>
  <c r="A279" i="2"/>
  <c r="C279" i="2" s="1"/>
  <c r="A278" i="2"/>
  <c r="C278" i="2" s="1"/>
  <c r="A277" i="2"/>
  <c r="A276" i="2"/>
  <c r="C276" i="2" s="1"/>
  <c r="A275" i="2"/>
  <c r="A274" i="2"/>
  <c r="A273" i="2"/>
  <c r="A272" i="2"/>
  <c r="C272" i="2" s="1"/>
  <c r="A271" i="2"/>
  <c r="C271" i="2" s="1"/>
  <c r="A270" i="2"/>
  <c r="C270" i="2" s="1"/>
  <c r="A269" i="2"/>
  <c r="A268" i="2"/>
  <c r="A267" i="2"/>
  <c r="A266" i="2"/>
  <c r="A265" i="2"/>
  <c r="C265" i="2" s="1"/>
  <c r="A264" i="2"/>
  <c r="C264" i="2" s="1"/>
  <c r="A263" i="2"/>
  <c r="C263" i="2" s="1"/>
  <c r="A262" i="2"/>
  <c r="C262" i="2" s="1"/>
  <c r="A261" i="2"/>
  <c r="C261" i="2" s="1"/>
  <c r="A260" i="2"/>
  <c r="C260" i="2" s="1"/>
  <c r="A259" i="2"/>
  <c r="C259" i="2" s="1"/>
  <c r="A258" i="2"/>
  <c r="C258" i="2" s="1"/>
  <c r="A257" i="2"/>
  <c r="C257" i="2" s="1"/>
  <c r="A256" i="2"/>
  <c r="A255" i="2"/>
  <c r="C255" i="2" s="1"/>
  <c r="A254" i="2"/>
  <c r="A253" i="2"/>
  <c r="A252" i="2"/>
  <c r="A251" i="2"/>
  <c r="C251" i="2" s="1"/>
  <c r="A250" i="2"/>
  <c r="C250" i="2" s="1"/>
  <c r="A249" i="2"/>
  <c r="C249" i="2" s="1"/>
  <c r="A248" i="2"/>
  <c r="A247" i="2"/>
  <c r="A246" i="2"/>
  <c r="A245" i="2"/>
  <c r="A244" i="2"/>
  <c r="C244" i="2" s="1"/>
  <c r="A243" i="2"/>
  <c r="C243" i="2" s="1"/>
  <c r="A242" i="2"/>
  <c r="C242" i="2" s="1"/>
  <c r="A241" i="2"/>
  <c r="C241" i="2" s="1"/>
  <c r="A240" i="2"/>
  <c r="C240" i="2" s="1"/>
  <c r="A239" i="2"/>
  <c r="C239" i="2" s="1"/>
  <c r="A238" i="2"/>
  <c r="C238" i="2" s="1"/>
  <c r="A237" i="2"/>
  <c r="C237" i="2" s="1"/>
  <c r="A236" i="2"/>
  <c r="C236" i="2" s="1"/>
  <c r="A235" i="2"/>
  <c r="A234" i="2"/>
  <c r="C234" i="2" s="1"/>
  <c r="A233" i="2"/>
  <c r="A232" i="2"/>
  <c r="A231" i="2"/>
  <c r="A230" i="2"/>
  <c r="C230" i="2" s="1"/>
  <c r="A229" i="2"/>
  <c r="C229" i="2" s="1"/>
  <c r="A228" i="2"/>
  <c r="C228" i="2" s="1"/>
  <c r="A227" i="2"/>
  <c r="A226" i="2"/>
  <c r="A225" i="2"/>
  <c r="A224" i="2"/>
  <c r="A223" i="2"/>
  <c r="C223" i="2" s="1"/>
  <c r="A222" i="2"/>
  <c r="C222" i="2" s="1"/>
  <c r="A221" i="2"/>
  <c r="C221" i="2" s="1"/>
  <c r="A220" i="2"/>
  <c r="C220" i="2" s="1"/>
  <c r="A219" i="2"/>
  <c r="C219" i="2" s="1"/>
  <c r="A218" i="2"/>
  <c r="C218" i="2" s="1"/>
  <c r="A217" i="2"/>
  <c r="C217" i="2" s="1"/>
  <c r="A216" i="2"/>
  <c r="C216" i="2" s="1"/>
  <c r="A215" i="2"/>
  <c r="C215" i="2" s="1"/>
  <c r="A214" i="2"/>
  <c r="A213" i="2"/>
  <c r="C213" i="2" s="1"/>
  <c r="A212" i="2"/>
  <c r="A211" i="2"/>
  <c r="A210" i="2"/>
  <c r="A209" i="2"/>
  <c r="C209" i="2" s="1"/>
  <c r="A208" i="2"/>
  <c r="C208" i="2" s="1"/>
  <c r="A207" i="2"/>
  <c r="C207" i="2" s="1"/>
  <c r="A206" i="2"/>
  <c r="A205" i="2"/>
  <c r="A204" i="2"/>
  <c r="A203" i="2"/>
  <c r="A202" i="2"/>
  <c r="C202" i="2" s="1"/>
  <c r="A201" i="2"/>
  <c r="C201" i="2" s="1"/>
  <c r="A200" i="2"/>
  <c r="C200" i="2" s="1"/>
  <c r="A199" i="2"/>
  <c r="C199" i="2" s="1"/>
  <c r="A198" i="2"/>
  <c r="C198" i="2" s="1"/>
  <c r="A197" i="2"/>
  <c r="C197" i="2" s="1"/>
  <c r="A196" i="2"/>
  <c r="C196" i="2" s="1"/>
  <c r="A195" i="2"/>
  <c r="C195" i="2" s="1"/>
  <c r="A194" i="2"/>
  <c r="C194" i="2" s="1"/>
  <c r="A193" i="2"/>
  <c r="A192" i="2"/>
  <c r="C192" i="2" s="1"/>
  <c r="A191" i="2"/>
  <c r="A190" i="2"/>
  <c r="A189" i="2"/>
  <c r="A188" i="2"/>
  <c r="C188" i="2" s="1"/>
  <c r="A187" i="2"/>
  <c r="C187" i="2" s="1"/>
  <c r="A186" i="2"/>
  <c r="C186" i="2" s="1"/>
  <c r="A185" i="2"/>
  <c r="A184" i="2"/>
  <c r="A183" i="2"/>
  <c r="A182" i="2"/>
  <c r="A181" i="2"/>
  <c r="C181" i="2" s="1"/>
  <c r="A180" i="2"/>
  <c r="C180" i="2" s="1"/>
  <c r="A179" i="2"/>
  <c r="C179" i="2" s="1"/>
  <c r="A178" i="2"/>
  <c r="C178" i="2" s="1"/>
  <c r="A177" i="2"/>
  <c r="C177" i="2" s="1"/>
  <c r="A176" i="2"/>
  <c r="C176" i="2" s="1"/>
  <c r="A175" i="2"/>
  <c r="C175" i="2" s="1"/>
  <c r="A174" i="2"/>
  <c r="C174" i="2" s="1"/>
  <c r="A173" i="2"/>
  <c r="C173" i="2" s="1"/>
  <c r="A172" i="2"/>
  <c r="A171" i="2"/>
  <c r="C171" i="2" s="1"/>
  <c r="A170" i="2"/>
  <c r="A169" i="2"/>
  <c r="A168" i="2"/>
  <c r="A167" i="2"/>
  <c r="C167" i="2" s="1"/>
  <c r="A166" i="2"/>
  <c r="C166" i="2" s="1"/>
  <c r="A165" i="2"/>
  <c r="C165" i="2" s="1"/>
  <c r="A164" i="2"/>
  <c r="A163" i="2"/>
  <c r="A162" i="2"/>
  <c r="A161" i="2"/>
  <c r="A160" i="2"/>
  <c r="C160" i="2" s="1"/>
  <c r="A159" i="2"/>
  <c r="C159" i="2" s="1"/>
  <c r="A158" i="2"/>
  <c r="C158" i="2" s="1"/>
  <c r="A157" i="2"/>
  <c r="C157" i="2" s="1"/>
  <c r="A156" i="2"/>
  <c r="C156" i="2" s="1"/>
  <c r="A155" i="2"/>
  <c r="C155" i="2" s="1"/>
  <c r="A154" i="2"/>
  <c r="C154" i="2" s="1"/>
  <c r="A153" i="2"/>
  <c r="C153" i="2" s="1"/>
  <c r="A152" i="2"/>
  <c r="C152" i="2" s="1"/>
  <c r="A151" i="2"/>
  <c r="A150" i="2"/>
  <c r="C150" i="2" s="1"/>
  <c r="A149" i="2"/>
  <c r="A148" i="2"/>
  <c r="A147" i="2"/>
  <c r="A146" i="2"/>
  <c r="C146" i="2" s="1"/>
  <c r="A145" i="2"/>
  <c r="C145" i="2" s="1"/>
  <c r="A144" i="2"/>
  <c r="C144" i="2" s="1"/>
  <c r="A143" i="2"/>
  <c r="A142" i="2"/>
  <c r="A141" i="2"/>
  <c r="A140" i="2"/>
  <c r="A139" i="2"/>
  <c r="C139" i="2" s="1"/>
  <c r="A138" i="2"/>
  <c r="C138" i="2" s="1"/>
  <c r="A137" i="2"/>
  <c r="C137" i="2" s="1"/>
  <c r="A136" i="2"/>
  <c r="C136" i="2" s="1"/>
  <c r="A135" i="2"/>
  <c r="C135" i="2" s="1"/>
  <c r="A134" i="2"/>
  <c r="C134" i="2" s="1"/>
  <c r="A133" i="2"/>
  <c r="C133" i="2" s="1"/>
  <c r="A132" i="2"/>
  <c r="C132" i="2" s="1"/>
  <c r="A131" i="2"/>
  <c r="C131" i="2" s="1"/>
  <c r="A130" i="2"/>
  <c r="A129" i="2"/>
  <c r="C129" i="2" s="1"/>
  <c r="A128" i="2"/>
  <c r="A127" i="2"/>
  <c r="A126" i="2"/>
  <c r="A125" i="2"/>
  <c r="C125" i="2" s="1"/>
  <c r="A124" i="2"/>
  <c r="C124" i="2" s="1"/>
  <c r="A123" i="2"/>
  <c r="C123" i="2" s="1"/>
  <c r="A122" i="2"/>
  <c r="A121" i="2"/>
  <c r="A120" i="2"/>
  <c r="A119" i="2"/>
  <c r="A118" i="2"/>
  <c r="C118" i="2" s="1"/>
  <c r="A117" i="2"/>
  <c r="C117" i="2" s="1"/>
  <c r="A116" i="2"/>
  <c r="C116" i="2" s="1"/>
  <c r="A115" i="2"/>
  <c r="C115" i="2" s="1"/>
  <c r="A114" i="2"/>
  <c r="C114" i="2" s="1"/>
  <c r="A113" i="2"/>
  <c r="C113" i="2" s="1"/>
  <c r="A112" i="2"/>
  <c r="C112" i="2" s="1"/>
  <c r="A111" i="2"/>
  <c r="C111" i="2" s="1"/>
  <c r="A110" i="2"/>
  <c r="C110" i="2" s="1"/>
  <c r="A109" i="2"/>
  <c r="A108" i="2"/>
  <c r="C108" i="2" s="1"/>
  <c r="A107" i="2"/>
  <c r="A106" i="2"/>
  <c r="A105" i="2"/>
  <c r="A104" i="2"/>
  <c r="C104" i="2" s="1"/>
  <c r="A103" i="2"/>
  <c r="C103" i="2" s="1"/>
  <c r="A102" i="2"/>
  <c r="C102" i="2" s="1"/>
  <c r="A101" i="2"/>
  <c r="A100" i="2"/>
  <c r="A99" i="2"/>
  <c r="A98" i="2"/>
  <c r="A97" i="2"/>
  <c r="C97" i="2" s="1"/>
  <c r="A96" i="2"/>
  <c r="C96" i="2" s="1"/>
  <c r="A95" i="2"/>
  <c r="C95" i="2" s="1"/>
  <c r="A94" i="2"/>
  <c r="C94" i="2" s="1"/>
  <c r="A93" i="2"/>
  <c r="C93" i="2" s="1"/>
  <c r="A92" i="2"/>
  <c r="C92" i="2" s="1"/>
  <c r="A91" i="2"/>
  <c r="C91" i="2" s="1"/>
  <c r="A90" i="2"/>
  <c r="C90" i="2" s="1"/>
  <c r="A89" i="2"/>
  <c r="C89" i="2" s="1"/>
  <c r="A88" i="2"/>
  <c r="A87" i="2"/>
  <c r="C87" i="2" s="1"/>
  <c r="A86" i="2"/>
  <c r="A85" i="2"/>
  <c r="A84" i="2"/>
  <c r="A83" i="2"/>
  <c r="C83" i="2" s="1"/>
  <c r="A82" i="2"/>
  <c r="C82" i="2" s="1"/>
  <c r="A81" i="2"/>
  <c r="C81" i="2" s="1"/>
  <c r="A80" i="2"/>
  <c r="A79" i="2"/>
  <c r="A78" i="2"/>
  <c r="A77" i="2"/>
  <c r="A76" i="2"/>
  <c r="C76" i="2" s="1"/>
  <c r="A75" i="2"/>
  <c r="C75" i="2" s="1"/>
  <c r="A74" i="2"/>
  <c r="C74" i="2" s="1"/>
  <c r="A73" i="2"/>
  <c r="C73" i="2" s="1"/>
  <c r="A72" i="2"/>
  <c r="C72" i="2" s="1"/>
  <c r="A71" i="2"/>
  <c r="C71" i="2" s="1"/>
  <c r="A70" i="2"/>
  <c r="C70" i="2" s="1"/>
  <c r="A69" i="2"/>
  <c r="C69" i="2" s="1"/>
  <c r="A68" i="2"/>
  <c r="C68" i="2" s="1"/>
  <c r="A67" i="2"/>
  <c r="A66" i="2"/>
  <c r="C66" i="2" s="1"/>
  <c r="A65" i="2"/>
  <c r="A64" i="2"/>
  <c r="A63" i="2"/>
  <c r="A62" i="2"/>
  <c r="C62" i="2" s="1"/>
  <c r="A61" i="2"/>
  <c r="C61" i="2" s="1"/>
  <c r="A60" i="2"/>
  <c r="C60" i="2" s="1"/>
  <c r="A59" i="2"/>
  <c r="A58" i="2"/>
  <c r="A57" i="2"/>
  <c r="A56" i="2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A45" i="2"/>
  <c r="C45" i="2" s="1"/>
  <c r="A44" i="2"/>
  <c r="A43" i="2"/>
  <c r="A42" i="2"/>
  <c r="A41" i="2"/>
  <c r="C41" i="2" s="1"/>
  <c r="A40" i="2"/>
  <c r="C40" i="2" s="1"/>
  <c r="A39" i="2"/>
  <c r="C39" i="2" s="1"/>
  <c r="A38" i="2"/>
  <c r="A37" i="2"/>
  <c r="A36" i="2"/>
  <c r="A35" i="2"/>
  <c r="A34" i="2"/>
  <c r="C34" i="2" s="1"/>
  <c r="A33" i="2"/>
  <c r="C33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A24" i="2"/>
  <c r="C24" i="2" s="1"/>
  <c r="A23" i="2"/>
  <c r="AH14" i="1"/>
  <c r="AH7" i="1"/>
  <c r="AH2" i="1"/>
  <c r="AH22" i="1"/>
  <c r="AH38" i="1"/>
  <c r="AH9" i="1"/>
  <c r="AH39" i="1"/>
  <c r="AH23" i="1"/>
  <c r="AH6" i="1"/>
  <c r="AH34" i="1"/>
  <c r="AH19" i="1"/>
  <c r="AH24" i="1"/>
  <c r="AH40" i="1"/>
  <c r="AH12" i="1"/>
  <c r="AH33" i="1"/>
  <c r="AH27" i="1"/>
  <c r="AH28" i="1"/>
  <c r="AH44" i="1"/>
  <c r="AH31" i="1"/>
  <c r="AH36" i="1"/>
  <c r="AH10" i="1"/>
  <c r="AH42" i="1"/>
  <c r="AH5" i="1"/>
  <c r="AH3" i="1"/>
  <c r="AH8" i="1"/>
  <c r="AH30" i="1"/>
  <c r="AH25" i="1"/>
  <c r="AH41" i="1"/>
  <c r="AH15" i="1"/>
  <c r="AH29" i="1"/>
  <c r="AH16" i="1"/>
  <c r="AH45" i="1"/>
  <c r="AH4" i="1"/>
  <c r="AH11" i="1"/>
  <c r="AH13" i="1"/>
  <c r="AH37" i="1"/>
  <c r="AH32" i="1"/>
  <c r="AH43" i="1"/>
  <c r="AH18" i="1"/>
  <c r="AH26" i="1"/>
  <c r="AH17" i="1"/>
  <c r="AH20" i="1"/>
  <c r="AH21" i="1"/>
  <c r="AH35" i="1"/>
  <c r="A3" i="2"/>
  <c r="C3" i="2" s="1"/>
  <c r="A4" i="2"/>
  <c r="C4" i="2" s="1"/>
  <c r="A5" i="2"/>
  <c r="C5" i="2" s="1"/>
  <c r="A6" i="2"/>
  <c r="C6" i="2" s="1"/>
  <c r="A7" i="2"/>
  <c r="C7" i="2" s="1"/>
  <c r="A8" i="2"/>
  <c r="C8" i="2" s="1"/>
  <c r="A9" i="2"/>
  <c r="C9" i="2" s="1"/>
  <c r="A10" i="2"/>
  <c r="C10" i="2" s="1"/>
  <c r="A11" i="2"/>
  <c r="C11" i="2" s="1"/>
  <c r="A12" i="2"/>
  <c r="C12" i="2" s="1"/>
  <c r="A13" i="2"/>
  <c r="C13" i="2" s="1"/>
  <c r="A14" i="2"/>
  <c r="A15" i="2"/>
  <c r="A16" i="2"/>
  <c r="A17" i="2"/>
  <c r="A18" i="2"/>
  <c r="C18" i="2" s="1"/>
  <c r="A19" i="2"/>
  <c r="C19" i="2" s="1"/>
  <c r="A20" i="2"/>
  <c r="C20" i="2" s="1"/>
  <c r="A21" i="2"/>
  <c r="A22" i="2"/>
  <c r="A2" i="2"/>
  <c r="C25" i="2" l="1"/>
  <c r="C67" i="2"/>
  <c r="C109" i="2"/>
  <c r="C151" i="2"/>
  <c r="C193" i="2"/>
  <c r="C235" i="2"/>
  <c r="C277" i="2"/>
  <c r="C319" i="2"/>
  <c r="C361" i="2"/>
  <c r="C403" i="2"/>
  <c r="C445" i="2"/>
  <c r="C487" i="2"/>
  <c r="C529" i="2"/>
  <c r="C571" i="2"/>
  <c r="C613" i="2"/>
  <c r="C655" i="2"/>
  <c r="C697" i="2"/>
  <c r="C739" i="2"/>
  <c r="C781" i="2"/>
  <c r="C823" i="2"/>
  <c r="C865" i="2"/>
  <c r="C907" i="2"/>
  <c r="C46" i="2"/>
  <c r="C88" i="2"/>
  <c r="C130" i="2"/>
  <c r="C172" i="2"/>
  <c r="C214" i="2"/>
  <c r="C256" i="2"/>
  <c r="C298" i="2"/>
  <c r="C340" i="2"/>
  <c r="C382" i="2"/>
  <c r="C424" i="2"/>
  <c r="C466" i="2"/>
  <c r="C508" i="2"/>
  <c r="C550" i="2"/>
  <c r="C592" i="2"/>
  <c r="C634" i="2"/>
  <c r="C676" i="2"/>
  <c r="C718" i="2"/>
  <c r="C760" i="2"/>
  <c r="C802" i="2"/>
  <c r="C844" i="2"/>
  <c r="C886" i="2"/>
</calcChain>
</file>

<file path=xl/sharedStrings.xml><?xml version="1.0" encoding="utf-8"?>
<sst xmlns="http://schemas.openxmlformats.org/spreadsheetml/2006/main" count="1735" uniqueCount="368">
  <si>
    <t>Signage</t>
  </si>
  <si>
    <t>地標</t>
  </si>
  <si>
    <t>酒店</t>
  </si>
  <si>
    <t>High Speed Rail</t>
  </si>
  <si>
    <t>高速鐵路</t>
  </si>
  <si>
    <t>Hong Kong West Kowloon</t>
  </si>
  <si>
    <t>香港西九龍</t>
  </si>
  <si>
    <t>N</t>
  </si>
  <si>
    <t>B P International</t>
  </si>
  <si>
    <t>龍堡國際</t>
  </si>
  <si>
    <t>香港九龍尖沙咀柯士甸道8號</t>
  </si>
  <si>
    <t>852 2376 1111</t>
  </si>
  <si>
    <t>http://www.bpih.com.hk/</t>
  </si>
  <si>
    <t>hotel; 酒店</t>
  </si>
  <si>
    <t>8 Austin Rd, Tsim Sha Tsui,Kowloon, Hong Kong</t>
  </si>
  <si>
    <t>K1</t>
  </si>
  <si>
    <t>K</t>
  </si>
  <si>
    <t>The Lodge</t>
  </si>
  <si>
    <t>都會名軒</t>
  </si>
  <si>
    <t>佐敦廣東道535號</t>
  </si>
  <si>
    <t>535 Canton Road, Jordan</t>
  </si>
  <si>
    <t>G</t>
  </si>
  <si>
    <t>The Royal Pacific Hotel and Towers</t>
  </si>
  <si>
    <t>皇家太平洋酒店</t>
  </si>
  <si>
    <t>九龍尖沙咀廣東道33號中港城</t>
  </si>
  <si>
    <t>852 2736 1188</t>
  </si>
  <si>
    <t>http://www.sino-hotels.com/The_Royal_Pacific_Hotel_and_Towers/en/default.aspx</t>
  </si>
  <si>
    <t>hotel</t>
  </si>
  <si>
    <t>China Hong Kong City, 33 Canton Road, Tsim Sha Tsui, Kowloon</t>
  </si>
  <si>
    <t>文娛及購物</t>
  </si>
  <si>
    <t>China Hong Kong City</t>
  </si>
  <si>
    <t>中港城</t>
  </si>
  <si>
    <t>尖沙咀廣東道33號</t>
  </si>
  <si>
    <t>852 3119 0288 ‎</t>
  </si>
  <si>
    <t>www.chkc.com.hk/‎</t>
  </si>
  <si>
    <t>hk; hongkong</t>
  </si>
  <si>
    <t>33 Canton Road, Tsim Sha Tsui</t>
  </si>
  <si>
    <t>購物</t>
  </si>
  <si>
    <t>Elements</t>
  </si>
  <si>
    <t>圓方</t>
  </si>
  <si>
    <t>尖沙咀柯士甸道西1號</t>
  </si>
  <si>
    <t>852 2735 5234</t>
  </si>
  <si>
    <t>http://www.elementshk.com/eng/elements/elements.htm</t>
  </si>
  <si>
    <t>1 Austin Road West, Tsim Sha Tsui</t>
  </si>
  <si>
    <t>Hong Kong Heritage Discovery Centre</t>
  </si>
  <si>
    <t>香港文物探知館</t>
  </si>
  <si>
    <t>尖沙咀海防道九龍公園</t>
  </si>
  <si>
    <t>852 2208 4400</t>
  </si>
  <si>
    <t>Mon-Wed  Fri  1000-1800   Sat Sun Public Holiday 1000-1900</t>
  </si>
  <si>
    <t>http://www.lcsd.gov.hk/CE/Museum/Monument/en/discovery_center.php</t>
  </si>
  <si>
    <t>hk; hongkong; center</t>
  </si>
  <si>
    <t>Kowloon Park, Haiphong Road, Tsim Sha Tsui</t>
  </si>
  <si>
    <t>文娛</t>
  </si>
  <si>
    <t>Jade Hawker Bazaar</t>
  </si>
  <si>
    <t>玉器市場</t>
  </si>
  <si>
    <t>油麻地新填地街106-140號</t>
  </si>
  <si>
    <t>Daily 0900 -1800</t>
  </si>
  <si>
    <t>market; 玉器街</t>
  </si>
  <si>
    <t>106-140 Reclamation Street, Yau Ma Tei</t>
  </si>
  <si>
    <t>主要大廈</t>
  </si>
  <si>
    <t>Hong Kong Scout Centre</t>
  </si>
  <si>
    <t>香港童軍中心</t>
  </si>
  <si>
    <t>尖沙咀柯士甸道童軍徑</t>
  </si>
  <si>
    <t>http://www.scout.org.hk/en/venue/sch/home.html</t>
  </si>
  <si>
    <t>Scout Path, Austin Road, Tsim Sha Tsui</t>
  </si>
  <si>
    <t>International Commerce Centre</t>
  </si>
  <si>
    <t>環球貿易廣場</t>
  </si>
  <si>
    <t>西九龍柯士甸路一號</t>
  </si>
  <si>
    <t>852 2730 0800</t>
  </si>
  <si>
    <t>http://www.shkp-icc.com/website/Main.do</t>
  </si>
  <si>
    <t>center; icc; commercial</t>
  </si>
  <si>
    <t>1 Austin Avenue, West Kowloon</t>
  </si>
  <si>
    <t>The Gateway Tower</t>
  </si>
  <si>
    <t>港威大廈</t>
  </si>
  <si>
    <t>尖沙咀廣東道25號</t>
  </si>
  <si>
    <t>25 Canton Road, Tsim Sha Tsui</t>
  </si>
  <si>
    <t>公共服務及設施</t>
  </si>
  <si>
    <t>Austin Road Cross Boundary Coach Terminus</t>
  </si>
  <si>
    <t>柯士甸道過境巴士總站</t>
  </si>
  <si>
    <t>尖沙咀童軍徑</t>
  </si>
  <si>
    <t>Scout Path, Tsim Sha Tsui</t>
  </si>
  <si>
    <t>K2</t>
  </si>
  <si>
    <t>Civil Aid Service Headquarters</t>
  </si>
  <si>
    <t>民眾安全服務隊總部</t>
  </si>
  <si>
    <t>油麻地渡華路八號</t>
  </si>
  <si>
    <t>852 2805 6020</t>
  </si>
  <si>
    <t>http://www.cas.gov.hk/index.htm</t>
  </si>
  <si>
    <t>8 To Wah Road, Yau Ma Tei</t>
  </si>
  <si>
    <t>Kowloon Station China Coach Terminus</t>
  </si>
  <si>
    <t>九龍站過境巴士總站</t>
  </si>
  <si>
    <t>油麻地連翔道</t>
  </si>
  <si>
    <t>Lin Cheung Road, Yau Ma Tei</t>
  </si>
  <si>
    <t>Kwun Chung Municipal Services Building</t>
  </si>
  <si>
    <t>官涌市政大廈</t>
  </si>
  <si>
    <t>佐敦寶靈街17號</t>
  </si>
  <si>
    <t>17 Bowring Street, Jordan</t>
  </si>
  <si>
    <t>住宅</t>
  </si>
  <si>
    <t>Prosperous Garden</t>
  </si>
  <si>
    <t>駿發花園</t>
  </si>
  <si>
    <t>油麻地眾坊街3號</t>
  </si>
  <si>
    <t>3 Public Square Street, Yau Ma Tei</t>
  </si>
  <si>
    <t>Sorrento</t>
  </si>
  <si>
    <t>擎天半島</t>
  </si>
  <si>
    <t>九龍柯士甸道1號</t>
  </si>
  <si>
    <t>1 Austin Road ,Kowloon</t>
  </si>
  <si>
    <t>The Cullinan</t>
  </si>
  <si>
    <t>天璽</t>
  </si>
  <si>
    <t>油麻地柯士甸道西1號</t>
  </si>
  <si>
    <t>1 Austin Road West, Yau Ma Tei</t>
  </si>
  <si>
    <t>The Harbourside</t>
  </si>
  <si>
    <t>君臨天下</t>
  </si>
  <si>
    <t>http://www.hanglung.com/en/home.aspx</t>
  </si>
  <si>
    <t>harborside</t>
  </si>
  <si>
    <t>The Victoria Towers</t>
  </si>
  <si>
    <t>港景峯</t>
  </si>
  <si>
    <t>尖沙咀廣東道188號</t>
  </si>
  <si>
    <t>188 Canton Road, Tsim Sha Tsui</t>
  </si>
  <si>
    <t>The Waterfront</t>
  </si>
  <si>
    <t>漾日居</t>
  </si>
  <si>
    <t>柯士甸道西1號</t>
  </si>
  <si>
    <t>1 Austin Road West</t>
  </si>
  <si>
    <t>學校</t>
  </si>
  <si>
    <t>Canton Road Government Primary School</t>
  </si>
  <si>
    <t>廣東道官立小學</t>
  </si>
  <si>
    <t>尖沙咀廣東道178號</t>
  </si>
  <si>
    <t>852 2366 1530</t>
  </si>
  <si>
    <t>http://www.crgps.edu.hk/</t>
  </si>
  <si>
    <t>178 Canton Road, Tsim Sha Tsui</t>
  </si>
  <si>
    <t>Jordan Road Government Primary School</t>
  </si>
  <si>
    <t>佐敦道官立小學</t>
  </si>
  <si>
    <t>油麻地南京街1B</t>
  </si>
  <si>
    <t>852 2332 4249</t>
  </si>
  <si>
    <t>http://www.jrgps.edu.hk/eng/index_E.html</t>
  </si>
  <si>
    <t>1 Nanking Street, Yaumatei</t>
  </si>
  <si>
    <t>Lai Chack Middle School</t>
  </si>
  <si>
    <t>麗澤中學</t>
  </si>
  <si>
    <t>尖沙咀廣東道180號</t>
  </si>
  <si>
    <t>852 2721 3086</t>
  </si>
  <si>
    <t>http://www.laichack.edu.hk/campus/</t>
  </si>
  <si>
    <t>180 Canton Road, Tsim Sha Tsui</t>
  </si>
  <si>
    <t>Prince Hotel</t>
  </si>
  <si>
    <t>太子酒店</t>
  </si>
  <si>
    <t>尖沙咀海港城廣東道23號</t>
  </si>
  <si>
    <t>852 2113 1888</t>
  </si>
  <si>
    <t>http://www.marcopolohotels.com/en/hotels/hong_kong_sar/kowloon/prince/index.html</t>
  </si>
  <si>
    <t>Harbour City, 23 Canton Road, Tsim Sha Tui</t>
  </si>
  <si>
    <t>Harbour City</t>
  </si>
  <si>
    <t>海港城</t>
  </si>
  <si>
    <t>尖沙咀廣東道3-27號</t>
  </si>
  <si>
    <t>852 2118 8008</t>
  </si>
  <si>
    <t>Daily 1000-2200</t>
  </si>
  <si>
    <t>http://www.harbourcity.com.hk/landing.htm</t>
  </si>
  <si>
    <t>harbor</t>
  </si>
  <si>
    <t>3 - 27 Canton Road, Tsim Sha Tsui</t>
  </si>
  <si>
    <t>Broadway Cinematheque</t>
  </si>
  <si>
    <t>百老匯電影中心</t>
  </si>
  <si>
    <t>852 2388 3188</t>
  </si>
  <si>
    <t>http://www.cinema.com.hk/revamp/html/index.php?lang=e</t>
  </si>
  <si>
    <t>theatre; theater; cinema; 戲院</t>
  </si>
  <si>
    <t>The Ritz-Carlton, Hong Kong</t>
  </si>
  <si>
    <t>香港麗思卡爾頓酒店</t>
  </si>
  <si>
    <t>九龍柯士甸道西1號</t>
  </si>
  <si>
    <t>852 2263 2263</t>
  </si>
  <si>
    <t>http://www.ritzcarlton.com/en/Properties/HongKong/Default.htm</t>
  </si>
  <si>
    <t>1 Austin Road West, Kowloon</t>
  </si>
  <si>
    <t>Lingnan Institute of Further Education</t>
  </si>
  <si>
    <t>嶺南大學持續進修學院</t>
  </si>
  <si>
    <t>佐敦上海街80號華海廣場1樓及2樓</t>
  </si>
  <si>
    <t>1/F &amp; 2/F, Ocean Building, 80 Shanghai Street, Jordan</t>
  </si>
  <si>
    <t>sky100</t>
  </si>
  <si>
    <t>天際100</t>
  </si>
  <si>
    <t>香港九龍柯士甸道西1號環球貿易廣場</t>
  </si>
  <si>
    <t>852 2613 3888</t>
  </si>
  <si>
    <t>Daily 1000-2030</t>
  </si>
  <si>
    <t>http://www.sky100.com.hk/sky100-hong-kong-landmark.php</t>
  </si>
  <si>
    <t>International Commerce Centre, 1 Austin Road West, Kowloon, Hong Kong</t>
  </si>
  <si>
    <t>Kwun Chung Sports Centre</t>
  </si>
  <si>
    <t>官涌體育館</t>
  </si>
  <si>
    <t>佐敦寶靈街17號官涌市政大廈6樓</t>
  </si>
  <si>
    <t>852 2302 1275</t>
  </si>
  <si>
    <t>Daily 0700-2300</t>
  </si>
  <si>
    <t>http://www.lcsd.gov.hk/lsb/en/facilities.php?ftid=0&amp;did=17</t>
  </si>
  <si>
    <t>6/F, Kwun Chung Municipal Services Building, 17 Bowring Street, Jordon</t>
  </si>
  <si>
    <t>Coronation Circle</t>
  </si>
  <si>
    <t>中港薈</t>
  </si>
  <si>
    <t>油麻地欣翔道1號</t>
  </si>
  <si>
    <t>1 Yau Cheung Road, Yau Ma Tei</t>
  </si>
  <si>
    <t>The Coronation</t>
  </si>
  <si>
    <t>御金國峯</t>
  </si>
  <si>
    <t>油麻地友翔道1號</t>
  </si>
  <si>
    <t>The HarbourView Place</t>
  </si>
  <si>
    <t>港景匯</t>
  </si>
  <si>
    <t>852 3718 8000</t>
  </si>
  <si>
    <t>http://www.harbourviewplace.com/main.php</t>
  </si>
  <si>
    <t>hotel; harborview; 酒店</t>
  </si>
  <si>
    <t>Victoria Mall</t>
  </si>
  <si>
    <t>港景匯商場</t>
  </si>
  <si>
    <t>廣東道188號</t>
  </si>
  <si>
    <t>188 Canton Road</t>
  </si>
  <si>
    <t>China Ferry Terminal</t>
  </si>
  <si>
    <t>中國客運碼頭</t>
  </si>
  <si>
    <t>廣東道33號</t>
  </si>
  <si>
    <t>33 Canton Road</t>
  </si>
  <si>
    <t>King George V Memorial Park, Kowloon</t>
  </si>
  <si>
    <t>九龍佐治五世紀念公園</t>
  </si>
  <si>
    <t>佐敦道</t>
  </si>
  <si>
    <t>Jordan Road</t>
  </si>
  <si>
    <t>The Austin</t>
  </si>
  <si>
    <t>匯翔道8號</t>
  </si>
  <si>
    <t>8 Wui Cheung Road</t>
  </si>
  <si>
    <t>Grand Austin</t>
  </si>
  <si>
    <t>柯士甸道西9號</t>
  </si>
  <si>
    <t>9 Austin Road West</t>
  </si>
  <si>
    <t>West Kowloon Cultural District</t>
  </si>
  <si>
    <t>西九文化區</t>
  </si>
  <si>
    <t>The Paseo</t>
  </si>
  <si>
    <t>匯萃</t>
  </si>
  <si>
    <t>佐敦官涌街7號</t>
  </si>
  <si>
    <t>7 Kwun Chung Street, Jordan</t>
  </si>
  <si>
    <t>西九龍站巴士總站</t>
  </si>
  <si>
    <t>West Kowloon Station Bus Terminus</t>
  </si>
  <si>
    <t>K4</t>
  </si>
  <si>
    <t>Sky Corridor / Sightseeing Deck</t>
  </si>
  <si>
    <t>M</t>
  </si>
  <si>
    <t>Bus Terminus Rooftop Garden</t>
  </si>
  <si>
    <t>巴士總站天台花園</t>
  </si>
  <si>
    <t>The Arch</t>
  </si>
  <si>
    <t>凱旋門</t>
  </si>
  <si>
    <t>天空走廊 /觀景台S</t>
  </si>
  <si>
    <t xml:space="preserve">{  </t>
  </si>
  <si>
    <t>"business_hour_en":"",</t>
  </si>
  <si>
    <t>"business_hour_tc":"",</t>
  </si>
  <si>
    <t>"business_hour_sc":"",</t>
  </si>
  <si>
    <t>"tel":"",</t>
  </si>
  <si>
    <t>"is_new":false</t>
  </si>
  <si>
    <t>},</t>
  </si>
  <si>
    <t>ID</t>
  </si>
  <si>
    <t>Template</t>
  </si>
  <si>
    <t>Output</t>
  </si>
  <si>
    <t xml:space="preserve">"poi_id": </t>
  </si>
  <si>
    <t>"category_id":</t>
  </si>
  <si>
    <t>HOS</t>
  </si>
  <si>
    <t>LES</t>
  </si>
  <si>
    <t>MAB</t>
  </si>
  <si>
    <t>PFS</t>
  </si>
  <si>
    <t>RES</t>
  </si>
  <si>
    <t>SCH</t>
  </si>
  <si>
    <t>"image_en":</t>
  </si>
  <si>
    <t>"image_tc":</t>
  </si>
  <si>
    <t>"image_sc":</t>
  </si>
  <si>
    <t>"name_en":</t>
  </si>
  <si>
    <t>"name_tc":</t>
  </si>
  <si>
    <t>"name_sc":</t>
  </si>
  <si>
    <t xml:space="preserve">"location_en":"Nearest Exit: </t>
  </si>
  <si>
    <t xml:space="preserve">"location_tc":"最近出口: </t>
  </si>
  <si>
    <t xml:space="preserve">"location_sc":"最近出口: </t>
  </si>
  <si>
    <t>"address_en":</t>
  </si>
  <si>
    <t>"address_tc":</t>
  </si>
  <si>
    <t>"address_sc":</t>
  </si>
  <si>
    <t>龙堡国际</t>
  </si>
  <si>
    <t>都会名轩</t>
  </si>
  <si>
    <t>圆方</t>
  </si>
  <si>
    <t>香港文物探知馆</t>
  </si>
  <si>
    <t>玉器市场</t>
  </si>
  <si>
    <t>香港童军中心</t>
  </si>
  <si>
    <t>环球贸易广场</t>
  </si>
  <si>
    <t>港威大厦</t>
  </si>
  <si>
    <t>柯士甸道过境巴士总站</t>
  </si>
  <si>
    <t>民众安全服务队总部</t>
  </si>
  <si>
    <t>九龙站过境巴士总站</t>
  </si>
  <si>
    <t>官涌市政大厦</t>
  </si>
  <si>
    <t>骏发花园</t>
  </si>
  <si>
    <t>擎天半岛</t>
  </si>
  <si>
    <t>天玺</t>
  </si>
  <si>
    <t>君临天下</t>
  </si>
  <si>
    <t>广东道官立小学</t>
  </si>
  <si>
    <t>佐敦道官立小学</t>
  </si>
  <si>
    <t>丽泽中学</t>
  </si>
  <si>
    <t>百老汇电影中心</t>
  </si>
  <si>
    <t>香港丽思卡尔顿酒店</t>
  </si>
  <si>
    <t>岭南大学持续进修学院</t>
  </si>
  <si>
    <r>
      <t>天际</t>
    </r>
    <r>
      <rPr>
        <sz val="11"/>
        <color theme="1"/>
        <rFont val="Calibri"/>
        <family val="2"/>
        <scheme val="minor"/>
      </rPr>
      <t>100</t>
    </r>
  </si>
  <si>
    <t>官涌体育馆</t>
  </si>
  <si>
    <t>中港荟</t>
  </si>
  <si>
    <t>御金国峯</t>
  </si>
  <si>
    <t>港景汇</t>
  </si>
  <si>
    <t>港景汇商场</t>
  </si>
  <si>
    <t>中国客运码头</t>
  </si>
  <si>
    <t>九龙佐治五世纪念公园</t>
  </si>
  <si>
    <t>西九文化区</t>
  </si>
  <si>
    <t>汇萃</t>
  </si>
  <si>
    <t>巴士总站天台花园</t>
  </si>
  <si>
    <t>凯旋门</t>
  </si>
  <si>
    <t>西九龙站巴士总站</t>
  </si>
  <si>
    <r>
      <t>天空走廊</t>
    </r>
    <r>
      <rPr>
        <sz val="11"/>
        <color theme="1"/>
        <rFont val="Calibri"/>
        <family val="2"/>
        <scheme val="minor"/>
      </rPr>
      <t xml:space="preserve"> /</t>
    </r>
    <r>
      <rPr>
        <sz val="11"/>
        <color theme="1"/>
        <rFont val="SimSun"/>
      </rPr>
      <t>观景台</t>
    </r>
    <r>
      <rPr>
        <sz val="11"/>
        <color theme="1"/>
        <rFont val="Calibri"/>
        <family val="2"/>
        <scheme val="minor"/>
      </rPr>
      <t>S</t>
    </r>
  </si>
  <si>
    <r>
      <t>香港九龙尖沙咀柯士甸道</t>
    </r>
    <r>
      <rPr>
        <sz val="11"/>
        <color theme="1"/>
        <rFont val="Calibri"/>
        <family val="2"/>
        <scheme val="minor"/>
      </rPr>
      <t>8</t>
    </r>
    <r>
      <rPr>
        <sz val="11"/>
        <color theme="1"/>
        <rFont val="SimSun"/>
      </rPr>
      <t>号</t>
    </r>
  </si>
  <si>
    <r>
      <t>佐敦广东道</t>
    </r>
    <r>
      <rPr>
        <sz val="11"/>
        <color theme="1"/>
        <rFont val="Calibri"/>
        <family val="2"/>
        <scheme val="minor"/>
      </rPr>
      <t>535</t>
    </r>
    <r>
      <rPr>
        <sz val="11"/>
        <color theme="1"/>
        <rFont val="SimSun"/>
      </rPr>
      <t>号</t>
    </r>
  </si>
  <si>
    <r>
      <t>九龙尖沙咀广东道</t>
    </r>
    <r>
      <rPr>
        <sz val="11"/>
        <color theme="1"/>
        <rFont val="Calibri"/>
        <family val="2"/>
        <scheme val="minor"/>
      </rPr>
      <t>33</t>
    </r>
    <r>
      <rPr>
        <sz val="11"/>
        <color theme="1"/>
        <rFont val="SimSun"/>
      </rPr>
      <t>号中港城</t>
    </r>
  </si>
  <si>
    <r>
      <t>尖沙咀广东道</t>
    </r>
    <r>
      <rPr>
        <sz val="11"/>
        <color theme="1"/>
        <rFont val="Calibri"/>
        <family val="2"/>
        <scheme val="minor"/>
      </rPr>
      <t>33</t>
    </r>
    <r>
      <rPr>
        <sz val="11"/>
        <color theme="1"/>
        <rFont val="SimSun"/>
      </rPr>
      <t>号</t>
    </r>
  </si>
  <si>
    <r>
      <t>尖沙咀柯士甸道西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SimSun"/>
      </rPr>
      <t>号</t>
    </r>
  </si>
  <si>
    <t>尖沙咀海防道九龙公园</t>
  </si>
  <si>
    <r>
      <t>油麻地新填地街</t>
    </r>
    <r>
      <rPr>
        <sz val="11"/>
        <color theme="1"/>
        <rFont val="Calibri"/>
        <family val="2"/>
        <scheme val="minor"/>
      </rPr>
      <t>106-140</t>
    </r>
    <r>
      <rPr>
        <sz val="11"/>
        <color theme="1"/>
        <rFont val="SimSun"/>
      </rPr>
      <t>号</t>
    </r>
  </si>
  <si>
    <t>尖沙咀柯士甸道童军径</t>
  </si>
  <si>
    <t>西九龙柯士甸路一号</t>
  </si>
  <si>
    <r>
      <t>尖沙咀广东道</t>
    </r>
    <r>
      <rPr>
        <sz val="11"/>
        <color theme="1"/>
        <rFont val="Calibri"/>
        <family val="2"/>
        <scheme val="minor"/>
      </rPr>
      <t>25</t>
    </r>
    <r>
      <rPr>
        <sz val="11"/>
        <color theme="1"/>
        <rFont val="SimSun"/>
      </rPr>
      <t>号</t>
    </r>
  </si>
  <si>
    <t>尖沙咀童军径</t>
  </si>
  <si>
    <t>油麻地渡华路八号</t>
  </si>
  <si>
    <t>油麻地连翔道</t>
  </si>
  <si>
    <r>
      <t>佐敦宝灵街</t>
    </r>
    <r>
      <rPr>
        <sz val="11"/>
        <color theme="1"/>
        <rFont val="Calibri"/>
        <family val="2"/>
        <scheme val="minor"/>
      </rPr>
      <t>17</t>
    </r>
    <r>
      <rPr>
        <sz val="11"/>
        <color theme="1"/>
        <rFont val="SimSun"/>
      </rPr>
      <t>号</t>
    </r>
  </si>
  <si>
    <r>
      <t>油麻地众坊街</t>
    </r>
    <r>
      <rPr>
        <sz val="11"/>
        <color theme="1"/>
        <rFont val="Calibri"/>
        <family val="2"/>
        <scheme val="minor"/>
      </rPr>
      <t>3</t>
    </r>
    <r>
      <rPr>
        <sz val="11"/>
        <color theme="1"/>
        <rFont val="SimSun"/>
      </rPr>
      <t>号</t>
    </r>
  </si>
  <si>
    <r>
      <t>九龙柯士甸道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SimSun"/>
      </rPr>
      <t>号</t>
    </r>
  </si>
  <si>
    <r>
      <t>油麻地柯士甸道西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SimSun"/>
      </rPr>
      <t>号</t>
    </r>
  </si>
  <si>
    <r>
      <t>尖沙咀广东道</t>
    </r>
    <r>
      <rPr>
        <sz val="11"/>
        <color theme="1"/>
        <rFont val="Calibri"/>
        <family val="2"/>
        <scheme val="minor"/>
      </rPr>
      <t>188</t>
    </r>
    <r>
      <rPr>
        <sz val="11"/>
        <color theme="1"/>
        <rFont val="SimSun"/>
      </rPr>
      <t>号</t>
    </r>
  </si>
  <si>
    <r>
      <t>柯士甸道西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SimSun"/>
      </rPr>
      <t>号</t>
    </r>
  </si>
  <si>
    <r>
      <t>尖沙咀广东道</t>
    </r>
    <r>
      <rPr>
        <sz val="11"/>
        <color theme="1"/>
        <rFont val="Calibri"/>
        <family val="2"/>
        <scheme val="minor"/>
      </rPr>
      <t>178</t>
    </r>
    <r>
      <rPr>
        <sz val="11"/>
        <color theme="1"/>
        <rFont val="SimSun"/>
      </rPr>
      <t>号</t>
    </r>
  </si>
  <si>
    <r>
      <t>油麻地南京街</t>
    </r>
    <r>
      <rPr>
        <sz val="11"/>
        <color theme="1"/>
        <rFont val="Calibri"/>
        <family val="2"/>
        <scheme val="minor"/>
      </rPr>
      <t>1B</t>
    </r>
  </si>
  <si>
    <r>
      <t>尖沙咀广东道</t>
    </r>
    <r>
      <rPr>
        <sz val="11"/>
        <color theme="1"/>
        <rFont val="Calibri"/>
        <family val="2"/>
        <scheme val="minor"/>
      </rPr>
      <t>180</t>
    </r>
    <r>
      <rPr>
        <sz val="11"/>
        <color theme="1"/>
        <rFont val="SimSun"/>
      </rPr>
      <t>号</t>
    </r>
  </si>
  <si>
    <r>
      <t>尖沙咀海港城广东道</t>
    </r>
    <r>
      <rPr>
        <sz val="11"/>
        <color theme="1"/>
        <rFont val="Calibri"/>
        <family val="2"/>
        <scheme val="minor"/>
      </rPr>
      <t>23</t>
    </r>
    <r>
      <rPr>
        <sz val="11"/>
        <color theme="1"/>
        <rFont val="SimSun"/>
      </rPr>
      <t>号</t>
    </r>
  </si>
  <si>
    <r>
      <t>尖沙咀广东道</t>
    </r>
    <r>
      <rPr>
        <sz val="11"/>
        <color theme="1"/>
        <rFont val="Calibri"/>
        <family val="2"/>
        <scheme val="minor"/>
      </rPr>
      <t>3-27</t>
    </r>
    <r>
      <rPr>
        <sz val="11"/>
        <color theme="1"/>
        <rFont val="SimSun"/>
      </rPr>
      <t>号</t>
    </r>
  </si>
  <si>
    <r>
      <t>九龙柯士甸道西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SimSun"/>
      </rPr>
      <t>号</t>
    </r>
  </si>
  <si>
    <r>
      <t>佐敦上海街</t>
    </r>
    <r>
      <rPr>
        <sz val="11"/>
        <color theme="1"/>
        <rFont val="Calibri"/>
        <family val="2"/>
        <scheme val="minor"/>
      </rPr>
      <t>80</t>
    </r>
    <r>
      <rPr>
        <sz val="11"/>
        <color theme="1"/>
        <rFont val="SimSun"/>
      </rPr>
      <t>号华海广场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SimSun"/>
      </rPr>
      <t>楼及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SimSun"/>
      </rPr>
      <t>楼</t>
    </r>
  </si>
  <si>
    <r>
      <t>香港九龙柯士甸道西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SimSun"/>
      </rPr>
      <t>号环球贸易广场</t>
    </r>
  </si>
  <si>
    <r>
      <t>佐敦宝灵街</t>
    </r>
    <r>
      <rPr>
        <sz val="11"/>
        <color theme="1"/>
        <rFont val="Calibri"/>
        <family val="2"/>
        <scheme val="minor"/>
      </rPr>
      <t>17</t>
    </r>
    <r>
      <rPr>
        <sz val="11"/>
        <color theme="1"/>
        <rFont val="SimSun"/>
      </rPr>
      <t>号官涌市政大厦</t>
    </r>
    <r>
      <rPr>
        <sz val="11"/>
        <color theme="1"/>
        <rFont val="Calibri"/>
        <family val="2"/>
        <scheme val="minor"/>
      </rPr>
      <t>6</t>
    </r>
    <r>
      <rPr>
        <sz val="11"/>
        <color theme="1"/>
        <rFont val="SimSun"/>
      </rPr>
      <t>楼</t>
    </r>
  </si>
  <si>
    <r>
      <t>油麻地欣翔道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SimSun"/>
      </rPr>
      <t>号</t>
    </r>
  </si>
  <si>
    <r>
      <t>油麻地友翔道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SimSun"/>
      </rPr>
      <t>号</t>
    </r>
  </si>
  <si>
    <r>
      <t>广东道</t>
    </r>
    <r>
      <rPr>
        <sz val="11"/>
        <color theme="1"/>
        <rFont val="Calibri"/>
        <family val="2"/>
        <scheme val="minor"/>
      </rPr>
      <t>188</t>
    </r>
    <r>
      <rPr>
        <sz val="11"/>
        <color theme="1"/>
        <rFont val="SimSun"/>
      </rPr>
      <t>号</t>
    </r>
  </si>
  <si>
    <r>
      <t>广东道</t>
    </r>
    <r>
      <rPr>
        <sz val="11"/>
        <color theme="1"/>
        <rFont val="Calibri"/>
        <family val="2"/>
        <scheme val="minor"/>
      </rPr>
      <t>33</t>
    </r>
    <r>
      <rPr>
        <sz val="11"/>
        <color theme="1"/>
        <rFont val="SimSun"/>
      </rPr>
      <t>号</t>
    </r>
  </si>
  <si>
    <r>
      <t>汇翔道</t>
    </r>
    <r>
      <rPr>
        <sz val="11"/>
        <color theme="1"/>
        <rFont val="Calibri"/>
        <family val="2"/>
        <scheme val="minor"/>
      </rPr>
      <t>8</t>
    </r>
    <r>
      <rPr>
        <sz val="11"/>
        <color theme="1"/>
        <rFont val="SimSun"/>
      </rPr>
      <t>号</t>
    </r>
  </si>
  <si>
    <r>
      <t>柯士甸道西</t>
    </r>
    <r>
      <rPr>
        <sz val="11"/>
        <color theme="1"/>
        <rFont val="Calibri"/>
        <family val="2"/>
        <scheme val="minor"/>
      </rPr>
      <t>9</t>
    </r>
    <r>
      <rPr>
        <sz val="11"/>
        <color theme="1"/>
        <rFont val="SimSun"/>
      </rPr>
      <t>号</t>
    </r>
  </si>
  <si>
    <r>
      <t>佐敦官涌街</t>
    </r>
    <r>
      <rPr>
        <sz val="11"/>
        <color theme="1"/>
        <rFont val="Calibri"/>
        <family val="2"/>
        <scheme val="minor"/>
      </rPr>
      <t>7</t>
    </r>
    <r>
      <rPr>
        <sz val="11"/>
        <color theme="1"/>
        <rFont val="SimSun"/>
      </rPr>
      <t>号</t>
    </r>
  </si>
  <si>
    <t>K1, K2</t>
  </si>
  <si>
    <t>K1, N</t>
  </si>
  <si>
    <t>/res/media/app/exit/the-ritz-carlton-hong-kong.jpg</t>
  </si>
  <si>
    <t>/res/media/app/exit/the-harbourview-place.jpg</t>
  </si>
  <si>
    <t>/res/media/app/exit/elements.jpg</t>
  </si>
  <si>
    <t>/res/media/app/exit/sky100.jpg</t>
  </si>
  <si>
    <t>/res/media/app/exit/international-commerce-centre.jpg</t>
  </si>
  <si>
    <t>/res/media/app/exit/kowloon-station-china-coach-terminus.jpg</t>
  </si>
  <si>
    <t>/res/media/app/exit/sorrento.jpg</t>
  </si>
  <si>
    <t>/res/media/app/exit/the-cullinan.jpg</t>
  </si>
  <si>
    <t>/res/media/app/exit/the-harbourside.jpg</t>
  </si>
  <si>
    <t>/res/media/app/exit/the-waterfront.jpg</t>
  </si>
  <si>
    <t>/res/media/app/exit/the-royal-pacific-hotel-and-towers.jpg</t>
  </si>
  <si>
    <t>/res/media/app/exit/prince-hotel.jpg</t>
  </si>
  <si>
    <t>/res/media/app/exit/china-hong-kong-city.jpg</t>
  </si>
  <si>
    <t>/res/media/app/exit/harbour-city.jpg</t>
  </si>
  <si>
    <t>/res/media/app/exit/the-gateway-tower.jpg</t>
  </si>
  <si>
    <t>/res/media/app/exit/the-lodge.jpg</t>
  </si>
  <si>
    <t>/res/media/app/exit/jade-hawker-bazaar.jpg</t>
  </si>
  <si>
    <t>/res/media/app/exit/broadway-cinematheque.jpg</t>
  </si>
  <si>
    <t>/res/media/app/exit/coronation-circle.jpg</t>
  </si>
  <si>
    <t>/res/media/app/exit/prosperous-garden.jpg</t>
  </si>
  <si>
    <t>/res/media/app/exit/jordan-road-government-primary-school.jpg</t>
  </si>
  <si>
    <t>/res/media/app/exit/lingnan-institute-of-further-education.jpg</t>
  </si>
  <si>
    <t>/res/media/app/exit/civil-aid-service-headquarters.jpg</t>
  </si>
  <si>
    <t>/res/media/app/exit/the-arch.jpg</t>
  </si>
  <si>
    <t>/res/media/app/exit/b-p-international.jpg</t>
  </si>
  <si>
    <t>/res/media/app/exit/hong-kong-heritage-discovery-centre.jpg</t>
  </si>
  <si>
    <t>/res/media/app/exit/hong-kong-scout-centre.jpg</t>
  </si>
  <si>
    <t>/res/media/app/exit/austin-road-cross-boundary-coach-terminus.jpg</t>
  </si>
  <si>
    <t>/res/media/app/exit/kwun-chung-municipal-services-building.jpg</t>
  </si>
  <si>
    <t>/res/media/app/exit/kwun-chung-sports-centre.jpg</t>
  </si>
  <si>
    <t>/res/media/app/exit/the-victoria-towers.jpg</t>
  </si>
  <si>
    <t>/res/media/app/exit/canton-road-government-primary-school.jpg</t>
  </si>
  <si>
    <t>/res/media/app/exit/lai-chack-middle-school.jpg</t>
  </si>
  <si>
    <t>/res/media/app/blank.jpg</t>
  </si>
  <si>
    <t>M, K2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</si>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</sst>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SimSu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activeCell="A2" sqref="A2:A45"/>
    </sheetView>
  </sheetViews>
  <sheetFormatPr defaultRowHeight="15" x14ac:dyDescent="0.25"/>
  <cols>
    <col min="1" max="1" width="3" bestFit="1" customWidth="1"/>
    <col min="2" max="2" width="5" bestFit="1" customWidth="1"/>
    <col min="3" max="3" width="9" bestFit="1" customWidth="1"/>
    <col min="4" max="4" width="2" bestFit="1" customWidth="1"/>
    <col min="5" max="5" width="7.85546875" bestFit="1" customWidth="1"/>
    <col min="6" max="6" width="5.5703125" bestFit="1" customWidth="1"/>
    <col min="7" max="7" width="17.28515625" bestFit="1" customWidth="1"/>
    <col min="8" max="8" width="14.85546875" bestFit="1" customWidth="1"/>
    <col min="9" max="9" width="10.140625" bestFit="1" customWidth="1"/>
    <col min="10" max="10" width="24.140625" bestFit="1" customWidth="1"/>
    <col min="11" max="11" width="12.42578125" bestFit="1" customWidth="1"/>
    <col min="12" max="12" width="3.140625" bestFit="1" customWidth="1"/>
    <col min="13" max="14" width="3" bestFit="1" customWidth="1"/>
    <col min="15" max="15" width="41" bestFit="1" customWidth="1"/>
    <col min="16" max="16" width="24.28515625" bestFit="1" customWidth="1"/>
    <col min="17" max="17" width="24.28515625" style="2" customWidth="1"/>
    <col min="18" max="18" width="39.5703125" bestFit="1" customWidth="1"/>
    <col min="19" max="19" width="37.140625" bestFit="1" customWidth="1"/>
    <col min="20" max="20" width="13.42578125" bestFit="1" customWidth="1"/>
    <col min="21" max="21" width="53.85546875" bestFit="1" customWidth="1"/>
    <col min="22" max="23" width="12" bestFit="1" customWidth="1"/>
    <col min="24" max="25" width="3" bestFit="1" customWidth="1"/>
    <col min="26" max="26" width="83.28515625" bestFit="1" customWidth="1"/>
    <col min="27" max="28" width="3" bestFit="1" customWidth="1"/>
    <col min="29" max="29" width="28.7109375" bestFit="1" customWidth="1"/>
    <col min="30" max="30" width="10.7109375" bestFit="1" customWidth="1"/>
    <col min="31" max="31" width="81" style="2" bestFit="1" customWidth="1"/>
    <col min="32" max="32" width="68.28515625" bestFit="1" customWidth="1"/>
    <col min="33" max="33" width="17.28515625" bestFit="1" customWidth="1"/>
    <col min="34" max="34" width="5.140625" bestFit="1" customWidth="1"/>
  </cols>
  <sheetData>
    <row r="1" spans="1:34" s="3" customFormat="1" x14ac:dyDescent="0.25"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6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>
        <v>29</v>
      </c>
      <c r="AD1" s="3">
        <v>30</v>
      </c>
      <c r="AE1" s="6">
        <v>31</v>
      </c>
      <c r="AF1" s="3">
        <v>32</v>
      </c>
      <c r="AG1" s="3">
        <v>33</v>
      </c>
      <c r="AH1" s="3">
        <v>34</v>
      </c>
    </row>
    <row r="2" spans="1:34" x14ac:dyDescent="0.25">
      <c r="A2">
        <v>1</v>
      </c>
      <c r="B2">
        <v>22</v>
      </c>
      <c r="C2">
        <v>62329888</v>
      </c>
      <c r="E2" t="s">
        <v>0</v>
      </c>
      <c r="F2" t="s">
        <v>1</v>
      </c>
      <c r="G2" t="s">
        <v>29</v>
      </c>
      <c r="H2" t="s">
        <v>3</v>
      </c>
      <c r="I2" t="s">
        <v>4</v>
      </c>
      <c r="J2" t="s">
        <v>5</v>
      </c>
      <c r="K2" t="s">
        <v>6</v>
      </c>
      <c r="L2" t="s">
        <v>367</v>
      </c>
      <c r="M2" t="s">
        <v>367</v>
      </c>
      <c r="O2" t="s">
        <v>30</v>
      </c>
      <c r="P2" t="s">
        <v>31</v>
      </c>
      <c r="Q2" s="7" t="s">
        <v>31</v>
      </c>
      <c r="R2" t="s">
        <v>32</v>
      </c>
      <c r="S2" s="4" t="s">
        <v>298</v>
      </c>
      <c r="T2" t="s">
        <v>33</v>
      </c>
      <c r="V2">
        <v>22.300450000000001</v>
      </c>
      <c r="W2">
        <v>114.167918</v>
      </c>
      <c r="Z2" t="s">
        <v>34</v>
      </c>
      <c r="AC2" t="s">
        <v>35</v>
      </c>
      <c r="AD2" s="1">
        <v>41593</v>
      </c>
      <c r="AE2" s="2" t="s">
        <v>344</v>
      </c>
      <c r="AF2" t="s">
        <v>36</v>
      </c>
      <c r="AG2" t="s">
        <v>37</v>
      </c>
      <c r="AH2" t="str">
        <f>VLOOKUP(AG2,Sheet3!A:B,2,FALSE)</f>
        <v>LES</v>
      </c>
    </row>
    <row r="3" spans="1:34" x14ac:dyDescent="0.25">
      <c r="A3">
        <v>2</v>
      </c>
      <c r="B3">
        <v>144</v>
      </c>
      <c r="C3">
        <v>62396888</v>
      </c>
      <c r="E3" t="s">
        <v>0</v>
      </c>
      <c r="F3" t="s">
        <v>1</v>
      </c>
      <c r="G3" t="s">
        <v>29</v>
      </c>
      <c r="H3" t="s">
        <v>3</v>
      </c>
      <c r="I3" t="s">
        <v>4</v>
      </c>
      <c r="J3" t="s">
        <v>5</v>
      </c>
      <c r="K3" t="s">
        <v>6</v>
      </c>
      <c r="L3" t="s">
        <v>367</v>
      </c>
      <c r="M3" t="s">
        <v>367</v>
      </c>
      <c r="O3" t="s">
        <v>146</v>
      </c>
      <c r="P3" t="s">
        <v>147</v>
      </c>
      <c r="Q3" s="7" t="s">
        <v>147</v>
      </c>
      <c r="R3" t="s">
        <v>148</v>
      </c>
      <c r="S3" s="4" t="s">
        <v>318</v>
      </c>
      <c r="T3" t="s">
        <v>149</v>
      </c>
      <c r="U3" t="s">
        <v>150</v>
      </c>
      <c r="V3">
        <v>22.297847000000001</v>
      </c>
      <c r="W3">
        <v>114.16798300000001</v>
      </c>
      <c r="Z3" t="s">
        <v>151</v>
      </c>
      <c r="AC3" t="s">
        <v>152</v>
      </c>
      <c r="AD3" s="1">
        <v>41593</v>
      </c>
      <c r="AE3" s="2" t="s">
        <v>345</v>
      </c>
      <c r="AF3" t="s">
        <v>153</v>
      </c>
      <c r="AG3" t="s">
        <v>37</v>
      </c>
      <c r="AH3" t="str">
        <f>VLOOKUP(AG3,Sheet3!A:B,2,FALSE)</f>
        <v>LES</v>
      </c>
    </row>
    <row r="4" spans="1:34" x14ac:dyDescent="0.25">
      <c r="A4">
        <v>3</v>
      </c>
      <c r="B4">
        <v>5088</v>
      </c>
      <c r="C4">
        <v>67401888</v>
      </c>
      <c r="E4" t="s">
        <v>0</v>
      </c>
      <c r="F4" t="s">
        <v>1</v>
      </c>
      <c r="G4" t="s">
        <v>76</v>
      </c>
      <c r="H4" t="s">
        <v>3</v>
      </c>
      <c r="I4" t="s">
        <v>4</v>
      </c>
      <c r="J4" t="s">
        <v>5</v>
      </c>
      <c r="K4" t="s">
        <v>6</v>
      </c>
      <c r="L4" t="s">
        <v>21</v>
      </c>
      <c r="M4" t="s">
        <v>21</v>
      </c>
      <c r="O4" t="s">
        <v>199</v>
      </c>
      <c r="P4" t="s">
        <v>200</v>
      </c>
      <c r="Q4" s="7" t="s">
        <v>287</v>
      </c>
      <c r="R4" t="s">
        <v>201</v>
      </c>
      <c r="S4" s="4" t="s">
        <v>326</v>
      </c>
      <c r="V4">
        <v>22.300557699999999</v>
      </c>
      <c r="W4">
        <v>114.1679051</v>
      </c>
      <c r="AD4" s="1">
        <v>42124</v>
      </c>
      <c r="AE4" s="2" t="s">
        <v>365</v>
      </c>
      <c r="AF4" t="s">
        <v>202</v>
      </c>
      <c r="AG4" t="s">
        <v>76</v>
      </c>
      <c r="AH4" t="str">
        <f>VLOOKUP(AG4,Sheet3!A:B,2,FALSE)</f>
        <v>PFS</v>
      </c>
    </row>
    <row r="5" spans="1:34" x14ac:dyDescent="0.25">
      <c r="A5">
        <v>4</v>
      </c>
      <c r="B5">
        <v>126</v>
      </c>
      <c r="C5">
        <v>62384888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21</v>
      </c>
      <c r="M5" t="s">
        <v>21</v>
      </c>
      <c r="O5" t="s">
        <v>140</v>
      </c>
      <c r="P5" t="s">
        <v>141</v>
      </c>
      <c r="Q5" s="7" t="s">
        <v>141</v>
      </c>
      <c r="R5" t="s">
        <v>142</v>
      </c>
      <c r="S5" s="4" t="s">
        <v>317</v>
      </c>
      <c r="T5" t="s">
        <v>143</v>
      </c>
      <c r="V5">
        <v>22.299118</v>
      </c>
      <c r="W5">
        <v>114.16824</v>
      </c>
      <c r="Z5" t="s">
        <v>144</v>
      </c>
      <c r="AC5" t="s">
        <v>27</v>
      </c>
      <c r="AD5" s="1">
        <v>41593</v>
      </c>
      <c r="AE5" s="2" t="s">
        <v>343</v>
      </c>
      <c r="AF5" t="s">
        <v>145</v>
      </c>
      <c r="AG5" t="s">
        <v>2</v>
      </c>
      <c r="AH5" t="str">
        <f>VLOOKUP(AG5,Sheet3!A:B,2,FALSE)</f>
        <v>HOS</v>
      </c>
    </row>
    <row r="6" spans="1:34" x14ac:dyDescent="0.25">
      <c r="A6">
        <v>5</v>
      </c>
      <c r="B6">
        <v>42</v>
      </c>
      <c r="C6">
        <v>62336888</v>
      </c>
      <c r="E6" t="s">
        <v>0</v>
      </c>
      <c r="F6" t="s">
        <v>1</v>
      </c>
      <c r="G6" t="s">
        <v>59</v>
      </c>
      <c r="H6" t="s">
        <v>3</v>
      </c>
      <c r="I6" t="s">
        <v>4</v>
      </c>
      <c r="J6" t="s">
        <v>5</v>
      </c>
      <c r="K6" t="s">
        <v>6</v>
      </c>
      <c r="L6" t="s">
        <v>21</v>
      </c>
      <c r="M6" t="s">
        <v>21</v>
      </c>
      <c r="O6" t="s">
        <v>72</v>
      </c>
      <c r="P6" t="s">
        <v>73</v>
      </c>
      <c r="Q6" s="7" t="s">
        <v>266</v>
      </c>
      <c r="R6" t="s">
        <v>74</v>
      </c>
      <c r="S6" s="4" t="s">
        <v>304</v>
      </c>
      <c r="V6">
        <v>22.299451000000001</v>
      </c>
      <c r="W6">
        <v>114.167688</v>
      </c>
      <c r="AD6" s="1">
        <v>41593</v>
      </c>
      <c r="AE6" s="2" t="s">
        <v>346</v>
      </c>
      <c r="AF6" t="s">
        <v>75</v>
      </c>
      <c r="AG6" t="s">
        <v>59</v>
      </c>
      <c r="AH6" t="str">
        <f>VLOOKUP(AG6,Sheet3!A:B,2,FALSE)</f>
        <v>MAB</v>
      </c>
    </row>
    <row r="7" spans="1:34" x14ac:dyDescent="0.25">
      <c r="A7">
        <v>6</v>
      </c>
      <c r="B7">
        <v>12</v>
      </c>
      <c r="C7">
        <v>62325888</v>
      </c>
      <c r="E7" t="s">
        <v>0</v>
      </c>
      <c r="F7" t="s">
        <v>1</v>
      </c>
      <c r="G7" t="s">
        <v>2</v>
      </c>
      <c r="H7" t="s">
        <v>3</v>
      </c>
      <c r="I7" t="s">
        <v>4</v>
      </c>
      <c r="J7" t="s">
        <v>5</v>
      </c>
      <c r="K7" t="s">
        <v>6</v>
      </c>
      <c r="L7" t="s">
        <v>21</v>
      </c>
      <c r="M7" t="s">
        <v>21</v>
      </c>
      <c r="O7" t="s">
        <v>22</v>
      </c>
      <c r="P7" t="s">
        <v>23</v>
      </c>
      <c r="Q7" s="7" t="s">
        <v>23</v>
      </c>
      <c r="R7" t="s">
        <v>24</v>
      </c>
      <c r="S7" s="4" t="s">
        <v>297</v>
      </c>
      <c r="T7" t="s">
        <v>25</v>
      </c>
      <c r="V7">
        <v>22.300236999999999</v>
      </c>
      <c r="W7">
        <v>114.168218</v>
      </c>
      <c r="Z7" t="s">
        <v>26</v>
      </c>
      <c r="AC7" t="s">
        <v>27</v>
      </c>
      <c r="AD7" s="1">
        <v>41593</v>
      </c>
      <c r="AE7" s="2" t="s">
        <v>342</v>
      </c>
      <c r="AF7" t="s">
        <v>28</v>
      </c>
      <c r="AG7" t="s">
        <v>2</v>
      </c>
      <c r="AH7" t="str">
        <f>VLOOKUP(AG7,Sheet3!A:B,2,FALSE)</f>
        <v>HOS</v>
      </c>
    </row>
    <row r="8" spans="1:34" x14ac:dyDescent="0.25">
      <c r="A8">
        <v>7</v>
      </c>
      <c r="B8">
        <v>1199</v>
      </c>
      <c r="C8">
        <v>63371888</v>
      </c>
      <c r="E8" t="s">
        <v>0</v>
      </c>
      <c r="F8" t="s">
        <v>1</v>
      </c>
      <c r="G8" t="s">
        <v>29</v>
      </c>
      <c r="H8" t="s">
        <v>3</v>
      </c>
      <c r="I8" t="s">
        <v>4</v>
      </c>
      <c r="J8" t="s">
        <v>5</v>
      </c>
      <c r="K8" t="s">
        <v>6</v>
      </c>
      <c r="L8" t="s">
        <v>15</v>
      </c>
      <c r="M8" t="s">
        <v>16</v>
      </c>
      <c r="N8">
        <v>1</v>
      </c>
      <c r="O8" t="s">
        <v>154</v>
      </c>
      <c r="P8" t="s">
        <v>155</v>
      </c>
      <c r="Q8" s="7" t="s">
        <v>278</v>
      </c>
      <c r="R8" t="s">
        <v>99</v>
      </c>
      <c r="S8" s="4" t="s">
        <v>309</v>
      </c>
      <c r="T8" t="s">
        <v>156</v>
      </c>
      <c r="V8">
        <v>22.310696</v>
      </c>
      <c r="W8">
        <v>114.168969</v>
      </c>
      <c r="Z8" t="s">
        <v>157</v>
      </c>
      <c r="AC8" t="s">
        <v>158</v>
      </c>
      <c r="AD8" s="1">
        <v>41593</v>
      </c>
      <c r="AE8" s="2" t="s">
        <v>349</v>
      </c>
      <c r="AF8" t="s">
        <v>100</v>
      </c>
      <c r="AG8" t="s">
        <v>37</v>
      </c>
      <c r="AH8" t="str">
        <f>VLOOKUP(AG8,Sheet3!A:B,2,FALSE)</f>
        <v>LES</v>
      </c>
    </row>
    <row r="9" spans="1:34" x14ac:dyDescent="0.25">
      <c r="A9">
        <v>8</v>
      </c>
      <c r="B9">
        <v>34</v>
      </c>
      <c r="C9">
        <v>62333888</v>
      </c>
      <c r="E9" t="s">
        <v>0</v>
      </c>
      <c r="F9" t="s">
        <v>1</v>
      </c>
      <c r="G9" t="s">
        <v>29</v>
      </c>
      <c r="H9" t="s">
        <v>3</v>
      </c>
      <c r="I9" t="s">
        <v>4</v>
      </c>
      <c r="J9" t="s">
        <v>5</v>
      </c>
      <c r="K9" t="s">
        <v>6</v>
      </c>
      <c r="L9" t="s">
        <v>15</v>
      </c>
      <c r="M9" t="s">
        <v>16</v>
      </c>
      <c r="N9">
        <v>1</v>
      </c>
      <c r="O9" t="s">
        <v>53</v>
      </c>
      <c r="P9" t="s">
        <v>54</v>
      </c>
      <c r="Q9" s="7" t="s">
        <v>263</v>
      </c>
      <c r="R9" t="s">
        <v>55</v>
      </c>
      <c r="S9" s="4" t="s">
        <v>301</v>
      </c>
      <c r="U9" t="s">
        <v>56</v>
      </c>
      <c r="V9">
        <v>22.309113</v>
      </c>
      <c r="W9">
        <v>114.16952000000001</v>
      </c>
      <c r="AC9" t="s">
        <v>57</v>
      </c>
      <c r="AD9" s="1">
        <v>41593</v>
      </c>
      <c r="AE9" s="2" t="s">
        <v>348</v>
      </c>
      <c r="AF9" t="s">
        <v>58</v>
      </c>
      <c r="AG9" t="s">
        <v>37</v>
      </c>
      <c r="AH9" t="str">
        <f>VLOOKUP(AG9,Sheet3!A:B,2,FALSE)</f>
        <v>LES</v>
      </c>
    </row>
    <row r="10" spans="1:34" x14ac:dyDescent="0.25">
      <c r="A10">
        <v>9</v>
      </c>
      <c r="B10">
        <v>79</v>
      </c>
      <c r="C10">
        <v>62351888</v>
      </c>
      <c r="E10" t="s">
        <v>0</v>
      </c>
      <c r="F10" t="s">
        <v>1</v>
      </c>
      <c r="G10" t="s">
        <v>121</v>
      </c>
      <c r="H10" t="s">
        <v>3</v>
      </c>
      <c r="I10" t="s">
        <v>4</v>
      </c>
      <c r="J10" t="s">
        <v>5</v>
      </c>
      <c r="K10" t="s">
        <v>6</v>
      </c>
      <c r="L10" t="s">
        <v>15</v>
      </c>
      <c r="M10" t="s">
        <v>16</v>
      </c>
      <c r="N10">
        <v>1</v>
      </c>
      <c r="O10" t="s">
        <v>128</v>
      </c>
      <c r="P10" t="s">
        <v>129</v>
      </c>
      <c r="Q10" s="7" t="s">
        <v>276</v>
      </c>
      <c r="R10" t="s">
        <v>130</v>
      </c>
      <c r="S10" s="4" t="s">
        <v>315</v>
      </c>
      <c r="T10" t="s">
        <v>131</v>
      </c>
      <c r="V10">
        <v>22.306208999999999</v>
      </c>
      <c r="W10">
        <v>114.16889500000001</v>
      </c>
      <c r="Z10" t="s">
        <v>132</v>
      </c>
      <c r="AD10" s="1">
        <v>41593</v>
      </c>
      <c r="AE10" s="2" t="s">
        <v>352</v>
      </c>
      <c r="AF10" t="s">
        <v>133</v>
      </c>
      <c r="AG10" t="s">
        <v>121</v>
      </c>
      <c r="AH10" t="str">
        <f>VLOOKUP(AG10,Sheet3!A:B,2,FALSE)</f>
        <v>SCH</v>
      </c>
    </row>
    <row r="11" spans="1:34" x14ac:dyDescent="0.25">
      <c r="A11">
        <v>10</v>
      </c>
      <c r="B11">
        <v>5143</v>
      </c>
      <c r="C11">
        <v>67451888</v>
      </c>
      <c r="E11" t="s">
        <v>0</v>
      </c>
      <c r="F11" t="s">
        <v>1</v>
      </c>
      <c r="G11" t="s">
        <v>76</v>
      </c>
      <c r="H11" t="s">
        <v>3</v>
      </c>
      <c r="I11" t="s">
        <v>4</v>
      </c>
      <c r="J11" t="s">
        <v>5</v>
      </c>
      <c r="K11" t="s">
        <v>6</v>
      </c>
      <c r="L11" t="s">
        <v>15</v>
      </c>
      <c r="M11" t="s">
        <v>16</v>
      </c>
      <c r="N11">
        <v>1</v>
      </c>
      <c r="O11" t="s">
        <v>203</v>
      </c>
      <c r="P11" t="s">
        <v>204</v>
      </c>
      <c r="Q11" s="7" t="s">
        <v>288</v>
      </c>
      <c r="R11" t="s">
        <v>205</v>
      </c>
      <c r="S11" s="4" t="s">
        <v>205</v>
      </c>
      <c r="V11">
        <v>22.305377</v>
      </c>
      <c r="W11">
        <v>114.168542</v>
      </c>
      <c r="AD11" s="1">
        <v>42124</v>
      </c>
      <c r="AE11" s="2" t="s">
        <v>365</v>
      </c>
      <c r="AF11" t="s">
        <v>206</v>
      </c>
      <c r="AG11" t="s">
        <v>76</v>
      </c>
      <c r="AH11" t="str">
        <f>VLOOKUP(AG11,Sheet3!A:B,2,FALSE)</f>
        <v>PFS</v>
      </c>
    </row>
    <row r="12" spans="1:34" x14ac:dyDescent="0.25">
      <c r="A12">
        <v>11</v>
      </c>
      <c r="B12">
        <v>57</v>
      </c>
      <c r="C12">
        <v>62343888</v>
      </c>
      <c r="E12" t="s">
        <v>0</v>
      </c>
      <c r="F12" t="s">
        <v>1</v>
      </c>
      <c r="G12" t="s">
        <v>96</v>
      </c>
      <c r="H12" t="s">
        <v>3</v>
      </c>
      <c r="I12" t="s">
        <v>4</v>
      </c>
      <c r="J12" t="s">
        <v>5</v>
      </c>
      <c r="K12" t="s">
        <v>6</v>
      </c>
      <c r="L12" t="s">
        <v>15</v>
      </c>
      <c r="M12" t="s">
        <v>16</v>
      </c>
      <c r="N12">
        <v>1</v>
      </c>
      <c r="O12" t="s">
        <v>97</v>
      </c>
      <c r="P12" t="s">
        <v>98</v>
      </c>
      <c r="Q12" s="7" t="s">
        <v>271</v>
      </c>
      <c r="R12" t="s">
        <v>99</v>
      </c>
      <c r="S12" s="4" t="s">
        <v>309</v>
      </c>
      <c r="V12">
        <v>22.310041999999999</v>
      </c>
      <c r="W12">
        <v>114.168691</v>
      </c>
      <c r="AD12" s="1">
        <v>41593</v>
      </c>
      <c r="AE12" s="2" t="s">
        <v>351</v>
      </c>
      <c r="AF12" t="s">
        <v>100</v>
      </c>
      <c r="AG12" t="s">
        <v>96</v>
      </c>
      <c r="AH12" t="str">
        <f>VLOOKUP(AG12,Sheet3!A:B,2,FALSE)</f>
        <v>RES</v>
      </c>
    </row>
    <row r="13" spans="1:34" x14ac:dyDescent="0.25">
      <c r="A13">
        <v>12</v>
      </c>
      <c r="B13">
        <v>5147</v>
      </c>
      <c r="C13">
        <v>67456888</v>
      </c>
      <c r="E13" t="s">
        <v>0</v>
      </c>
      <c r="F13" t="s">
        <v>1</v>
      </c>
      <c r="G13" t="s">
        <v>96</v>
      </c>
      <c r="H13" t="s">
        <v>3</v>
      </c>
      <c r="I13" t="s">
        <v>4</v>
      </c>
      <c r="J13" t="s">
        <v>5</v>
      </c>
      <c r="K13" t="s">
        <v>6</v>
      </c>
      <c r="L13" t="s">
        <v>15</v>
      </c>
      <c r="M13" t="s">
        <v>16</v>
      </c>
      <c r="N13">
        <v>1</v>
      </c>
      <c r="O13" t="s">
        <v>207</v>
      </c>
      <c r="P13" t="s">
        <v>207</v>
      </c>
      <c r="Q13" s="8" t="s">
        <v>207</v>
      </c>
      <c r="R13" t="s">
        <v>208</v>
      </c>
      <c r="S13" s="4" t="s">
        <v>327</v>
      </c>
      <c r="V13">
        <v>22.305475335425999</v>
      </c>
      <c r="W13">
        <v>114.166413545609</v>
      </c>
      <c r="AD13" s="1">
        <v>42128</v>
      </c>
      <c r="AE13" s="2" t="s">
        <v>365</v>
      </c>
      <c r="AF13" t="s">
        <v>209</v>
      </c>
      <c r="AG13" t="s">
        <v>96</v>
      </c>
      <c r="AH13" t="str">
        <f>VLOOKUP(AG13,Sheet3!A:B,2,FALSE)</f>
        <v>RES</v>
      </c>
    </row>
    <row r="14" spans="1:34" x14ac:dyDescent="0.25">
      <c r="A14">
        <v>13</v>
      </c>
      <c r="B14">
        <v>8</v>
      </c>
      <c r="C14">
        <v>62324888</v>
      </c>
      <c r="E14" t="s">
        <v>0</v>
      </c>
      <c r="F14" t="s">
        <v>1</v>
      </c>
      <c r="G14" t="s">
        <v>2</v>
      </c>
      <c r="H14" t="s">
        <v>3</v>
      </c>
      <c r="I14" t="s">
        <v>4</v>
      </c>
      <c r="J14" t="s">
        <v>5</v>
      </c>
      <c r="K14" t="s">
        <v>6</v>
      </c>
      <c r="L14" t="s">
        <v>15</v>
      </c>
      <c r="M14" t="s">
        <v>16</v>
      </c>
      <c r="N14">
        <v>1</v>
      </c>
      <c r="O14" t="s">
        <v>17</v>
      </c>
      <c r="P14" t="s">
        <v>18</v>
      </c>
      <c r="Q14" s="7" t="s">
        <v>260</v>
      </c>
      <c r="R14" t="s">
        <v>19</v>
      </c>
      <c r="S14" s="4" t="s">
        <v>296</v>
      </c>
      <c r="V14">
        <v>22.306685999999999</v>
      </c>
      <c r="W14">
        <v>114.168025</v>
      </c>
      <c r="AC14" t="s">
        <v>13</v>
      </c>
      <c r="AD14" s="1">
        <v>41593</v>
      </c>
      <c r="AE14" s="2" t="s">
        <v>347</v>
      </c>
      <c r="AF14" t="s">
        <v>20</v>
      </c>
      <c r="AG14" t="s">
        <v>2</v>
      </c>
      <c r="AH14" t="str">
        <f>VLOOKUP(AG14,Sheet3!A:B,2,FALSE)</f>
        <v>HOS</v>
      </c>
    </row>
    <row r="15" spans="1:34" x14ac:dyDescent="0.25">
      <c r="A15">
        <v>14</v>
      </c>
      <c r="B15">
        <v>4160</v>
      </c>
      <c r="C15">
        <v>66442888</v>
      </c>
      <c r="E15" t="s">
        <v>0</v>
      </c>
      <c r="F15" t="s">
        <v>1</v>
      </c>
      <c r="G15" t="s">
        <v>29</v>
      </c>
      <c r="H15" t="s">
        <v>3</v>
      </c>
      <c r="I15" t="s">
        <v>4</v>
      </c>
      <c r="J15" t="s">
        <v>5</v>
      </c>
      <c r="K15" t="s">
        <v>6</v>
      </c>
      <c r="L15" t="s">
        <v>330</v>
      </c>
      <c r="M15" t="s">
        <v>16</v>
      </c>
      <c r="N15">
        <v>1</v>
      </c>
      <c r="O15" t="s">
        <v>183</v>
      </c>
      <c r="P15" t="s">
        <v>184</v>
      </c>
      <c r="Q15" s="7" t="s">
        <v>283</v>
      </c>
      <c r="R15" t="s">
        <v>185</v>
      </c>
      <c r="S15" s="4" t="s">
        <v>323</v>
      </c>
      <c r="V15">
        <v>22.309629000000001</v>
      </c>
      <c r="W15">
        <v>114.165925</v>
      </c>
      <c r="AD15" s="1">
        <v>41593</v>
      </c>
      <c r="AE15" s="2" t="s">
        <v>350</v>
      </c>
      <c r="AF15" t="s">
        <v>186</v>
      </c>
      <c r="AG15" t="s">
        <v>37</v>
      </c>
      <c r="AH15" t="str">
        <f>VLOOKUP(AG15,Sheet3!A:B,2,FALSE)</f>
        <v>LES</v>
      </c>
    </row>
    <row r="16" spans="1:34" x14ac:dyDescent="0.25">
      <c r="A16">
        <v>15</v>
      </c>
      <c r="B16">
        <v>4875</v>
      </c>
      <c r="C16">
        <v>67178888</v>
      </c>
      <c r="E16" t="s">
        <v>0</v>
      </c>
      <c r="F16" t="s">
        <v>1</v>
      </c>
      <c r="G16" t="s">
        <v>96</v>
      </c>
      <c r="H16" t="s">
        <v>3</v>
      </c>
      <c r="I16" t="s">
        <v>4</v>
      </c>
      <c r="J16" t="s">
        <v>5</v>
      </c>
      <c r="K16" t="s">
        <v>6</v>
      </c>
      <c r="L16" t="s">
        <v>330</v>
      </c>
      <c r="M16" t="s">
        <v>16</v>
      </c>
      <c r="N16">
        <v>1</v>
      </c>
      <c r="O16" t="s">
        <v>187</v>
      </c>
      <c r="P16" t="s">
        <v>188</v>
      </c>
      <c r="Q16" s="7" t="s">
        <v>284</v>
      </c>
      <c r="R16" t="s">
        <v>189</v>
      </c>
      <c r="S16" s="4" t="s">
        <v>324</v>
      </c>
      <c r="V16">
        <v>22.30958</v>
      </c>
      <c r="W16">
        <v>114.165598</v>
      </c>
      <c r="AD16" s="1">
        <v>42111</v>
      </c>
      <c r="AE16" s="2" t="s">
        <v>365</v>
      </c>
      <c r="AF16" t="s">
        <v>186</v>
      </c>
      <c r="AG16" t="s">
        <v>96</v>
      </c>
      <c r="AH16" t="str">
        <f>VLOOKUP(AG16,Sheet3!A:B,2,FALSE)</f>
        <v>RES</v>
      </c>
    </row>
    <row r="17" spans="1:34" x14ac:dyDescent="0.25">
      <c r="A17">
        <v>16</v>
      </c>
      <c r="B17">
        <v>6099</v>
      </c>
      <c r="C17">
        <v>68464888</v>
      </c>
      <c r="E17" t="s">
        <v>0</v>
      </c>
      <c r="F17" t="s">
        <v>1</v>
      </c>
      <c r="G17" t="s">
        <v>121</v>
      </c>
      <c r="H17" t="s">
        <v>3</v>
      </c>
      <c r="I17" t="s">
        <v>4</v>
      </c>
      <c r="J17" t="s">
        <v>5</v>
      </c>
      <c r="K17" t="s">
        <v>6</v>
      </c>
      <c r="L17" t="s">
        <v>331</v>
      </c>
      <c r="M17" t="s">
        <v>16</v>
      </c>
      <c r="N17">
        <v>1</v>
      </c>
      <c r="O17" t="s">
        <v>165</v>
      </c>
      <c r="P17" t="s">
        <v>166</v>
      </c>
      <c r="Q17" s="7" t="s">
        <v>280</v>
      </c>
      <c r="R17" t="s">
        <v>167</v>
      </c>
      <c r="S17" s="4" t="s">
        <v>320</v>
      </c>
      <c r="V17">
        <v>22.304951899999999</v>
      </c>
      <c r="W17">
        <v>114.1693183</v>
      </c>
      <c r="AD17" s="1">
        <v>43346</v>
      </c>
      <c r="AE17" s="2" t="s">
        <v>353</v>
      </c>
      <c r="AF17" t="s">
        <v>168</v>
      </c>
      <c r="AG17" t="s">
        <v>121</v>
      </c>
      <c r="AH17" t="str">
        <f>VLOOKUP(AG17,Sheet3!A:B,2,FALSE)</f>
        <v>SCH</v>
      </c>
    </row>
    <row r="18" spans="1:34" x14ac:dyDescent="0.25">
      <c r="A18">
        <v>17</v>
      </c>
      <c r="B18">
        <v>6096</v>
      </c>
      <c r="C18">
        <v>68461888</v>
      </c>
      <c r="E18" t="s">
        <v>0</v>
      </c>
      <c r="F18" t="s">
        <v>1</v>
      </c>
      <c r="G18" t="s">
        <v>76</v>
      </c>
      <c r="H18" t="s">
        <v>3</v>
      </c>
      <c r="I18" t="s">
        <v>4</v>
      </c>
      <c r="J18" t="s">
        <v>5</v>
      </c>
      <c r="K18" t="s">
        <v>6</v>
      </c>
      <c r="L18" t="s">
        <v>81</v>
      </c>
      <c r="M18" t="s">
        <v>16</v>
      </c>
      <c r="N18">
        <v>2</v>
      </c>
      <c r="O18" t="s">
        <v>224</v>
      </c>
      <c r="P18" t="s">
        <v>225</v>
      </c>
      <c r="Q18" s="7" t="s">
        <v>291</v>
      </c>
      <c r="V18">
        <v>22.310220397403</v>
      </c>
      <c r="W18">
        <v>114.16446125538</v>
      </c>
      <c r="AD18" s="1">
        <v>43346</v>
      </c>
      <c r="AE18" s="2" t="s">
        <v>365</v>
      </c>
      <c r="AG18" t="s">
        <v>76</v>
      </c>
      <c r="AH18" t="str">
        <f>VLOOKUP(AG18,Sheet3!A:B,2,FALSE)</f>
        <v>PFS</v>
      </c>
    </row>
    <row r="19" spans="1:34" x14ac:dyDescent="0.25">
      <c r="A19">
        <v>18</v>
      </c>
      <c r="B19">
        <v>47</v>
      </c>
      <c r="C19">
        <v>62339888</v>
      </c>
      <c r="E19" t="s">
        <v>0</v>
      </c>
      <c r="F19" t="s">
        <v>1</v>
      </c>
      <c r="G19" t="s">
        <v>76</v>
      </c>
      <c r="H19" t="s">
        <v>3</v>
      </c>
      <c r="I19" t="s">
        <v>4</v>
      </c>
      <c r="J19" t="s">
        <v>5</v>
      </c>
      <c r="K19" t="s">
        <v>6</v>
      </c>
      <c r="L19" t="s">
        <v>81</v>
      </c>
      <c r="M19" t="s">
        <v>16</v>
      </c>
      <c r="N19">
        <v>2</v>
      </c>
      <c r="O19" t="s">
        <v>82</v>
      </c>
      <c r="P19" t="s">
        <v>83</v>
      </c>
      <c r="Q19" s="7" t="s">
        <v>268</v>
      </c>
      <c r="R19" t="s">
        <v>84</v>
      </c>
      <c r="S19" s="4" t="s">
        <v>306</v>
      </c>
      <c r="T19" t="s">
        <v>85</v>
      </c>
      <c r="V19">
        <v>22.30922</v>
      </c>
      <c r="W19">
        <v>114.162615</v>
      </c>
      <c r="Z19" t="s">
        <v>86</v>
      </c>
      <c r="AD19" s="1">
        <v>41593</v>
      </c>
      <c r="AE19" s="2" t="s">
        <v>354</v>
      </c>
      <c r="AF19" t="s">
        <v>87</v>
      </c>
      <c r="AG19" t="s">
        <v>76</v>
      </c>
      <c r="AH19" t="str">
        <f>VLOOKUP(AG19,Sheet3!A:B,2,FALSE)</f>
        <v>PFS</v>
      </c>
    </row>
    <row r="20" spans="1:34" x14ac:dyDescent="0.25">
      <c r="A20">
        <v>19</v>
      </c>
      <c r="B20">
        <v>6100</v>
      </c>
      <c r="C20">
        <v>68465888</v>
      </c>
      <c r="E20" t="s">
        <v>0</v>
      </c>
      <c r="F20" t="s">
        <v>1</v>
      </c>
      <c r="G20" t="s">
        <v>76</v>
      </c>
      <c r="H20" t="s">
        <v>3</v>
      </c>
      <c r="I20" t="s">
        <v>4</v>
      </c>
      <c r="J20" t="s">
        <v>5</v>
      </c>
      <c r="K20" t="s">
        <v>6</v>
      </c>
      <c r="L20" t="s">
        <v>81</v>
      </c>
      <c r="M20" t="s">
        <v>16</v>
      </c>
      <c r="N20">
        <v>2</v>
      </c>
      <c r="O20" t="s">
        <v>220</v>
      </c>
      <c r="P20" t="s">
        <v>219</v>
      </c>
      <c r="Q20" s="7" t="s">
        <v>293</v>
      </c>
      <c r="V20">
        <v>22.306849950506201</v>
      </c>
      <c r="W20">
        <v>114.164452328396</v>
      </c>
      <c r="AD20" s="1">
        <v>43346</v>
      </c>
      <c r="AE20" s="2" t="s">
        <v>365</v>
      </c>
      <c r="AG20" t="s">
        <v>76</v>
      </c>
      <c r="AH20" t="str">
        <f>VLOOKUP(AG20,Sheet3!A:B,2,FALSE)</f>
        <v>PFS</v>
      </c>
    </row>
    <row r="21" spans="1:34" x14ac:dyDescent="0.25">
      <c r="A21">
        <v>20</v>
      </c>
      <c r="B21">
        <v>6101</v>
      </c>
      <c r="C21">
        <v>68466888</v>
      </c>
      <c r="E21" t="s">
        <v>0</v>
      </c>
      <c r="F21" t="s">
        <v>1</v>
      </c>
      <c r="G21" t="s">
        <v>29</v>
      </c>
      <c r="H21" t="s">
        <v>3</v>
      </c>
      <c r="I21" t="s">
        <v>4</v>
      </c>
      <c r="J21" t="s">
        <v>5</v>
      </c>
      <c r="K21" t="s">
        <v>6</v>
      </c>
      <c r="L21" t="s">
        <v>221</v>
      </c>
      <c r="M21" t="s">
        <v>16</v>
      </c>
      <c r="N21">
        <v>4</v>
      </c>
      <c r="O21" t="s">
        <v>222</v>
      </c>
      <c r="P21" t="s">
        <v>228</v>
      </c>
      <c r="Q21" s="7" t="s">
        <v>294</v>
      </c>
      <c r="V21">
        <v>22.303614720339802</v>
      </c>
      <c r="W21">
        <v>114.166171900824</v>
      </c>
      <c r="AD21" s="1">
        <v>43346</v>
      </c>
      <c r="AE21" s="2" t="s">
        <v>365</v>
      </c>
      <c r="AG21" t="s">
        <v>52</v>
      </c>
      <c r="AH21" t="str">
        <f>VLOOKUP(AG21,Sheet3!A:B,2,FALSE)</f>
        <v>LES</v>
      </c>
    </row>
    <row r="22" spans="1:34" x14ac:dyDescent="0.25">
      <c r="A22">
        <v>21</v>
      </c>
      <c r="B22">
        <v>25</v>
      </c>
      <c r="C22">
        <v>62330888</v>
      </c>
      <c r="E22" t="s">
        <v>0</v>
      </c>
      <c r="F22" t="s">
        <v>1</v>
      </c>
      <c r="G22" t="s">
        <v>29</v>
      </c>
      <c r="H22" t="s">
        <v>3</v>
      </c>
      <c r="I22" t="s">
        <v>4</v>
      </c>
      <c r="J22" t="s">
        <v>5</v>
      </c>
      <c r="K22" t="s">
        <v>6</v>
      </c>
      <c r="L22" t="s">
        <v>223</v>
      </c>
      <c r="M22" t="s">
        <v>223</v>
      </c>
      <c r="O22" t="s">
        <v>38</v>
      </c>
      <c r="P22" t="s">
        <v>39</v>
      </c>
      <c r="Q22" s="7" t="s">
        <v>261</v>
      </c>
      <c r="R22" t="s">
        <v>40</v>
      </c>
      <c r="S22" s="4" t="s">
        <v>299</v>
      </c>
      <c r="T22" t="s">
        <v>41</v>
      </c>
      <c r="V22">
        <v>22.304974000000001</v>
      </c>
      <c r="W22">
        <v>114.161563</v>
      </c>
      <c r="Z22" t="s">
        <v>42</v>
      </c>
      <c r="AD22" s="1">
        <v>41593</v>
      </c>
      <c r="AE22" s="2" t="s">
        <v>334</v>
      </c>
      <c r="AF22" t="s">
        <v>43</v>
      </c>
      <c r="AG22" t="s">
        <v>37</v>
      </c>
      <c r="AH22" t="str">
        <f>VLOOKUP(AG22,Sheet3!A:B,2,FALSE)</f>
        <v>LES</v>
      </c>
    </row>
    <row r="23" spans="1:34" x14ac:dyDescent="0.25">
      <c r="A23">
        <v>22</v>
      </c>
      <c r="B23">
        <v>40</v>
      </c>
      <c r="C23">
        <v>62335888</v>
      </c>
      <c r="E23" t="s">
        <v>0</v>
      </c>
      <c r="F23" t="s">
        <v>1</v>
      </c>
      <c r="G23" t="s">
        <v>59</v>
      </c>
      <c r="H23" t="s">
        <v>3</v>
      </c>
      <c r="I23" t="s">
        <v>4</v>
      </c>
      <c r="J23" t="s">
        <v>5</v>
      </c>
      <c r="K23" t="s">
        <v>6</v>
      </c>
      <c r="L23" t="s">
        <v>223</v>
      </c>
      <c r="M23" t="s">
        <v>223</v>
      </c>
      <c r="O23" t="s">
        <v>65</v>
      </c>
      <c r="P23" t="s">
        <v>66</v>
      </c>
      <c r="Q23" s="7" t="s">
        <v>265</v>
      </c>
      <c r="R23" t="s">
        <v>67</v>
      </c>
      <c r="S23" s="4" t="s">
        <v>303</v>
      </c>
      <c r="T23" t="s">
        <v>68</v>
      </c>
      <c r="V23">
        <v>22.303411000000001</v>
      </c>
      <c r="W23">
        <v>114.160152</v>
      </c>
      <c r="Z23" t="s">
        <v>69</v>
      </c>
      <c r="AC23" t="s">
        <v>70</v>
      </c>
      <c r="AD23" s="1">
        <v>41593</v>
      </c>
      <c r="AE23" s="2" t="s">
        <v>336</v>
      </c>
      <c r="AF23" t="s">
        <v>71</v>
      </c>
      <c r="AG23" t="s">
        <v>59</v>
      </c>
      <c r="AH23" t="str">
        <f>VLOOKUP(AG23,Sheet3!A:B,2,FALSE)</f>
        <v>MAB</v>
      </c>
    </row>
    <row r="24" spans="1:34" x14ac:dyDescent="0.25">
      <c r="A24">
        <v>23</v>
      </c>
      <c r="B24">
        <v>49</v>
      </c>
      <c r="C24">
        <v>62341888</v>
      </c>
      <c r="E24" t="s">
        <v>0</v>
      </c>
      <c r="F24" t="s">
        <v>1</v>
      </c>
      <c r="G24" t="s">
        <v>76</v>
      </c>
      <c r="H24" t="s">
        <v>3</v>
      </c>
      <c r="I24" t="s">
        <v>4</v>
      </c>
      <c r="J24" t="s">
        <v>5</v>
      </c>
      <c r="K24" t="s">
        <v>6</v>
      </c>
      <c r="L24" t="s">
        <v>223</v>
      </c>
      <c r="M24" t="s">
        <v>223</v>
      </c>
      <c r="O24" t="s">
        <v>88</v>
      </c>
      <c r="P24" t="s">
        <v>89</v>
      </c>
      <c r="Q24" s="7" t="s">
        <v>269</v>
      </c>
      <c r="R24" t="s">
        <v>90</v>
      </c>
      <c r="S24" s="4" t="s">
        <v>307</v>
      </c>
      <c r="V24">
        <v>22.303894</v>
      </c>
      <c r="W24">
        <v>114.162925</v>
      </c>
      <c r="AD24" s="1">
        <v>41593</v>
      </c>
      <c r="AE24" s="2" t="s">
        <v>337</v>
      </c>
      <c r="AF24" t="s">
        <v>91</v>
      </c>
      <c r="AG24" t="s">
        <v>76</v>
      </c>
      <c r="AH24" t="str">
        <f>VLOOKUP(AG24,Sheet3!A:B,2,FALSE)</f>
        <v>PFS</v>
      </c>
    </row>
    <row r="25" spans="1:34" x14ac:dyDescent="0.25">
      <c r="A25">
        <v>24</v>
      </c>
      <c r="B25">
        <v>4126</v>
      </c>
      <c r="C25">
        <v>66406888</v>
      </c>
      <c r="E25" t="s">
        <v>0</v>
      </c>
      <c r="F25" t="s">
        <v>1</v>
      </c>
      <c r="G25" t="s">
        <v>29</v>
      </c>
      <c r="H25" t="s">
        <v>3</v>
      </c>
      <c r="I25" t="s">
        <v>4</v>
      </c>
      <c r="J25" t="s">
        <v>5</v>
      </c>
      <c r="K25" t="s">
        <v>6</v>
      </c>
      <c r="L25" t="s">
        <v>223</v>
      </c>
      <c r="M25" t="s">
        <v>223</v>
      </c>
      <c r="O25" t="s">
        <v>169</v>
      </c>
      <c r="P25" t="s">
        <v>170</v>
      </c>
      <c r="Q25" s="7" t="s">
        <v>281</v>
      </c>
      <c r="R25" t="s">
        <v>171</v>
      </c>
      <c r="S25" s="4" t="s">
        <v>321</v>
      </c>
      <c r="T25" t="s">
        <v>172</v>
      </c>
      <c r="U25" t="s">
        <v>173</v>
      </c>
      <c r="V25">
        <v>22.303403200000002</v>
      </c>
      <c r="W25">
        <v>114.1601917</v>
      </c>
      <c r="Z25" t="s">
        <v>174</v>
      </c>
      <c r="AD25" s="1">
        <v>41593</v>
      </c>
      <c r="AE25" s="2" t="s">
        <v>335</v>
      </c>
      <c r="AF25" t="s">
        <v>175</v>
      </c>
      <c r="AG25" t="s">
        <v>37</v>
      </c>
      <c r="AH25" t="str">
        <f>VLOOKUP(AG25,Sheet3!A:B,2,FALSE)</f>
        <v>LES</v>
      </c>
    </row>
    <row r="26" spans="1:34" x14ac:dyDescent="0.25">
      <c r="A26">
        <v>25</v>
      </c>
      <c r="B26">
        <v>6098</v>
      </c>
      <c r="C26">
        <v>68463888</v>
      </c>
      <c r="E26" t="s">
        <v>0</v>
      </c>
      <c r="F26" t="s">
        <v>1</v>
      </c>
      <c r="G26" t="s">
        <v>96</v>
      </c>
      <c r="H26" t="s">
        <v>3</v>
      </c>
      <c r="I26" t="s">
        <v>4</v>
      </c>
      <c r="J26" t="s">
        <v>5</v>
      </c>
      <c r="K26" t="s">
        <v>6</v>
      </c>
      <c r="L26" t="s">
        <v>223</v>
      </c>
      <c r="M26" t="s">
        <v>223</v>
      </c>
      <c r="O26" t="s">
        <v>226</v>
      </c>
      <c r="P26" t="s">
        <v>227</v>
      </c>
      <c r="Q26" s="7" t="s">
        <v>292</v>
      </c>
      <c r="R26" t="s">
        <v>119</v>
      </c>
      <c r="S26" s="4" t="s">
        <v>313</v>
      </c>
      <c r="V26">
        <v>22.303068251367101</v>
      </c>
      <c r="W26">
        <v>114.16331291198701</v>
      </c>
      <c r="AD26" s="1">
        <v>43346</v>
      </c>
      <c r="AE26" s="2" t="s">
        <v>355</v>
      </c>
      <c r="AF26" t="s">
        <v>120</v>
      </c>
      <c r="AG26" t="s">
        <v>96</v>
      </c>
      <c r="AH26" t="str">
        <f>VLOOKUP(AG26,Sheet3!A:B,2,FALSE)</f>
        <v>RES</v>
      </c>
    </row>
    <row r="27" spans="1:34" x14ac:dyDescent="0.25">
      <c r="A27">
        <v>26</v>
      </c>
      <c r="B27">
        <v>63</v>
      </c>
      <c r="C27">
        <v>62346888</v>
      </c>
      <c r="E27" t="s">
        <v>0</v>
      </c>
      <c r="F27" t="s">
        <v>1</v>
      </c>
      <c r="G27" t="s">
        <v>96</v>
      </c>
      <c r="H27" t="s">
        <v>3</v>
      </c>
      <c r="I27" t="s">
        <v>4</v>
      </c>
      <c r="J27" t="s">
        <v>5</v>
      </c>
      <c r="K27" t="s">
        <v>6</v>
      </c>
      <c r="L27" t="s">
        <v>223</v>
      </c>
      <c r="M27" t="s">
        <v>223</v>
      </c>
      <c r="O27" t="s">
        <v>105</v>
      </c>
      <c r="P27" t="s">
        <v>106</v>
      </c>
      <c r="Q27" s="7" t="s">
        <v>273</v>
      </c>
      <c r="R27" t="s">
        <v>107</v>
      </c>
      <c r="S27" s="4" t="s">
        <v>311</v>
      </c>
      <c r="V27">
        <v>22.304855</v>
      </c>
      <c r="W27">
        <v>114.160642</v>
      </c>
      <c r="AD27" s="1">
        <v>41593</v>
      </c>
      <c r="AE27" s="2" t="s">
        <v>339</v>
      </c>
      <c r="AF27" t="s">
        <v>108</v>
      </c>
      <c r="AG27" t="s">
        <v>96</v>
      </c>
      <c r="AH27" t="str">
        <f>VLOOKUP(AG27,Sheet3!A:B,2,FALSE)</f>
        <v>RES</v>
      </c>
    </row>
    <row r="28" spans="1:34" x14ac:dyDescent="0.25">
      <c r="A28">
        <v>27</v>
      </c>
      <c r="B28">
        <v>66</v>
      </c>
      <c r="C28">
        <v>62347888</v>
      </c>
      <c r="E28" t="s">
        <v>0</v>
      </c>
      <c r="F28" t="s">
        <v>1</v>
      </c>
      <c r="G28" t="s">
        <v>96</v>
      </c>
      <c r="H28" t="s">
        <v>3</v>
      </c>
      <c r="I28" t="s">
        <v>4</v>
      </c>
      <c r="J28" t="s">
        <v>5</v>
      </c>
      <c r="K28" t="s">
        <v>6</v>
      </c>
      <c r="L28" t="s">
        <v>223</v>
      </c>
      <c r="M28" t="s">
        <v>223</v>
      </c>
      <c r="O28" t="s">
        <v>109</v>
      </c>
      <c r="P28" t="s">
        <v>110</v>
      </c>
      <c r="Q28" s="7" t="s">
        <v>274</v>
      </c>
      <c r="R28" t="s">
        <v>107</v>
      </c>
      <c r="S28" s="4" t="s">
        <v>311</v>
      </c>
      <c r="V28">
        <v>22.303201999999999</v>
      </c>
      <c r="W28">
        <v>114.161349</v>
      </c>
      <c r="Z28" t="s">
        <v>111</v>
      </c>
      <c r="AC28" t="s">
        <v>112</v>
      </c>
      <c r="AD28" s="1">
        <v>41593</v>
      </c>
      <c r="AE28" s="2" t="s">
        <v>340</v>
      </c>
      <c r="AF28" t="s">
        <v>108</v>
      </c>
      <c r="AG28" t="s">
        <v>96</v>
      </c>
      <c r="AH28" t="str">
        <f>VLOOKUP(AG28,Sheet3!A:B,2,FALSE)</f>
        <v>RES</v>
      </c>
    </row>
    <row r="29" spans="1:34" x14ac:dyDescent="0.25">
      <c r="A29">
        <v>28</v>
      </c>
      <c r="B29">
        <v>4313</v>
      </c>
      <c r="C29">
        <v>66564888</v>
      </c>
      <c r="E29" t="s">
        <v>0</v>
      </c>
      <c r="F29" t="s">
        <v>1</v>
      </c>
      <c r="G29" t="s">
        <v>2</v>
      </c>
      <c r="H29" t="s">
        <v>3</v>
      </c>
      <c r="I29" t="s">
        <v>4</v>
      </c>
      <c r="J29" t="s">
        <v>5</v>
      </c>
      <c r="K29" t="s">
        <v>6</v>
      </c>
      <c r="L29" t="s">
        <v>223</v>
      </c>
      <c r="M29" t="s">
        <v>223</v>
      </c>
      <c r="O29" t="s">
        <v>190</v>
      </c>
      <c r="P29" t="s">
        <v>191</v>
      </c>
      <c r="Q29" s="7" t="s">
        <v>285</v>
      </c>
      <c r="R29" t="s">
        <v>161</v>
      </c>
      <c r="S29" s="4" t="s">
        <v>319</v>
      </c>
      <c r="T29" t="s">
        <v>192</v>
      </c>
      <c r="V29">
        <v>22.304679</v>
      </c>
      <c r="W29">
        <v>114.160402</v>
      </c>
      <c r="Z29" t="s">
        <v>193</v>
      </c>
      <c r="AC29" t="s">
        <v>194</v>
      </c>
      <c r="AD29" s="1">
        <v>41593</v>
      </c>
      <c r="AE29" s="2" t="s">
        <v>333</v>
      </c>
      <c r="AF29" t="s">
        <v>164</v>
      </c>
      <c r="AG29" t="s">
        <v>2</v>
      </c>
      <c r="AH29" t="str">
        <f>VLOOKUP(AG29,Sheet3!A:B,2,FALSE)</f>
        <v>HOS</v>
      </c>
    </row>
    <row r="30" spans="1:34" x14ac:dyDescent="0.25">
      <c r="A30">
        <v>29</v>
      </c>
      <c r="B30">
        <v>4010</v>
      </c>
      <c r="C30">
        <v>66177888</v>
      </c>
      <c r="E30" t="s">
        <v>0</v>
      </c>
      <c r="F30" t="s">
        <v>1</v>
      </c>
      <c r="G30" t="s">
        <v>2</v>
      </c>
      <c r="H30" t="s">
        <v>3</v>
      </c>
      <c r="I30" t="s">
        <v>4</v>
      </c>
      <c r="J30" t="s">
        <v>5</v>
      </c>
      <c r="K30" t="s">
        <v>6</v>
      </c>
      <c r="L30" t="s">
        <v>223</v>
      </c>
      <c r="M30" t="s">
        <v>223</v>
      </c>
      <c r="O30" t="s">
        <v>159</v>
      </c>
      <c r="P30" t="s">
        <v>160</v>
      </c>
      <c r="Q30" s="7" t="s">
        <v>279</v>
      </c>
      <c r="R30" t="s">
        <v>161</v>
      </c>
      <c r="S30" s="4" t="s">
        <v>319</v>
      </c>
      <c r="T30" t="s">
        <v>162</v>
      </c>
      <c r="V30">
        <v>22.303272</v>
      </c>
      <c r="W30">
        <v>114.160421</v>
      </c>
      <c r="Z30" t="s">
        <v>163</v>
      </c>
      <c r="AD30" s="1">
        <v>41593</v>
      </c>
      <c r="AE30" s="2" t="s">
        <v>332</v>
      </c>
      <c r="AF30" t="s">
        <v>164</v>
      </c>
      <c r="AG30" t="s">
        <v>2</v>
      </c>
      <c r="AH30" t="str">
        <f>VLOOKUP(AG30,Sheet3!A:B,2,FALSE)</f>
        <v>HOS</v>
      </c>
    </row>
    <row r="31" spans="1:34" x14ac:dyDescent="0.25">
      <c r="A31">
        <v>30</v>
      </c>
      <c r="B31">
        <v>72</v>
      </c>
      <c r="C31">
        <v>62349888</v>
      </c>
      <c r="E31" t="s">
        <v>0</v>
      </c>
      <c r="F31" t="s">
        <v>1</v>
      </c>
      <c r="G31" t="s">
        <v>96</v>
      </c>
      <c r="H31" t="s">
        <v>3</v>
      </c>
      <c r="I31" t="s">
        <v>4</v>
      </c>
      <c r="J31" t="s">
        <v>5</v>
      </c>
      <c r="K31" t="s">
        <v>6</v>
      </c>
      <c r="L31" t="s">
        <v>223</v>
      </c>
      <c r="M31" t="s">
        <v>223</v>
      </c>
      <c r="O31" t="s">
        <v>117</v>
      </c>
      <c r="P31" t="s">
        <v>118</v>
      </c>
      <c r="Q31" s="7" t="s">
        <v>118</v>
      </c>
      <c r="R31" t="s">
        <v>119</v>
      </c>
      <c r="S31" s="4" t="s">
        <v>313</v>
      </c>
      <c r="V31">
        <v>22.304945</v>
      </c>
      <c r="W31">
        <v>114.162864</v>
      </c>
      <c r="AD31" s="1">
        <v>41593</v>
      </c>
      <c r="AE31" s="2" t="s">
        <v>341</v>
      </c>
      <c r="AF31" t="s">
        <v>120</v>
      </c>
      <c r="AG31" t="s">
        <v>96</v>
      </c>
      <c r="AH31" t="str">
        <f>VLOOKUP(AG31,Sheet3!A:B,2,FALSE)</f>
        <v>RES</v>
      </c>
    </row>
    <row r="32" spans="1:34" x14ac:dyDescent="0.25">
      <c r="A32">
        <v>31</v>
      </c>
      <c r="B32">
        <v>5376</v>
      </c>
      <c r="C32">
        <v>67750888</v>
      </c>
      <c r="E32" t="s">
        <v>0</v>
      </c>
      <c r="F32" t="s">
        <v>1</v>
      </c>
      <c r="G32" t="s">
        <v>76</v>
      </c>
      <c r="H32" t="s">
        <v>3</v>
      </c>
      <c r="I32" t="s">
        <v>4</v>
      </c>
      <c r="J32" t="s">
        <v>5</v>
      </c>
      <c r="K32" t="s">
        <v>6</v>
      </c>
      <c r="L32" t="s">
        <v>223</v>
      </c>
      <c r="M32" t="s">
        <v>223</v>
      </c>
      <c r="O32" t="s">
        <v>213</v>
      </c>
      <c r="P32" t="s">
        <v>214</v>
      </c>
      <c r="Q32" s="7" t="s">
        <v>289</v>
      </c>
      <c r="V32">
        <v>22.301915300000001</v>
      </c>
      <c r="W32">
        <v>114.155728</v>
      </c>
      <c r="AD32" s="1">
        <v>42451</v>
      </c>
      <c r="AE32" s="2" t="s">
        <v>365</v>
      </c>
      <c r="AG32" t="s">
        <v>76</v>
      </c>
      <c r="AH32" t="str">
        <f>VLOOKUP(AG32,Sheet3!A:B,2,FALSE)</f>
        <v>PFS</v>
      </c>
    </row>
    <row r="33" spans="1:34" x14ac:dyDescent="0.25">
      <c r="A33">
        <v>32</v>
      </c>
      <c r="B33">
        <v>60</v>
      </c>
      <c r="C33">
        <v>62344888</v>
      </c>
      <c r="E33" t="s">
        <v>0</v>
      </c>
      <c r="F33" t="s">
        <v>1</v>
      </c>
      <c r="G33" t="s">
        <v>96</v>
      </c>
      <c r="H33" t="s">
        <v>3</v>
      </c>
      <c r="I33" t="s">
        <v>4</v>
      </c>
      <c r="J33" t="s">
        <v>5</v>
      </c>
      <c r="K33" t="s">
        <v>6</v>
      </c>
      <c r="L33" t="s">
        <v>366</v>
      </c>
      <c r="M33" t="s">
        <v>366</v>
      </c>
      <c r="O33" t="s">
        <v>101</v>
      </c>
      <c r="P33" t="s">
        <v>102</v>
      </c>
      <c r="Q33" s="7" t="s">
        <v>272</v>
      </c>
      <c r="R33" t="s">
        <v>103</v>
      </c>
      <c r="S33" s="4" t="s">
        <v>310</v>
      </c>
      <c r="V33">
        <v>22.306149999999999</v>
      </c>
      <c r="W33">
        <v>114.16301199999999</v>
      </c>
      <c r="AD33" s="1">
        <v>41593</v>
      </c>
      <c r="AE33" s="2" t="s">
        <v>338</v>
      </c>
      <c r="AF33" t="s">
        <v>104</v>
      </c>
      <c r="AG33" t="s">
        <v>96</v>
      </c>
      <c r="AH33" t="str">
        <f>VLOOKUP(AG33,Sheet3!A:B,2,FALSE)</f>
        <v>RES</v>
      </c>
    </row>
    <row r="34" spans="1:34" x14ac:dyDescent="0.25">
      <c r="A34">
        <v>33</v>
      </c>
      <c r="B34">
        <v>44</v>
      </c>
      <c r="C34">
        <v>62337888</v>
      </c>
      <c r="E34" t="s">
        <v>0</v>
      </c>
      <c r="F34" t="s">
        <v>1</v>
      </c>
      <c r="G34" t="s">
        <v>76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 t="s">
        <v>7</v>
      </c>
      <c r="O34" t="s">
        <v>77</v>
      </c>
      <c r="P34" t="s">
        <v>78</v>
      </c>
      <c r="Q34" s="7" t="s">
        <v>267</v>
      </c>
      <c r="R34" t="s">
        <v>79</v>
      </c>
      <c r="S34" s="4" t="s">
        <v>305</v>
      </c>
      <c r="V34">
        <v>22.302645999999999</v>
      </c>
      <c r="W34">
        <v>114.16909</v>
      </c>
      <c r="AD34" s="1">
        <v>41593</v>
      </c>
      <c r="AE34" s="2" t="s">
        <v>359</v>
      </c>
      <c r="AF34" t="s">
        <v>80</v>
      </c>
      <c r="AG34" t="s">
        <v>76</v>
      </c>
      <c r="AH34" t="str">
        <f>VLOOKUP(AG34,Sheet3!A:B,2,FALSE)</f>
        <v>PFS</v>
      </c>
    </row>
    <row r="35" spans="1:34" x14ac:dyDescent="0.25">
      <c r="A35">
        <v>34</v>
      </c>
      <c r="B35">
        <v>4</v>
      </c>
      <c r="C35">
        <v>62321888</v>
      </c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 t="s">
        <v>7</v>
      </c>
      <c r="O35" t="s">
        <v>8</v>
      </c>
      <c r="P35" t="s">
        <v>9</v>
      </c>
      <c r="Q35" s="7" t="s">
        <v>259</v>
      </c>
      <c r="R35" t="s">
        <v>10</v>
      </c>
      <c r="S35" s="4" t="s">
        <v>295</v>
      </c>
      <c r="T35" t="s">
        <v>11</v>
      </c>
      <c r="V35">
        <v>22.302593999999999</v>
      </c>
      <c r="W35">
        <v>114.16939000000001</v>
      </c>
      <c r="Z35" t="s">
        <v>12</v>
      </c>
      <c r="AC35" t="s">
        <v>13</v>
      </c>
      <c r="AD35" s="1">
        <v>41593</v>
      </c>
      <c r="AE35" s="2" t="s">
        <v>356</v>
      </c>
      <c r="AF35" t="s">
        <v>14</v>
      </c>
      <c r="AG35" t="s">
        <v>2</v>
      </c>
      <c r="AH35" t="str">
        <f>VLOOKUP(AG35,Sheet3!A:B,2,FALSE)</f>
        <v>HOS</v>
      </c>
    </row>
    <row r="36" spans="1:34" x14ac:dyDescent="0.25">
      <c r="A36">
        <v>35</v>
      </c>
      <c r="B36">
        <v>75</v>
      </c>
      <c r="C36">
        <v>62350888</v>
      </c>
      <c r="E36" t="s">
        <v>0</v>
      </c>
      <c r="F36" t="s">
        <v>1</v>
      </c>
      <c r="G36" t="s">
        <v>121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 t="s">
        <v>7</v>
      </c>
      <c r="O36" t="s">
        <v>122</v>
      </c>
      <c r="P36" t="s">
        <v>123</v>
      </c>
      <c r="Q36" s="7" t="s">
        <v>275</v>
      </c>
      <c r="R36" t="s">
        <v>124</v>
      </c>
      <c r="S36" s="4" t="s">
        <v>314</v>
      </c>
      <c r="T36" t="s">
        <v>125</v>
      </c>
      <c r="V36">
        <v>22.301283000000002</v>
      </c>
      <c r="W36">
        <v>114.168301</v>
      </c>
      <c r="Z36" t="s">
        <v>126</v>
      </c>
      <c r="AD36" s="1">
        <v>41593</v>
      </c>
      <c r="AE36" s="2" t="s">
        <v>363</v>
      </c>
      <c r="AF36" t="s">
        <v>127</v>
      </c>
      <c r="AG36" t="s">
        <v>121</v>
      </c>
      <c r="AH36" t="str">
        <f>VLOOKUP(AG36,Sheet3!A:B,2,FALSE)</f>
        <v>SCH</v>
      </c>
    </row>
    <row r="37" spans="1:34" x14ac:dyDescent="0.25">
      <c r="A37">
        <v>36</v>
      </c>
      <c r="B37">
        <v>5330</v>
      </c>
      <c r="C37">
        <v>67694888</v>
      </c>
      <c r="E37" t="s">
        <v>0</v>
      </c>
      <c r="F37" t="s">
        <v>1</v>
      </c>
      <c r="G37" t="s">
        <v>96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 t="s">
        <v>7</v>
      </c>
      <c r="O37" t="s">
        <v>210</v>
      </c>
      <c r="P37" t="s">
        <v>210</v>
      </c>
      <c r="Q37" s="8" t="s">
        <v>210</v>
      </c>
      <c r="R37" t="s">
        <v>211</v>
      </c>
      <c r="S37" s="4" t="s">
        <v>328</v>
      </c>
      <c r="V37">
        <v>22.303735787082601</v>
      </c>
      <c r="W37">
        <v>114.167408645153</v>
      </c>
      <c r="AD37" s="1">
        <v>42307</v>
      </c>
      <c r="AE37" s="2" t="s">
        <v>365</v>
      </c>
      <c r="AF37" t="s">
        <v>212</v>
      </c>
      <c r="AG37" t="s">
        <v>96</v>
      </c>
      <c r="AH37" t="str">
        <f>VLOOKUP(AG37,Sheet3!A:B,2,FALSE)</f>
        <v>RES</v>
      </c>
    </row>
    <row r="38" spans="1:34" x14ac:dyDescent="0.25">
      <c r="A38">
        <v>37</v>
      </c>
      <c r="B38">
        <v>29</v>
      </c>
      <c r="C38">
        <v>62332888</v>
      </c>
      <c r="E38" t="s">
        <v>0</v>
      </c>
      <c r="F38" t="s">
        <v>1</v>
      </c>
      <c r="G38" t="s">
        <v>29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 t="s">
        <v>7</v>
      </c>
      <c r="O38" t="s">
        <v>44</v>
      </c>
      <c r="P38" t="s">
        <v>45</v>
      </c>
      <c r="Q38" s="7" t="s">
        <v>262</v>
      </c>
      <c r="R38" t="s">
        <v>46</v>
      </c>
      <c r="S38" s="4" t="s">
        <v>300</v>
      </c>
      <c r="T38" t="s">
        <v>47</v>
      </c>
      <c r="U38" t="s">
        <v>48</v>
      </c>
      <c r="V38">
        <v>22.299330000000001</v>
      </c>
      <c r="W38">
        <v>114.169747</v>
      </c>
      <c r="Z38" t="s">
        <v>49</v>
      </c>
      <c r="AC38" t="s">
        <v>50</v>
      </c>
      <c r="AD38" s="1">
        <v>41593</v>
      </c>
      <c r="AE38" s="2" t="s">
        <v>357</v>
      </c>
      <c r="AF38" t="s">
        <v>51</v>
      </c>
      <c r="AG38" t="s">
        <v>52</v>
      </c>
      <c r="AH38" t="str">
        <f>VLOOKUP(AG38,Sheet3!A:B,2,FALSE)</f>
        <v>LES</v>
      </c>
    </row>
    <row r="39" spans="1:34" x14ac:dyDescent="0.25">
      <c r="A39">
        <v>38</v>
      </c>
      <c r="B39">
        <v>37</v>
      </c>
      <c r="C39">
        <v>62334888</v>
      </c>
      <c r="E39" t="s">
        <v>0</v>
      </c>
      <c r="F39" t="s">
        <v>1</v>
      </c>
      <c r="G39" t="s">
        <v>59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 t="s">
        <v>7</v>
      </c>
      <c r="O39" t="s">
        <v>60</v>
      </c>
      <c r="P39" t="s">
        <v>61</v>
      </c>
      <c r="Q39" s="7" t="s">
        <v>264</v>
      </c>
      <c r="R39" t="s">
        <v>62</v>
      </c>
      <c r="S39" s="4" t="s">
        <v>302</v>
      </c>
      <c r="V39">
        <v>22.302676999999999</v>
      </c>
      <c r="W39">
        <v>114.16951299999999</v>
      </c>
      <c r="Z39" t="s">
        <v>63</v>
      </c>
      <c r="AC39" t="s">
        <v>50</v>
      </c>
      <c r="AD39" s="1">
        <v>41593</v>
      </c>
      <c r="AE39" s="2" t="s">
        <v>358</v>
      </c>
      <c r="AF39" t="s">
        <v>64</v>
      </c>
      <c r="AG39" t="s">
        <v>59</v>
      </c>
      <c r="AH39" t="str">
        <f>VLOOKUP(AG39,Sheet3!A:B,2,FALSE)</f>
        <v>MAB</v>
      </c>
    </row>
    <row r="40" spans="1:34" x14ac:dyDescent="0.25">
      <c r="A40">
        <v>39</v>
      </c>
      <c r="B40">
        <v>53</v>
      </c>
      <c r="C40">
        <v>62342888</v>
      </c>
      <c r="E40" t="s">
        <v>0</v>
      </c>
      <c r="F40" t="s">
        <v>1</v>
      </c>
      <c r="G40" t="s">
        <v>76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 t="s">
        <v>7</v>
      </c>
      <c r="O40" t="s">
        <v>92</v>
      </c>
      <c r="P40" t="s">
        <v>93</v>
      </c>
      <c r="Q40" s="7" t="s">
        <v>270</v>
      </c>
      <c r="R40" t="s">
        <v>94</v>
      </c>
      <c r="S40" s="4" t="s">
        <v>308</v>
      </c>
      <c r="V40">
        <v>22.30452</v>
      </c>
      <c r="W40">
        <v>114.16829</v>
      </c>
      <c r="AD40" s="1">
        <v>41593</v>
      </c>
      <c r="AE40" s="2" t="s">
        <v>360</v>
      </c>
      <c r="AF40" t="s">
        <v>95</v>
      </c>
      <c r="AG40" t="s">
        <v>76</v>
      </c>
      <c r="AH40" t="str">
        <f>VLOOKUP(AG40,Sheet3!A:B,2,FALSE)</f>
        <v>PFS</v>
      </c>
    </row>
    <row r="41" spans="1:34" x14ac:dyDescent="0.25">
      <c r="A41">
        <v>40</v>
      </c>
      <c r="B41">
        <v>4128</v>
      </c>
      <c r="C41">
        <v>66407888</v>
      </c>
      <c r="E41" t="s">
        <v>0</v>
      </c>
      <c r="F41" t="s">
        <v>1</v>
      </c>
      <c r="G41" t="s">
        <v>76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 t="s">
        <v>7</v>
      </c>
      <c r="O41" t="s">
        <v>176</v>
      </c>
      <c r="P41" t="s">
        <v>177</v>
      </c>
      <c r="Q41" s="7" t="s">
        <v>282</v>
      </c>
      <c r="R41" t="s">
        <v>178</v>
      </c>
      <c r="S41" s="4" t="s">
        <v>322</v>
      </c>
      <c r="T41" t="s">
        <v>179</v>
      </c>
      <c r="U41" t="s">
        <v>180</v>
      </c>
      <c r="V41">
        <v>22.30452</v>
      </c>
      <c r="W41">
        <v>114.16829</v>
      </c>
      <c r="Z41" t="s">
        <v>181</v>
      </c>
      <c r="AD41" s="1">
        <v>41593</v>
      </c>
      <c r="AE41" s="2" t="s">
        <v>361</v>
      </c>
      <c r="AF41" t="s">
        <v>182</v>
      </c>
      <c r="AG41" t="s">
        <v>76</v>
      </c>
      <c r="AH41" t="str">
        <f>VLOOKUP(AG41,Sheet3!A:B,2,FALSE)</f>
        <v>PFS</v>
      </c>
    </row>
    <row r="42" spans="1:34" x14ac:dyDescent="0.25">
      <c r="A42">
        <v>41</v>
      </c>
      <c r="B42">
        <v>82</v>
      </c>
      <c r="C42">
        <v>62352888</v>
      </c>
      <c r="E42" t="s">
        <v>0</v>
      </c>
      <c r="F42" t="s">
        <v>1</v>
      </c>
      <c r="G42" t="s">
        <v>121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 t="s">
        <v>7</v>
      </c>
      <c r="O42" t="s">
        <v>134</v>
      </c>
      <c r="P42" t="s">
        <v>135</v>
      </c>
      <c r="Q42" s="7" t="s">
        <v>277</v>
      </c>
      <c r="R42" t="s">
        <v>136</v>
      </c>
      <c r="S42" s="4" t="s">
        <v>316</v>
      </c>
      <c r="T42" t="s">
        <v>137</v>
      </c>
      <c r="V42">
        <v>22.301503</v>
      </c>
      <c r="W42">
        <v>114.168368</v>
      </c>
      <c r="Z42" t="s">
        <v>138</v>
      </c>
      <c r="AD42" s="1">
        <v>41593</v>
      </c>
      <c r="AE42" s="2" t="s">
        <v>364</v>
      </c>
      <c r="AF42" t="s">
        <v>139</v>
      </c>
      <c r="AG42" t="s">
        <v>121</v>
      </c>
      <c r="AH42" t="str">
        <f>VLOOKUP(AG42,Sheet3!A:B,2,FALSE)</f>
        <v>SCH</v>
      </c>
    </row>
    <row r="43" spans="1:34" x14ac:dyDescent="0.25">
      <c r="A43">
        <v>42</v>
      </c>
      <c r="B43">
        <v>5444</v>
      </c>
      <c r="C43">
        <v>67816888</v>
      </c>
      <c r="E43" t="s">
        <v>0</v>
      </c>
      <c r="F43" t="s">
        <v>1</v>
      </c>
      <c r="G43" t="s">
        <v>96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 t="s">
        <v>7</v>
      </c>
      <c r="O43" t="s">
        <v>215</v>
      </c>
      <c r="P43" t="s">
        <v>216</v>
      </c>
      <c r="Q43" s="7" t="s">
        <v>290</v>
      </c>
      <c r="R43" t="s">
        <v>217</v>
      </c>
      <c r="S43" s="5" t="s">
        <v>329</v>
      </c>
      <c r="V43">
        <v>22.303451500000001</v>
      </c>
      <c r="W43">
        <v>114.16866039999999</v>
      </c>
      <c r="AD43" s="1">
        <v>42593</v>
      </c>
      <c r="AE43" s="2" t="s">
        <v>365</v>
      </c>
      <c r="AF43" t="s">
        <v>218</v>
      </c>
      <c r="AG43" t="s">
        <v>96</v>
      </c>
      <c r="AH43" t="str">
        <f>VLOOKUP(AG43,Sheet3!A:B,2,FALSE)</f>
        <v>RES</v>
      </c>
    </row>
    <row r="44" spans="1:34" x14ac:dyDescent="0.25">
      <c r="A44">
        <v>43</v>
      </c>
      <c r="B44">
        <v>69</v>
      </c>
      <c r="C44">
        <v>62348888</v>
      </c>
      <c r="E44" t="s">
        <v>0</v>
      </c>
      <c r="F44" t="s">
        <v>1</v>
      </c>
      <c r="G44" t="s">
        <v>96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 t="s">
        <v>7</v>
      </c>
      <c r="O44" t="s">
        <v>113</v>
      </c>
      <c r="P44" t="s">
        <v>114</v>
      </c>
      <c r="Q44" s="7" t="s">
        <v>114</v>
      </c>
      <c r="R44" t="s">
        <v>115</v>
      </c>
      <c r="S44" s="4" t="s">
        <v>312</v>
      </c>
      <c r="V44">
        <v>22.302616</v>
      </c>
      <c r="W44">
        <v>114.168784</v>
      </c>
      <c r="AD44" s="1">
        <v>41593</v>
      </c>
      <c r="AE44" s="2" t="s">
        <v>362</v>
      </c>
      <c r="AF44" t="s">
        <v>116</v>
      </c>
      <c r="AG44" t="s">
        <v>96</v>
      </c>
      <c r="AH44" t="str">
        <f>VLOOKUP(AG44,Sheet3!A:B,2,FALSE)</f>
        <v>RES</v>
      </c>
    </row>
    <row r="45" spans="1:34" x14ac:dyDescent="0.25">
      <c r="A45">
        <v>44</v>
      </c>
      <c r="B45">
        <v>5086</v>
      </c>
      <c r="C45">
        <v>67400888</v>
      </c>
      <c r="E45" t="s">
        <v>0</v>
      </c>
      <c r="F45" t="s">
        <v>1</v>
      </c>
      <c r="G45" t="s">
        <v>29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 t="s">
        <v>7</v>
      </c>
      <c r="O45" t="s">
        <v>195</v>
      </c>
      <c r="P45" t="s">
        <v>196</v>
      </c>
      <c r="Q45" s="7" t="s">
        <v>286</v>
      </c>
      <c r="R45" t="s">
        <v>197</v>
      </c>
      <c r="S45" s="4" t="s">
        <v>325</v>
      </c>
      <c r="V45">
        <v>22.302444999999999</v>
      </c>
      <c r="W45">
        <v>114.168522</v>
      </c>
      <c r="AD45" s="1">
        <v>42124</v>
      </c>
      <c r="AE45" s="2" t="s">
        <v>365</v>
      </c>
      <c r="AF45" t="s">
        <v>198</v>
      </c>
      <c r="AG45" t="s">
        <v>37</v>
      </c>
      <c r="AH45" t="str">
        <f>VLOOKUP(AG45,Sheet3!A:B,2,FALSE)</f>
        <v>LES</v>
      </c>
    </row>
  </sheetData>
  <autoFilter ref="A1:AH45">
    <sortState ref="A2:AH45">
      <sortCondition ref="L2:L45"/>
      <sortCondition ref="O2:O45"/>
    </sortState>
  </autoFilter>
  <conditionalFormatting sqref="P1:P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5"/>
  <sheetViews>
    <sheetView tabSelected="1" topLeftCell="A897" workbookViewId="0">
      <selection activeCell="M913" sqref="M913"/>
    </sheetView>
  </sheetViews>
  <sheetFormatPr defaultRowHeight="15" x14ac:dyDescent="0.25"/>
  <cols>
    <col min="2" max="2" width="62.140625" bestFit="1" customWidth="1"/>
    <col min="3" max="3" width="22.5703125" customWidth="1"/>
  </cols>
  <sheetData>
    <row r="1" spans="1:3" x14ac:dyDescent="0.25">
      <c r="A1" t="s">
        <v>236</v>
      </c>
      <c r="B1" t="s">
        <v>237</v>
      </c>
      <c r="C1" t="s">
        <v>238</v>
      </c>
    </row>
    <row r="2" spans="1:3" x14ac:dyDescent="0.25">
      <c r="A2">
        <f>ROUNDUP((ROW(C2)-1)/21,0)</f>
        <v>1</v>
      </c>
      <c r="B2" t="s">
        <v>229</v>
      </c>
      <c r="C2" t="str">
        <f t="shared" ref="C2:C65" si="0">B2</f>
        <v xml:space="preserve">{  </v>
      </c>
    </row>
    <row r="3" spans="1:3" x14ac:dyDescent="0.25">
      <c r="A3">
        <f t="shared" ref="A3:A22" si="1">ROUNDUP((ROW(C3)-1)/21,0)</f>
        <v>1</v>
      </c>
      <c r="B3" t="s">
        <v>239</v>
      </c>
      <c r="C3" t="str">
        <f>CONCATENATE(B3,A3,",")</f>
        <v>"poi_id": 1,</v>
      </c>
    </row>
    <row r="4" spans="1:3" x14ac:dyDescent="0.25">
      <c r="A4">
        <f t="shared" si="1"/>
        <v>1</v>
      </c>
      <c r="B4" t="s">
        <v>240</v>
      </c>
      <c r="C4" t="str">
        <f>CONCATENATE(B4,"""",VLOOKUP(A4,Sheet1!A:AH,34,FALSE),""",")</f>
        <v>"category_id":"LES",</v>
      </c>
    </row>
    <row r="5" spans="1:3" x14ac:dyDescent="0.25">
      <c r="A5">
        <f t="shared" si="1"/>
        <v>1</v>
      </c>
      <c r="B5" t="s">
        <v>247</v>
      </c>
      <c r="C5" t="str">
        <f>CONCATENATE(B5,"""",VLOOKUP(A5,Sheet1!A:AH,31,FALSE),""",")</f>
        <v>"image_en":"/res/media/app/exit/china-hong-kong-city.jpg",</v>
      </c>
    </row>
    <row r="6" spans="1:3" x14ac:dyDescent="0.25">
      <c r="A6">
        <f t="shared" si="1"/>
        <v>1</v>
      </c>
      <c r="B6" t="s">
        <v>248</v>
      </c>
      <c r="C6" t="str">
        <f>CONCATENATE(B6,"""",VLOOKUP(A6,Sheet1!A:AH,31,FALSE),""",")</f>
        <v>"image_tc":"/res/media/app/exit/china-hong-kong-city.jpg",</v>
      </c>
    </row>
    <row r="7" spans="1:3" x14ac:dyDescent="0.25">
      <c r="A7">
        <f t="shared" si="1"/>
        <v>1</v>
      </c>
      <c r="B7" t="s">
        <v>249</v>
      </c>
      <c r="C7" t="str">
        <f>CONCATENATE(B7,"""",VLOOKUP(A7,Sheet1!A:AH,31,FALSE),""",")</f>
        <v>"image_sc":"/res/media/app/exit/china-hong-kong-city.jpg",</v>
      </c>
    </row>
    <row r="8" spans="1:3" x14ac:dyDescent="0.25">
      <c r="A8">
        <f t="shared" si="1"/>
        <v>1</v>
      </c>
      <c r="B8" t="s">
        <v>250</v>
      </c>
      <c r="C8" t="str">
        <f>CONCATENATE(B8,"""",VLOOKUP(A8,Sheet1!A:AH,15,FALSE),""",")</f>
        <v>"name_en":"China Hong Kong City",</v>
      </c>
    </row>
    <row r="9" spans="1:3" x14ac:dyDescent="0.25">
      <c r="A9">
        <f t="shared" si="1"/>
        <v>1</v>
      </c>
      <c r="B9" t="s">
        <v>251</v>
      </c>
      <c r="C9" t="str">
        <f>CONCATENATE(B9,"""",VLOOKUP(A9,Sheet1!A:AH,16,FALSE),""",")</f>
        <v>"name_tc":"中港城",</v>
      </c>
    </row>
    <row r="10" spans="1:3" x14ac:dyDescent="0.25">
      <c r="A10">
        <f t="shared" si="1"/>
        <v>1</v>
      </c>
      <c r="B10" t="s">
        <v>252</v>
      </c>
      <c r="C10" t="str">
        <f>CONCATENATE(B10,"""",VLOOKUP(A10,Sheet1!A:AH,17,FALSE),""",")</f>
        <v>"name_sc":"中港城",</v>
      </c>
    </row>
    <row r="11" spans="1:3" x14ac:dyDescent="0.25">
      <c r="A11">
        <f t="shared" si="1"/>
        <v>1</v>
      </c>
      <c r="B11" t="s">
        <v>253</v>
      </c>
      <c r="C11" t="str">
        <f>CONCATENATE(B11,VLOOKUP(A11,Sheet1!A:AH,12,FALSE),""",")</f>
        <v>"location_en":"Nearest Exit: A",</v>
      </c>
    </row>
    <row r="12" spans="1:3" x14ac:dyDescent="0.25">
      <c r="A12">
        <f t="shared" si="1"/>
        <v>1</v>
      </c>
      <c r="B12" t="s">
        <v>254</v>
      </c>
      <c r="C12" t="str">
        <f>CONCATENATE(B12,VLOOKUP(A12,Sheet1!A:AH,12,FALSE),""",")</f>
        <v>"location_tc":"最近出口: A",</v>
      </c>
    </row>
    <row r="13" spans="1:3" x14ac:dyDescent="0.25">
      <c r="A13">
        <f t="shared" si="1"/>
        <v>1</v>
      </c>
      <c r="B13" t="s">
        <v>255</v>
      </c>
      <c r="C13" t="str">
        <f>CONCATENATE(B13,VLOOKUP(A13,Sheet1!A:AH,12,FALSE),""",")</f>
        <v>"location_sc":"最近出口: A",</v>
      </c>
    </row>
    <row r="14" spans="1:3" x14ac:dyDescent="0.25">
      <c r="A14">
        <f t="shared" si="1"/>
        <v>1</v>
      </c>
      <c r="B14" t="s">
        <v>230</v>
      </c>
      <c r="C14" t="str">
        <f t="shared" si="0"/>
        <v>"business_hour_en":"",</v>
      </c>
    </row>
    <row r="15" spans="1:3" x14ac:dyDescent="0.25">
      <c r="A15">
        <f t="shared" si="1"/>
        <v>1</v>
      </c>
      <c r="B15" t="s">
        <v>231</v>
      </c>
      <c r="C15" t="str">
        <f t="shared" si="0"/>
        <v>"business_hour_tc":"",</v>
      </c>
    </row>
    <row r="16" spans="1:3" x14ac:dyDescent="0.25">
      <c r="A16">
        <f t="shared" si="1"/>
        <v>1</v>
      </c>
      <c r="B16" t="s">
        <v>232</v>
      </c>
      <c r="C16" t="str">
        <f t="shared" si="0"/>
        <v>"business_hour_sc":"",</v>
      </c>
    </row>
    <row r="17" spans="1:3" x14ac:dyDescent="0.25">
      <c r="A17">
        <f t="shared" si="1"/>
        <v>1</v>
      </c>
      <c r="B17" t="s">
        <v>233</v>
      </c>
      <c r="C17" t="str">
        <f t="shared" si="0"/>
        <v>"tel":"",</v>
      </c>
    </row>
    <row r="18" spans="1:3" x14ac:dyDescent="0.25">
      <c r="A18">
        <f t="shared" si="1"/>
        <v>1</v>
      </c>
      <c r="B18" t="s">
        <v>256</v>
      </c>
      <c r="C18" t="str">
        <f>IF(VLOOKUP(A18,Sheet1!A:AH,32,FALSE)="",CONCATENATE(B18,"""Address: ",VLOOKUP(A18,Sheet1!A:AH,15,FALSE),""","),CONCATENATE(B18,"""Address: ",VLOOKUP(A18,Sheet1!A:AH,32,FALSE),""","))</f>
        <v>"address_en":"Address: 33 Canton Road, Tsim Sha Tsui",</v>
      </c>
    </row>
    <row r="19" spans="1:3" x14ac:dyDescent="0.25">
      <c r="A19">
        <f t="shared" si="1"/>
        <v>1</v>
      </c>
      <c r="B19" t="s">
        <v>257</v>
      </c>
      <c r="C19" t="str">
        <f>IF(VLOOKUP(A19,Sheet1!A:AH,18,FALSE)="",CONCATENATE(B19,"""地址: ",VLOOKUP(A19,Sheet1!A:AH,16,FALSE),""","),CONCATENATE(B19,"""地址: ",VLOOKUP(A19,Sheet1!A:AH,18,FALSE),""","))</f>
        <v>"address_tc":"地址: 尖沙咀廣東道33號",</v>
      </c>
    </row>
    <row r="20" spans="1:3" x14ac:dyDescent="0.25">
      <c r="A20">
        <f t="shared" si="1"/>
        <v>1</v>
      </c>
      <c r="B20" t="s">
        <v>258</v>
      </c>
      <c r="C20" t="str">
        <f>IF(VLOOKUP(A20,Sheet1!A:AH,18,FALSE)="",CONCATENATE(B20,"""地址: ",VLOOKUP(A20,Sheet1!A:AH,17,FALSE),""","),CONCATENATE(B20,"""地址: ",VLOOKUP(A20,Sheet1!A:AH,18,FALSE),""","))</f>
        <v>"address_sc":"地址: 尖沙咀廣東道33號",</v>
      </c>
    </row>
    <row r="21" spans="1:3" x14ac:dyDescent="0.25">
      <c r="A21">
        <f t="shared" si="1"/>
        <v>1</v>
      </c>
      <c r="B21" t="s">
        <v>234</v>
      </c>
      <c r="C21" t="str">
        <f t="shared" si="0"/>
        <v>"is_new":false</v>
      </c>
    </row>
    <row r="22" spans="1:3" x14ac:dyDescent="0.25">
      <c r="A22">
        <f t="shared" si="1"/>
        <v>1</v>
      </c>
      <c r="B22" t="s">
        <v>235</v>
      </c>
      <c r="C22" t="str">
        <f>IF(C23="","}",B22)</f>
        <v>},</v>
      </c>
    </row>
    <row r="23" spans="1:3" x14ac:dyDescent="0.25">
      <c r="A23">
        <f>ROUNDUP((ROW(C23)-1)/21,0)</f>
        <v>2</v>
      </c>
      <c r="B23" t="s">
        <v>229</v>
      </c>
      <c r="C23" t="str">
        <f t="shared" si="0"/>
        <v xml:space="preserve">{  </v>
      </c>
    </row>
    <row r="24" spans="1:3" x14ac:dyDescent="0.25">
      <c r="A24">
        <f t="shared" ref="A24:A43" si="2">ROUNDUP((ROW(C24)-1)/21,0)</f>
        <v>2</v>
      </c>
      <c r="B24" t="s">
        <v>239</v>
      </c>
      <c r="C24" t="str">
        <f>CONCATENATE(B24,A24,",")</f>
        <v>"poi_id": 2,</v>
      </c>
    </row>
    <row r="25" spans="1:3" x14ac:dyDescent="0.25">
      <c r="A25">
        <f t="shared" si="2"/>
        <v>2</v>
      </c>
      <c r="B25" t="s">
        <v>240</v>
      </c>
      <c r="C25" t="str">
        <f>CONCATENATE(B25,"""",VLOOKUP(A25,Sheet1!A:AH,34,FALSE),""",")</f>
        <v>"category_id":"LES",</v>
      </c>
    </row>
    <row r="26" spans="1:3" x14ac:dyDescent="0.25">
      <c r="A26">
        <f t="shared" si="2"/>
        <v>2</v>
      </c>
      <c r="B26" t="s">
        <v>247</v>
      </c>
      <c r="C26" t="str">
        <f>CONCATENATE(B26,"""",VLOOKUP(A26,Sheet1!A:AH,31,FALSE),""",")</f>
        <v>"image_en":"/res/media/app/exit/harbour-city.jpg",</v>
      </c>
    </row>
    <row r="27" spans="1:3" x14ac:dyDescent="0.25">
      <c r="A27">
        <f t="shared" si="2"/>
        <v>2</v>
      </c>
      <c r="B27" t="s">
        <v>248</v>
      </c>
      <c r="C27" t="str">
        <f>CONCATENATE(B27,"""",VLOOKUP(A27,Sheet1!A:AH,31,FALSE),""",")</f>
        <v>"image_tc":"/res/media/app/exit/harbour-city.jpg",</v>
      </c>
    </row>
    <row r="28" spans="1:3" x14ac:dyDescent="0.25">
      <c r="A28">
        <f t="shared" si="2"/>
        <v>2</v>
      </c>
      <c r="B28" t="s">
        <v>249</v>
      </c>
      <c r="C28" t="str">
        <f>CONCATENATE(B28,"""",VLOOKUP(A28,Sheet1!A:AH,31,FALSE),""",")</f>
        <v>"image_sc":"/res/media/app/exit/harbour-city.jpg",</v>
      </c>
    </row>
    <row r="29" spans="1:3" x14ac:dyDescent="0.25">
      <c r="A29">
        <f t="shared" si="2"/>
        <v>2</v>
      </c>
      <c r="B29" t="s">
        <v>250</v>
      </c>
      <c r="C29" t="str">
        <f>CONCATENATE(B29,"""",VLOOKUP(A29,Sheet1!A:AH,15,FALSE),""",")</f>
        <v>"name_en":"Harbour City",</v>
      </c>
    </row>
    <row r="30" spans="1:3" x14ac:dyDescent="0.25">
      <c r="A30">
        <f t="shared" si="2"/>
        <v>2</v>
      </c>
      <c r="B30" t="s">
        <v>251</v>
      </c>
      <c r="C30" t="str">
        <f>CONCATENATE(B30,"""",VLOOKUP(A30,Sheet1!A:AH,16,FALSE),""",")</f>
        <v>"name_tc":"海港城",</v>
      </c>
    </row>
    <row r="31" spans="1:3" x14ac:dyDescent="0.25">
      <c r="A31">
        <f t="shared" si="2"/>
        <v>2</v>
      </c>
      <c r="B31" t="s">
        <v>252</v>
      </c>
      <c r="C31" t="str">
        <f>CONCATENATE(B31,"""",VLOOKUP(A31,Sheet1!A:AH,17,FALSE),""",")</f>
        <v>"name_sc":"海港城",</v>
      </c>
    </row>
    <row r="32" spans="1:3" x14ac:dyDescent="0.25">
      <c r="A32">
        <f t="shared" si="2"/>
        <v>2</v>
      </c>
      <c r="B32" t="s">
        <v>253</v>
      </c>
      <c r="C32" t="str">
        <f>CONCATENATE(B32,VLOOKUP(A32,Sheet1!A:AH,12,FALSE),""",")</f>
        <v>"location_en":"Nearest Exit: A",</v>
      </c>
    </row>
    <row r="33" spans="1:3" x14ac:dyDescent="0.25">
      <c r="A33">
        <f t="shared" si="2"/>
        <v>2</v>
      </c>
      <c r="B33" t="s">
        <v>254</v>
      </c>
      <c r="C33" t="str">
        <f>CONCATENATE(B33,VLOOKUP(A33,Sheet1!A:AH,12,FALSE),""",")</f>
        <v>"location_tc":"最近出口: A",</v>
      </c>
    </row>
    <row r="34" spans="1:3" x14ac:dyDescent="0.25">
      <c r="A34">
        <f t="shared" si="2"/>
        <v>2</v>
      </c>
      <c r="B34" t="s">
        <v>255</v>
      </c>
      <c r="C34" t="str">
        <f>CONCATENATE(B34,VLOOKUP(A34,Sheet1!A:AH,12,FALSE),""",")</f>
        <v>"location_sc":"最近出口: A",</v>
      </c>
    </row>
    <row r="35" spans="1:3" x14ac:dyDescent="0.25">
      <c r="A35">
        <f t="shared" si="2"/>
        <v>2</v>
      </c>
      <c r="B35" t="s">
        <v>230</v>
      </c>
      <c r="C35" t="str">
        <f t="shared" si="0"/>
        <v>"business_hour_en":"",</v>
      </c>
    </row>
    <row r="36" spans="1:3" x14ac:dyDescent="0.25">
      <c r="A36">
        <f t="shared" si="2"/>
        <v>2</v>
      </c>
      <c r="B36" t="s">
        <v>231</v>
      </c>
      <c r="C36" t="str">
        <f t="shared" si="0"/>
        <v>"business_hour_tc":"",</v>
      </c>
    </row>
    <row r="37" spans="1:3" x14ac:dyDescent="0.25">
      <c r="A37">
        <f t="shared" si="2"/>
        <v>2</v>
      </c>
      <c r="B37" t="s">
        <v>232</v>
      </c>
      <c r="C37" t="str">
        <f t="shared" si="0"/>
        <v>"business_hour_sc":"",</v>
      </c>
    </row>
    <row r="38" spans="1:3" x14ac:dyDescent="0.25">
      <c r="A38">
        <f t="shared" si="2"/>
        <v>2</v>
      </c>
      <c r="B38" t="s">
        <v>233</v>
      </c>
      <c r="C38" t="str">
        <f t="shared" si="0"/>
        <v>"tel":"",</v>
      </c>
    </row>
    <row r="39" spans="1:3" x14ac:dyDescent="0.25">
      <c r="A39">
        <f t="shared" si="2"/>
        <v>2</v>
      </c>
      <c r="B39" t="s">
        <v>256</v>
      </c>
      <c r="C39" t="str">
        <f>IF(VLOOKUP(A39,Sheet1!A:AH,32,FALSE)="",CONCATENATE(B39,"""Address: ",VLOOKUP(A39,Sheet1!A:AH,15,FALSE),""","),CONCATENATE(B39,"""Address: ",VLOOKUP(A39,Sheet1!A:AH,32,FALSE),""","))</f>
        <v>"address_en":"Address: 3 - 27 Canton Road, Tsim Sha Tsui",</v>
      </c>
    </row>
    <row r="40" spans="1:3" x14ac:dyDescent="0.25">
      <c r="A40">
        <f t="shared" si="2"/>
        <v>2</v>
      </c>
      <c r="B40" t="s">
        <v>257</v>
      </c>
      <c r="C40" t="str">
        <f>IF(VLOOKUP(A40,Sheet1!A:AH,18,FALSE)="",CONCATENATE(B40,"""地址: ",VLOOKUP(A40,Sheet1!A:AH,16,FALSE),""","),CONCATENATE(B40,"""地址: ",VLOOKUP(A40,Sheet1!A:AH,18,FALSE),""","))</f>
        <v>"address_tc":"地址: 尖沙咀廣東道3-27號",</v>
      </c>
    </row>
    <row r="41" spans="1:3" x14ac:dyDescent="0.25">
      <c r="A41">
        <f t="shared" si="2"/>
        <v>2</v>
      </c>
      <c r="B41" t="s">
        <v>258</v>
      </c>
      <c r="C41" t="str">
        <f>IF(VLOOKUP(A41,Sheet1!A:AH,18,FALSE)="",CONCATENATE(B41,"""地址: ",VLOOKUP(A41,Sheet1!A:AH,17,FALSE),""","),CONCATENATE(B41,"""地址: ",VLOOKUP(A41,Sheet1!A:AH,18,FALSE),""","))</f>
        <v>"address_sc":"地址: 尖沙咀廣東道3-27號",</v>
      </c>
    </row>
    <row r="42" spans="1:3" x14ac:dyDescent="0.25">
      <c r="A42">
        <f t="shared" si="2"/>
        <v>2</v>
      </c>
      <c r="B42" t="s">
        <v>234</v>
      </c>
      <c r="C42" t="str">
        <f t="shared" si="0"/>
        <v>"is_new":false</v>
      </c>
    </row>
    <row r="43" spans="1:3" x14ac:dyDescent="0.25">
      <c r="A43">
        <f t="shared" si="2"/>
        <v>2</v>
      </c>
      <c r="B43" t="s">
        <v>235</v>
      </c>
      <c r="C43" t="str">
        <f>IF(C44="","}",B43)</f>
        <v>},</v>
      </c>
    </row>
    <row r="44" spans="1:3" x14ac:dyDescent="0.25">
      <c r="A44">
        <f>ROUNDUP((ROW(C44)-1)/21,0)</f>
        <v>3</v>
      </c>
      <c r="B44" t="s">
        <v>229</v>
      </c>
      <c r="C44" t="str">
        <f t="shared" si="0"/>
        <v xml:space="preserve">{  </v>
      </c>
    </row>
    <row r="45" spans="1:3" x14ac:dyDescent="0.25">
      <c r="A45">
        <f t="shared" ref="A45:A64" si="3">ROUNDUP((ROW(C45)-1)/21,0)</f>
        <v>3</v>
      </c>
      <c r="B45" t="s">
        <v>239</v>
      </c>
      <c r="C45" t="str">
        <f>CONCATENATE(B45,A45,",")</f>
        <v>"poi_id": 3,</v>
      </c>
    </row>
    <row r="46" spans="1:3" x14ac:dyDescent="0.25">
      <c r="A46">
        <f t="shared" si="3"/>
        <v>3</v>
      </c>
      <c r="B46" t="s">
        <v>240</v>
      </c>
      <c r="C46" t="str">
        <f>CONCATENATE(B46,"""",VLOOKUP(A46,Sheet1!A:AH,34,FALSE),""",")</f>
        <v>"category_id":"PFS",</v>
      </c>
    </row>
    <row r="47" spans="1:3" x14ac:dyDescent="0.25">
      <c r="A47">
        <f t="shared" si="3"/>
        <v>3</v>
      </c>
      <c r="B47" t="s">
        <v>247</v>
      </c>
      <c r="C47" t="str">
        <f>CONCATENATE(B47,"""",VLOOKUP(A47,Sheet1!A:AH,31,FALSE),""",")</f>
        <v>"image_en":"/res/media/app/blank.jpg",</v>
      </c>
    </row>
    <row r="48" spans="1:3" x14ac:dyDescent="0.25">
      <c r="A48">
        <f t="shared" si="3"/>
        <v>3</v>
      </c>
      <c r="B48" t="s">
        <v>248</v>
      </c>
      <c r="C48" t="str">
        <f>CONCATENATE(B48,"""",VLOOKUP(A48,Sheet1!A:AH,31,FALSE),""",")</f>
        <v>"image_tc":"/res/media/app/blank.jpg",</v>
      </c>
    </row>
    <row r="49" spans="1:3" x14ac:dyDescent="0.25">
      <c r="A49">
        <f t="shared" si="3"/>
        <v>3</v>
      </c>
      <c r="B49" t="s">
        <v>249</v>
      </c>
      <c r="C49" t="str">
        <f>CONCATENATE(B49,"""",VLOOKUP(A49,Sheet1!A:AH,31,FALSE),""",")</f>
        <v>"image_sc":"/res/media/app/blank.jpg",</v>
      </c>
    </row>
    <row r="50" spans="1:3" x14ac:dyDescent="0.25">
      <c r="A50">
        <f t="shared" si="3"/>
        <v>3</v>
      </c>
      <c r="B50" t="s">
        <v>250</v>
      </c>
      <c r="C50" t="str">
        <f>CONCATENATE(B50,"""",VLOOKUP(A50,Sheet1!A:AH,15,FALSE),""",")</f>
        <v>"name_en":"China Ferry Terminal",</v>
      </c>
    </row>
    <row r="51" spans="1:3" x14ac:dyDescent="0.25">
      <c r="A51">
        <f t="shared" si="3"/>
        <v>3</v>
      </c>
      <c r="B51" t="s">
        <v>251</v>
      </c>
      <c r="C51" t="str">
        <f>CONCATENATE(B51,"""",VLOOKUP(A51,Sheet1!A:AH,16,FALSE),""",")</f>
        <v>"name_tc":"中國客運碼頭",</v>
      </c>
    </row>
    <row r="52" spans="1:3" x14ac:dyDescent="0.25">
      <c r="A52">
        <f t="shared" si="3"/>
        <v>3</v>
      </c>
      <c r="B52" t="s">
        <v>252</v>
      </c>
      <c r="C52" t="str">
        <f>CONCATENATE(B52,"""",VLOOKUP(A52,Sheet1!A:AH,17,FALSE),""",")</f>
        <v>"name_sc":"中国客运码头",</v>
      </c>
    </row>
    <row r="53" spans="1:3" x14ac:dyDescent="0.25">
      <c r="A53">
        <f t="shared" si="3"/>
        <v>3</v>
      </c>
      <c r="B53" t="s">
        <v>253</v>
      </c>
      <c r="C53" t="str">
        <f>CONCATENATE(B53,VLOOKUP(A53,Sheet1!A:AH,12,FALSE),""",")</f>
        <v>"location_en":"Nearest Exit: G",</v>
      </c>
    </row>
    <row r="54" spans="1:3" x14ac:dyDescent="0.25">
      <c r="A54">
        <f t="shared" si="3"/>
        <v>3</v>
      </c>
      <c r="B54" t="s">
        <v>254</v>
      </c>
      <c r="C54" t="str">
        <f>CONCATENATE(B54,VLOOKUP(A54,Sheet1!A:AH,12,FALSE),""",")</f>
        <v>"location_tc":"最近出口: G",</v>
      </c>
    </row>
    <row r="55" spans="1:3" x14ac:dyDescent="0.25">
      <c r="A55">
        <f t="shared" si="3"/>
        <v>3</v>
      </c>
      <c r="B55" t="s">
        <v>255</v>
      </c>
      <c r="C55" t="str">
        <f>CONCATENATE(B55,VLOOKUP(A55,Sheet1!A:AH,12,FALSE),""",")</f>
        <v>"location_sc":"最近出口: G",</v>
      </c>
    </row>
    <row r="56" spans="1:3" x14ac:dyDescent="0.25">
      <c r="A56">
        <f t="shared" si="3"/>
        <v>3</v>
      </c>
      <c r="B56" t="s">
        <v>230</v>
      </c>
      <c r="C56" t="str">
        <f t="shared" si="0"/>
        <v>"business_hour_en":"",</v>
      </c>
    </row>
    <row r="57" spans="1:3" x14ac:dyDescent="0.25">
      <c r="A57">
        <f t="shared" si="3"/>
        <v>3</v>
      </c>
      <c r="B57" t="s">
        <v>231</v>
      </c>
      <c r="C57" t="str">
        <f t="shared" si="0"/>
        <v>"business_hour_tc":"",</v>
      </c>
    </row>
    <row r="58" spans="1:3" x14ac:dyDescent="0.25">
      <c r="A58">
        <f t="shared" si="3"/>
        <v>3</v>
      </c>
      <c r="B58" t="s">
        <v>232</v>
      </c>
      <c r="C58" t="str">
        <f t="shared" si="0"/>
        <v>"business_hour_sc":"",</v>
      </c>
    </row>
    <row r="59" spans="1:3" x14ac:dyDescent="0.25">
      <c r="A59">
        <f t="shared" si="3"/>
        <v>3</v>
      </c>
      <c r="B59" t="s">
        <v>233</v>
      </c>
      <c r="C59" t="str">
        <f t="shared" si="0"/>
        <v>"tel":"",</v>
      </c>
    </row>
    <row r="60" spans="1:3" x14ac:dyDescent="0.25">
      <c r="A60">
        <f t="shared" si="3"/>
        <v>3</v>
      </c>
      <c r="B60" t="s">
        <v>256</v>
      </c>
      <c r="C60" t="str">
        <f>IF(VLOOKUP(A60,Sheet1!A:AH,32,FALSE)="",CONCATENATE(B60,"""Address: ",VLOOKUP(A60,Sheet1!A:AH,15,FALSE),""","),CONCATENATE(B60,"""Address: ",VLOOKUP(A60,Sheet1!A:AH,32,FALSE),""","))</f>
        <v>"address_en":"Address: 33 Canton Road",</v>
      </c>
    </row>
    <row r="61" spans="1:3" x14ac:dyDescent="0.25">
      <c r="A61">
        <f t="shared" si="3"/>
        <v>3</v>
      </c>
      <c r="B61" t="s">
        <v>257</v>
      </c>
      <c r="C61" t="str">
        <f>IF(VLOOKUP(A61,Sheet1!A:AH,18,FALSE)="",CONCATENATE(B61,"""地址: ",VLOOKUP(A61,Sheet1!A:AH,16,FALSE),""","),CONCATENATE(B61,"""地址: ",VLOOKUP(A61,Sheet1!A:AH,18,FALSE),""","))</f>
        <v>"address_tc":"地址: 廣東道33號",</v>
      </c>
    </row>
    <row r="62" spans="1:3" x14ac:dyDescent="0.25">
      <c r="A62">
        <f t="shared" si="3"/>
        <v>3</v>
      </c>
      <c r="B62" t="s">
        <v>258</v>
      </c>
      <c r="C62" t="str">
        <f>IF(VLOOKUP(A62,Sheet1!A:AH,18,FALSE)="",CONCATENATE(B62,"""地址: ",VLOOKUP(A62,Sheet1!A:AH,17,FALSE),""","),CONCATENATE(B62,"""地址: ",VLOOKUP(A62,Sheet1!A:AH,18,FALSE),""","))</f>
        <v>"address_sc":"地址: 廣東道33號",</v>
      </c>
    </row>
    <row r="63" spans="1:3" x14ac:dyDescent="0.25">
      <c r="A63">
        <f t="shared" si="3"/>
        <v>3</v>
      </c>
      <c r="B63" t="s">
        <v>234</v>
      </c>
      <c r="C63" t="str">
        <f t="shared" si="0"/>
        <v>"is_new":false</v>
      </c>
    </row>
    <row r="64" spans="1:3" x14ac:dyDescent="0.25">
      <c r="A64">
        <f t="shared" si="3"/>
        <v>3</v>
      </c>
      <c r="B64" t="s">
        <v>235</v>
      </c>
      <c r="C64" t="str">
        <f>IF(C65="","}",B64)</f>
        <v>},</v>
      </c>
    </row>
    <row r="65" spans="1:3" x14ac:dyDescent="0.25">
      <c r="A65">
        <f>ROUNDUP((ROW(C65)-1)/21,0)</f>
        <v>4</v>
      </c>
      <c r="B65" t="s">
        <v>229</v>
      </c>
      <c r="C65" t="str">
        <f t="shared" si="0"/>
        <v xml:space="preserve">{  </v>
      </c>
    </row>
    <row r="66" spans="1:3" x14ac:dyDescent="0.25">
      <c r="A66">
        <f t="shared" ref="A66:A85" si="4">ROUNDUP((ROW(C66)-1)/21,0)</f>
        <v>4</v>
      </c>
      <c r="B66" t="s">
        <v>239</v>
      </c>
      <c r="C66" t="str">
        <f>CONCATENATE(B66,A66,",")</f>
        <v>"poi_id": 4,</v>
      </c>
    </row>
    <row r="67" spans="1:3" x14ac:dyDescent="0.25">
      <c r="A67">
        <f t="shared" si="4"/>
        <v>4</v>
      </c>
      <c r="B67" t="s">
        <v>240</v>
      </c>
      <c r="C67" t="str">
        <f>CONCATENATE(B67,"""",VLOOKUP(A67,Sheet1!A:AH,34,FALSE),""",")</f>
        <v>"category_id":"HOS",</v>
      </c>
    </row>
    <row r="68" spans="1:3" x14ac:dyDescent="0.25">
      <c r="A68">
        <f t="shared" si="4"/>
        <v>4</v>
      </c>
      <c r="B68" t="s">
        <v>247</v>
      </c>
      <c r="C68" t="str">
        <f>CONCATENATE(B68,"""",VLOOKUP(A68,Sheet1!A:AH,31,FALSE),""",")</f>
        <v>"image_en":"/res/media/app/exit/prince-hotel.jpg",</v>
      </c>
    </row>
    <row r="69" spans="1:3" x14ac:dyDescent="0.25">
      <c r="A69">
        <f t="shared" si="4"/>
        <v>4</v>
      </c>
      <c r="B69" t="s">
        <v>248</v>
      </c>
      <c r="C69" t="str">
        <f>CONCATENATE(B69,"""",VLOOKUP(A69,Sheet1!A:AH,31,FALSE),""",")</f>
        <v>"image_tc":"/res/media/app/exit/prince-hotel.jpg",</v>
      </c>
    </row>
    <row r="70" spans="1:3" x14ac:dyDescent="0.25">
      <c r="A70">
        <f t="shared" si="4"/>
        <v>4</v>
      </c>
      <c r="B70" t="s">
        <v>249</v>
      </c>
      <c r="C70" t="str">
        <f>CONCATENATE(B70,"""",VLOOKUP(A70,Sheet1!A:AH,31,FALSE),""",")</f>
        <v>"image_sc":"/res/media/app/exit/prince-hotel.jpg",</v>
      </c>
    </row>
    <row r="71" spans="1:3" x14ac:dyDescent="0.25">
      <c r="A71">
        <f t="shared" si="4"/>
        <v>4</v>
      </c>
      <c r="B71" t="s">
        <v>250</v>
      </c>
      <c r="C71" t="str">
        <f>CONCATENATE(B71,"""",VLOOKUP(A71,Sheet1!A:AH,15,FALSE),""",")</f>
        <v>"name_en":"Prince Hotel",</v>
      </c>
    </row>
    <row r="72" spans="1:3" x14ac:dyDescent="0.25">
      <c r="A72">
        <f t="shared" si="4"/>
        <v>4</v>
      </c>
      <c r="B72" t="s">
        <v>251</v>
      </c>
      <c r="C72" t="str">
        <f>CONCATENATE(B72,"""",VLOOKUP(A72,Sheet1!A:AH,16,FALSE),""",")</f>
        <v>"name_tc":"太子酒店",</v>
      </c>
    </row>
    <row r="73" spans="1:3" x14ac:dyDescent="0.25">
      <c r="A73">
        <f t="shared" si="4"/>
        <v>4</v>
      </c>
      <c r="B73" t="s">
        <v>252</v>
      </c>
      <c r="C73" t="str">
        <f>CONCATENATE(B73,"""",VLOOKUP(A73,Sheet1!A:AH,17,FALSE),""",")</f>
        <v>"name_sc":"太子酒店",</v>
      </c>
    </row>
    <row r="74" spans="1:3" x14ac:dyDescent="0.25">
      <c r="A74">
        <f t="shared" si="4"/>
        <v>4</v>
      </c>
      <c r="B74" t="s">
        <v>253</v>
      </c>
      <c r="C74" t="str">
        <f>CONCATENATE(B74,VLOOKUP(A74,Sheet1!A:AH,12,FALSE),""",")</f>
        <v>"location_en":"Nearest Exit: G",</v>
      </c>
    </row>
    <row r="75" spans="1:3" x14ac:dyDescent="0.25">
      <c r="A75">
        <f t="shared" si="4"/>
        <v>4</v>
      </c>
      <c r="B75" t="s">
        <v>254</v>
      </c>
      <c r="C75" t="str">
        <f>CONCATENATE(B75,VLOOKUP(A75,Sheet1!A:AH,12,FALSE),""",")</f>
        <v>"location_tc":"最近出口: G",</v>
      </c>
    </row>
    <row r="76" spans="1:3" x14ac:dyDescent="0.25">
      <c r="A76">
        <f t="shared" si="4"/>
        <v>4</v>
      </c>
      <c r="B76" t="s">
        <v>255</v>
      </c>
      <c r="C76" t="str">
        <f>CONCATENATE(B76,VLOOKUP(A76,Sheet1!A:AH,12,FALSE),""",")</f>
        <v>"location_sc":"最近出口: G",</v>
      </c>
    </row>
    <row r="77" spans="1:3" x14ac:dyDescent="0.25">
      <c r="A77">
        <f t="shared" si="4"/>
        <v>4</v>
      </c>
      <c r="B77" t="s">
        <v>230</v>
      </c>
      <c r="C77" t="str">
        <f t="shared" ref="C77:C84" si="5">B77</f>
        <v>"business_hour_en":"",</v>
      </c>
    </row>
    <row r="78" spans="1:3" x14ac:dyDescent="0.25">
      <c r="A78">
        <f t="shared" si="4"/>
        <v>4</v>
      </c>
      <c r="B78" t="s">
        <v>231</v>
      </c>
      <c r="C78" t="str">
        <f t="shared" si="5"/>
        <v>"business_hour_tc":"",</v>
      </c>
    </row>
    <row r="79" spans="1:3" x14ac:dyDescent="0.25">
      <c r="A79">
        <f t="shared" si="4"/>
        <v>4</v>
      </c>
      <c r="B79" t="s">
        <v>232</v>
      </c>
      <c r="C79" t="str">
        <f t="shared" si="5"/>
        <v>"business_hour_sc":"",</v>
      </c>
    </row>
    <row r="80" spans="1:3" x14ac:dyDescent="0.25">
      <c r="A80">
        <f t="shared" si="4"/>
        <v>4</v>
      </c>
      <c r="B80" t="s">
        <v>233</v>
      </c>
      <c r="C80" t="str">
        <f t="shared" si="5"/>
        <v>"tel":"",</v>
      </c>
    </row>
    <row r="81" spans="1:3" x14ac:dyDescent="0.25">
      <c r="A81">
        <f t="shared" si="4"/>
        <v>4</v>
      </c>
      <c r="B81" t="s">
        <v>256</v>
      </c>
      <c r="C81" t="str">
        <f>IF(VLOOKUP(A81,Sheet1!A:AH,32,FALSE)="",CONCATENATE(B81,"""Address: ",VLOOKUP(A81,Sheet1!A:AH,15,FALSE),""","),CONCATENATE(B81,"""Address: ",VLOOKUP(A81,Sheet1!A:AH,32,FALSE),""","))</f>
        <v>"address_en":"Address: Harbour City, 23 Canton Road, Tsim Sha Tui",</v>
      </c>
    </row>
    <row r="82" spans="1:3" x14ac:dyDescent="0.25">
      <c r="A82">
        <f t="shared" si="4"/>
        <v>4</v>
      </c>
      <c r="B82" t="s">
        <v>257</v>
      </c>
      <c r="C82" t="str">
        <f>IF(VLOOKUP(A82,Sheet1!A:AH,18,FALSE)="",CONCATENATE(B82,"""地址: ",VLOOKUP(A82,Sheet1!A:AH,16,FALSE),""","),CONCATENATE(B82,"""地址: ",VLOOKUP(A82,Sheet1!A:AH,18,FALSE),""","))</f>
        <v>"address_tc":"地址: 尖沙咀海港城廣東道23號",</v>
      </c>
    </row>
    <row r="83" spans="1:3" x14ac:dyDescent="0.25">
      <c r="A83">
        <f t="shared" si="4"/>
        <v>4</v>
      </c>
      <c r="B83" t="s">
        <v>258</v>
      </c>
      <c r="C83" t="str">
        <f>IF(VLOOKUP(A83,Sheet1!A:AH,18,FALSE)="",CONCATENATE(B83,"""地址: ",VLOOKUP(A83,Sheet1!A:AH,17,FALSE),""","),CONCATENATE(B83,"""地址: ",VLOOKUP(A83,Sheet1!A:AH,18,FALSE),""","))</f>
        <v>"address_sc":"地址: 尖沙咀海港城廣東道23號",</v>
      </c>
    </row>
    <row r="84" spans="1:3" x14ac:dyDescent="0.25">
      <c r="A84">
        <f t="shared" si="4"/>
        <v>4</v>
      </c>
      <c r="B84" t="s">
        <v>234</v>
      </c>
      <c r="C84" t="str">
        <f t="shared" si="5"/>
        <v>"is_new":false</v>
      </c>
    </row>
    <row r="85" spans="1:3" x14ac:dyDescent="0.25">
      <c r="A85">
        <f t="shared" si="4"/>
        <v>4</v>
      </c>
      <c r="B85" t="s">
        <v>235</v>
      </c>
      <c r="C85" t="str">
        <f>IF(C86="","}",B85)</f>
        <v>},</v>
      </c>
    </row>
    <row r="86" spans="1:3" x14ac:dyDescent="0.25">
      <c r="A86">
        <f>ROUNDUP((ROW(C86)-1)/21,0)</f>
        <v>5</v>
      </c>
      <c r="B86" t="s">
        <v>229</v>
      </c>
      <c r="C86" t="str">
        <f t="shared" ref="C86:C149" si="6">B86</f>
        <v xml:space="preserve">{  </v>
      </c>
    </row>
    <row r="87" spans="1:3" x14ac:dyDescent="0.25">
      <c r="A87">
        <f t="shared" ref="A87:A106" si="7">ROUNDUP((ROW(C87)-1)/21,0)</f>
        <v>5</v>
      </c>
      <c r="B87" t="s">
        <v>239</v>
      </c>
      <c r="C87" t="str">
        <f>CONCATENATE(B87,A87,",")</f>
        <v>"poi_id": 5,</v>
      </c>
    </row>
    <row r="88" spans="1:3" x14ac:dyDescent="0.25">
      <c r="A88">
        <f t="shared" si="7"/>
        <v>5</v>
      </c>
      <c r="B88" t="s">
        <v>240</v>
      </c>
      <c r="C88" t="str">
        <f>CONCATENATE(B88,"""",VLOOKUP(A88,Sheet1!A:AH,34,FALSE),""",")</f>
        <v>"category_id":"MAB",</v>
      </c>
    </row>
    <row r="89" spans="1:3" x14ac:dyDescent="0.25">
      <c r="A89">
        <f t="shared" si="7"/>
        <v>5</v>
      </c>
      <c r="B89" t="s">
        <v>247</v>
      </c>
      <c r="C89" t="str">
        <f>CONCATENATE(B89,"""",VLOOKUP(A89,Sheet1!A:AH,31,FALSE),""",")</f>
        <v>"image_en":"/res/media/app/exit/the-gateway-tower.jpg",</v>
      </c>
    </row>
    <row r="90" spans="1:3" x14ac:dyDescent="0.25">
      <c r="A90">
        <f t="shared" si="7"/>
        <v>5</v>
      </c>
      <c r="B90" t="s">
        <v>248</v>
      </c>
      <c r="C90" t="str">
        <f>CONCATENATE(B90,"""",VLOOKUP(A90,Sheet1!A:AH,31,FALSE),""",")</f>
        <v>"image_tc":"/res/media/app/exit/the-gateway-tower.jpg",</v>
      </c>
    </row>
    <row r="91" spans="1:3" x14ac:dyDescent="0.25">
      <c r="A91">
        <f t="shared" si="7"/>
        <v>5</v>
      </c>
      <c r="B91" t="s">
        <v>249</v>
      </c>
      <c r="C91" t="str">
        <f>CONCATENATE(B91,"""",VLOOKUP(A91,Sheet1!A:AH,31,FALSE),""",")</f>
        <v>"image_sc":"/res/media/app/exit/the-gateway-tower.jpg",</v>
      </c>
    </row>
    <row r="92" spans="1:3" x14ac:dyDescent="0.25">
      <c r="A92">
        <f t="shared" si="7"/>
        <v>5</v>
      </c>
      <c r="B92" t="s">
        <v>250</v>
      </c>
      <c r="C92" t="str">
        <f>CONCATENATE(B92,"""",VLOOKUP(A92,Sheet1!A:AH,15,FALSE),""",")</f>
        <v>"name_en":"The Gateway Tower",</v>
      </c>
    </row>
    <row r="93" spans="1:3" x14ac:dyDescent="0.25">
      <c r="A93">
        <f t="shared" si="7"/>
        <v>5</v>
      </c>
      <c r="B93" t="s">
        <v>251</v>
      </c>
      <c r="C93" t="str">
        <f>CONCATENATE(B93,"""",VLOOKUP(A93,Sheet1!A:AH,16,FALSE),""",")</f>
        <v>"name_tc":"港威大廈",</v>
      </c>
    </row>
    <row r="94" spans="1:3" x14ac:dyDescent="0.25">
      <c r="A94">
        <f t="shared" si="7"/>
        <v>5</v>
      </c>
      <c r="B94" t="s">
        <v>252</v>
      </c>
      <c r="C94" t="str">
        <f>CONCATENATE(B94,"""",VLOOKUP(A94,Sheet1!A:AH,17,FALSE),""",")</f>
        <v>"name_sc":"港威大厦",</v>
      </c>
    </row>
    <row r="95" spans="1:3" x14ac:dyDescent="0.25">
      <c r="A95">
        <f t="shared" si="7"/>
        <v>5</v>
      </c>
      <c r="B95" t="s">
        <v>253</v>
      </c>
      <c r="C95" t="str">
        <f>CONCATENATE(B95,VLOOKUP(A95,Sheet1!A:AH,12,FALSE),""",")</f>
        <v>"location_en":"Nearest Exit: G",</v>
      </c>
    </row>
    <row r="96" spans="1:3" x14ac:dyDescent="0.25">
      <c r="A96">
        <f t="shared" si="7"/>
        <v>5</v>
      </c>
      <c r="B96" t="s">
        <v>254</v>
      </c>
      <c r="C96" t="str">
        <f>CONCATENATE(B96,VLOOKUP(A96,Sheet1!A:AH,12,FALSE),""",")</f>
        <v>"location_tc":"最近出口: G",</v>
      </c>
    </row>
    <row r="97" spans="1:3" x14ac:dyDescent="0.25">
      <c r="A97">
        <f t="shared" si="7"/>
        <v>5</v>
      </c>
      <c r="B97" t="s">
        <v>255</v>
      </c>
      <c r="C97" t="str">
        <f>CONCATENATE(B97,VLOOKUP(A97,Sheet1!A:AH,12,FALSE),""",")</f>
        <v>"location_sc":"最近出口: G",</v>
      </c>
    </row>
    <row r="98" spans="1:3" x14ac:dyDescent="0.25">
      <c r="A98">
        <f t="shared" si="7"/>
        <v>5</v>
      </c>
      <c r="B98" t="s">
        <v>230</v>
      </c>
      <c r="C98" t="str">
        <f t="shared" si="6"/>
        <v>"business_hour_en":"",</v>
      </c>
    </row>
    <row r="99" spans="1:3" x14ac:dyDescent="0.25">
      <c r="A99">
        <f t="shared" si="7"/>
        <v>5</v>
      </c>
      <c r="B99" t="s">
        <v>231</v>
      </c>
      <c r="C99" t="str">
        <f t="shared" si="6"/>
        <v>"business_hour_tc":"",</v>
      </c>
    </row>
    <row r="100" spans="1:3" x14ac:dyDescent="0.25">
      <c r="A100">
        <f t="shared" si="7"/>
        <v>5</v>
      </c>
      <c r="B100" t="s">
        <v>232</v>
      </c>
      <c r="C100" t="str">
        <f t="shared" si="6"/>
        <v>"business_hour_sc":"",</v>
      </c>
    </row>
    <row r="101" spans="1:3" x14ac:dyDescent="0.25">
      <c r="A101">
        <f t="shared" si="7"/>
        <v>5</v>
      </c>
      <c r="B101" t="s">
        <v>233</v>
      </c>
      <c r="C101" t="str">
        <f t="shared" si="6"/>
        <v>"tel":"",</v>
      </c>
    </row>
    <row r="102" spans="1:3" x14ac:dyDescent="0.25">
      <c r="A102">
        <f t="shared" si="7"/>
        <v>5</v>
      </c>
      <c r="B102" t="s">
        <v>256</v>
      </c>
      <c r="C102" t="str">
        <f>IF(VLOOKUP(A102,Sheet1!A:AH,32,FALSE)="",CONCATENATE(B102,"""Address: ",VLOOKUP(A102,Sheet1!A:AH,15,FALSE),""","),CONCATENATE(B102,"""Address: ",VLOOKUP(A102,Sheet1!A:AH,32,FALSE),""","))</f>
        <v>"address_en":"Address: 25 Canton Road, Tsim Sha Tsui",</v>
      </c>
    </row>
    <row r="103" spans="1:3" x14ac:dyDescent="0.25">
      <c r="A103">
        <f t="shared" si="7"/>
        <v>5</v>
      </c>
      <c r="B103" t="s">
        <v>257</v>
      </c>
      <c r="C103" t="str">
        <f>IF(VLOOKUP(A103,Sheet1!A:AH,18,FALSE)="",CONCATENATE(B103,"""地址: ",VLOOKUP(A103,Sheet1!A:AH,16,FALSE),""","),CONCATENATE(B103,"""地址: ",VLOOKUP(A103,Sheet1!A:AH,18,FALSE),""","))</f>
        <v>"address_tc":"地址: 尖沙咀廣東道25號",</v>
      </c>
    </row>
    <row r="104" spans="1:3" x14ac:dyDescent="0.25">
      <c r="A104">
        <f t="shared" si="7"/>
        <v>5</v>
      </c>
      <c r="B104" t="s">
        <v>258</v>
      </c>
      <c r="C104" t="str">
        <f>IF(VLOOKUP(A104,Sheet1!A:AH,18,FALSE)="",CONCATENATE(B104,"""地址: ",VLOOKUP(A104,Sheet1!A:AH,17,FALSE),""","),CONCATENATE(B104,"""地址: ",VLOOKUP(A104,Sheet1!A:AH,18,FALSE),""","))</f>
        <v>"address_sc":"地址: 尖沙咀廣東道25號",</v>
      </c>
    </row>
    <row r="105" spans="1:3" x14ac:dyDescent="0.25">
      <c r="A105">
        <f t="shared" si="7"/>
        <v>5</v>
      </c>
      <c r="B105" t="s">
        <v>234</v>
      </c>
      <c r="C105" t="str">
        <f t="shared" si="6"/>
        <v>"is_new":false</v>
      </c>
    </row>
    <row r="106" spans="1:3" x14ac:dyDescent="0.25">
      <c r="A106">
        <f t="shared" si="7"/>
        <v>5</v>
      </c>
      <c r="B106" t="s">
        <v>235</v>
      </c>
      <c r="C106" t="str">
        <f>IF(C107="","}",B106)</f>
        <v>},</v>
      </c>
    </row>
    <row r="107" spans="1:3" x14ac:dyDescent="0.25">
      <c r="A107">
        <f>ROUNDUP((ROW(C107)-1)/21,0)</f>
        <v>6</v>
      </c>
      <c r="B107" t="s">
        <v>229</v>
      </c>
      <c r="C107" t="str">
        <f t="shared" si="6"/>
        <v xml:space="preserve">{  </v>
      </c>
    </row>
    <row r="108" spans="1:3" x14ac:dyDescent="0.25">
      <c r="A108">
        <f t="shared" ref="A108:A127" si="8">ROUNDUP((ROW(C108)-1)/21,0)</f>
        <v>6</v>
      </c>
      <c r="B108" t="s">
        <v>239</v>
      </c>
      <c r="C108" t="str">
        <f>CONCATENATE(B108,A108,",")</f>
        <v>"poi_id": 6,</v>
      </c>
    </row>
    <row r="109" spans="1:3" x14ac:dyDescent="0.25">
      <c r="A109">
        <f t="shared" si="8"/>
        <v>6</v>
      </c>
      <c r="B109" t="s">
        <v>240</v>
      </c>
      <c r="C109" t="str">
        <f>CONCATENATE(B109,"""",VLOOKUP(A109,Sheet1!A:AH,34,FALSE),""",")</f>
        <v>"category_id":"HOS",</v>
      </c>
    </row>
    <row r="110" spans="1:3" x14ac:dyDescent="0.25">
      <c r="A110">
        <f t="shared" si="8"/>
        <v>6</v>
      </c>
      <c r="B110" t="s">
        <v>247</v>
      </c>
      <c r="C110" t="str">
        <f>CONCATENATE(B110,"""",VLOOKUP(A110,Sheet1!A:AH,31,FALSE),""",")</f>
        <v>"image_en":"/res/media/app/exit/the-royal-pacific-hotel-and-towers.jpg",</v>
      </c>
    </row>
    <row r="111" spans="1:3" x14ac:dyDescent="0.25">
      <c r="A111">
        <f t="shared" si="8"/>
        <v>6</v>
      </c>
      <c r="B111" t="s">
        <v>248</v>
      </c>
      <c r="C111" t="str">
        <f>CONCATENATE(B111,"""",VLOOKUP(A111,Sheet1!A:AH,31,FALSE),""",")</f>
        <v>"image_tc":"/res/media/app/exit/the-royal-pacific-hotel-and-towers.jpg",</v>
      </c>
    </row>
    <row r="112" spans="1:3" x14ac:dyDescent="0.25">
      <c r="A112">
        <f t="shared" si="8"/>
        <v>6</v>
      </c>
      <c r="B112" t="s">
        <v>249</v>
      </c>
      <c r="C112" t="str">
        <f>CONCATENATE(B112,"""",VLOOKUP(A112,Sheet1!A:AH,31,FALSE),""",")</f>
        <v>"image_sc":"/res/media/app/exit/the-royal-pacific-hotel-and-towers.jpg",</v>
      </c>
    </row>
    <row r="113" spans="1:3" x14ac:dyDescent="0.25">
      <c r="A113">
        <f t="shared" si="8"/>
        <v>6</v>
      </c>
      <c r="B113" t="s">
        <v>250</v>
      </c>
      <c r="C113" t="str">
        <f>CONCATENATE(B113,"""",VLOOKUP(A113,Sheet1!A:AH,15,FALSE),""",")</f>
        <v>"name_en":"The Royal Pacific Hotel and Towers",</v>
      </c>
    </row>
    <row r="114" spans="1:3" x14ac:dyDescent="0.25">
      <c r="A114">
        <f t="shared" si="8"/>
        <v>6</v>
      </c>
      <c r="B114" t="s">
        <v>251</v>
      </c>
      <c r="C114" t="str">
        <f>CONCATENATE(B114,"""",VLOOKUP(A114,Sheet1!A:AH,16,FALSE),""",")</f>
        <v>"name_tc":"皇家太平洋酒店",</v>
      </c>
    </row>
    <row r="115" spans="1:3" x14ac:dyDescent="0.25">
      <c r="A115">
        <f t="shared" si="8"/>
        <v>6</v>
      </c>
      <c r="B115" t="s">
        <v>252</v>
      </c>
      <c r="C115" t="str">
        <f>CONCATENATE(B115,"""",VLOOKUP(A115,Sheet1!A:AH,17,FALSE),""",")</f>
        <v>"name_sc":"皇家太平洋酒店",</v>
      </c>
    </row>
    <row r="116" spans="1:3" x14ac:dyDescent="0.25">
      <c r="A116">
        <f t="shared" si="8"/>
        <v>6</v>
      </c>
      <c r="B116" t="s">
        <v>253</v>
      </c>
      <c r="C116" t="str">
        <f>CONCATENATE(B116,VLOOKUP(A116,Sheet1!A:AH,12,FALSE),""",")</f>
        <v>"location_en":"Nearest Exit: G",</v>
      </c>
    </row>
    <row r="117" spans="1:3" x14ac:dyDescent="0.25">
      <c r="A117">
        <f t="shared" si="8"/>
        <v>6</v>
      </c>
      <c r="B117" t="s">
        <v>254</v>
      </c>
      <c r="C117" t="str">
        <f>CONCATENATE(B117,VLOOKUP(A117,Sheet1!A:AH,12,FALSE),""",")</f>
        <v>"location_tc":"最近出口: G",</v>
      </c>
    </row>
    <row r="118" spans="1:3" x14ac:dyDescent="0.25">
      <c r="A118">
        <f t="shared" si="8"/>
        <v>6</v>
      </c>
      <c r="B118" t="s">
        <v>255</v>
      </c>
      <c r="C118" t="str">
        <f>CONCATENATE(B118,VLOOKUP(A118,Sheet1!A:AH,12,FALSE),""",")</f>
        <v>"location_sc":"最近出口: G",</v>
      </c>
    </row>
    <row r="119" spans="1:3" x14ac:dyDescent="0.25">
      <c r="A119">
        <f t="shared" si="8"/>
        <v>6</v>
      </c>
      <c r="B119" t="s">
        <v>230</v>
      </c>
      <c r="C119" t="str">
        <f t="shared" si="6"/>
        <v>"business_hour_en":"",</v>
      </c>
    </row>
    <row r="120" spans="1:3" x14ac:dyDescent="0.25">
      <c r="A120">
        <f t="shared" si="8"/>
        <v>6</v>
      </c>
      <c r="B120" t="s">
        <v>231</v>
      </c>
      <c r="C120" t="str">
        <f t="shared" si="6"/>
        <v>"business_hour_tc":"",</v>
      </c>
    </row>
    <row r="121" spans="1:3" x14ac:dyDescent="0.25">
      <c r="A121">
        <f t="shared" si="8"/>
        <v>6</v>
      </c>
      <c r="B121" t="s">
        <v>232</v>
      </c>
      <c r="C121" t="str">
        <f t="shared" si="6"/>
        <v>"business_hour_sc":"",</v>
      </c>
    </row>
    <row r="122" spans="1:3" x14ac:dyDescent="0.25">
      <c r="A122">
        <f t="shared" si="8"/>
        <v>6</v>
      </c>
      <c r="B122" t="s">
        <v>233</v>
      </c>
      <c r="C122" t="str">
        <f t="shared" si="6"/>
        <v>"tel":"",</v>
      </c>
    </row>
    <row r="123" spans="1:3" x14ac:dyDescent="0.25">
      <c r="A123">
        <f t="shared" si="8"/>
        <v>6</v>
      </c>
      <c r="B123" t="s">
        <v>256</v>
      </c>
      <c r="C123" t="str">
        <f>IF(VLOOKUP(A123,Sheet1!A:AH,32,FALSE)="",CONCATENATE(B123,"""Address: ",VLOOKUP(A123,Sheet1!A:AH,15,FALSE),""","),CONCATENATE(B123,"""Address: ",VLOOKUP(A123,Sheet1!A:AH,32,FALSE),""","))</f>
        <v>"address_en":"Address: China Hong Kong City, 33 Canton Road, Tsim Sha Tsui, Kowloon",</v>
      </c>
    </row>
    <row r="124" spans="1:3" x14ac:dyDescent="0.25">
      <c r="A124">
        <f t="shared" si="8"/>
        <v>6</v>
      </c>
      <c r="B124" t="s">
        <v>257</v>
      </c>
      <c r="C124" t="str">
        <f>IF(VLOOKUP(A124,Sheet1!A:AH,18,FALSE)="",CONCATENATE(B124,"""地址: ",VLOOKUP(A124,Sheet1!A:AH,16,FALSE),""","),CONCATENATE(B124,"""地址: ",VLOOKUP(A124,Sheet1!A:AH,18,FALSE),""","))</f>
        <v>"address_tc":"地址: 九龍尖沙咀廣東道33號中港城",</v>
      </c>
    </row>
    <row r="125" spans="1:3" x14ac:dyDescent="0.25">
      <c r="A125">
        <f t="shared" si="8"/>
        <v>6</v>
      </c>
      <c r="B125" t="s">
        <v>258</v>
      </c>
      <c r="C125" t="str">
        <f>IF(VLOOKUP(A125,Sheet1!A:AH,18,FALSE)="",CONCATENATE(B125,"""地址: ",VLOOKUP(A125,Sheet1!A:AH,17,FALSE),""","),CONCATENATE(B125,"""地址: ",VLOOKUP(A125,Sheet1!A:AH,18,FALSE),""","))</f>
        <v>"address_sc":"地址: 九龍尖沙咀廣東道33號中港城",</v>
      </c>
    </row>
    <row r="126" spans="1:3" x14ac:dyDescent="0.25">
      <c r="A126">
        <f t="shared" si="8"/>
        <v>6</v>
      </c>
      <c r="B126" t="s">
        <v>234</v>
      </c>
      <c r="C126" t="str">
        <f t="shared" si="6"/>
        <v>"is_new":false</v>
      </c>
    </row>
    <row r="127" spans="1:3" x14ac:dyDescent="0.25">
      <c r="A127">
        <f t="shared" si="8"/>
        <v>6</v>
      </c>
      <c r="B127" t="s">
        <v>235</v>
      </c>
      <c r="C127" t="str">
        <f>IF(C128="","}",B127)</f>
        <v>},</v>
      </c>
    </row>
    <row r="128" spans="1:3" x14ac:dyDescent="0.25">
      <c r="A128">
        <f>ROUNDUP((ROW(C128)-1)/21,0)</f>
        <v>7</v>
      </c>
      <c r="B128" t="s">
        <v>229</v>
      </c>
      <c r="C128" t="str">
        <f t="shared" si="6"/>
        <v xml:space="preserve">{  </v>
      </c>
    </row>
    <row r="129" spans="1:3" x14ac:dyDescent="0.25">
      <c r="A129">
        <f t="shared" ref="A129:A148" si="9">ROUNDUP((ROW(C129)-1)/21,0)</f>
        <v>7</v>
      </c>
      <c r="B129" t="s">
        <v>239</v>
      </c>
      <c r="C129" t="str">
        <f>CONCATENATE(B129,A129,",")</f>
        <v>"poi_id": 7,</v>
      </c>
    </row>
    <row r="130" spans="1:3" x14ac:dyDescent="0.25">
      <c r="A130">
        <f t="shared" si="9"/>
        <v>7</v>
      </c>
      <c r="B130" t="s">
        <v>240</v>
      </c>
      <c r="C130" t="str">
        <f>CONCATENATE(B130,"""",VLOOKUP(A130,Sheet1!A:AH,34,FALSE),""",")</f>
        <v>"category_id":"LES",</v>
      </c>
    </row>
    <row r="131" spans="1:3" x14ac:dyDescent="0.25">
      <c r="A131">
        <f t="shared" si="9"/>
        <v>7</v>
      </c>
      <c r="B131" t="s">
        <v>247</v>
      </c>
      <c r="C131" t="str">
        <f>CONCATENATE(B131,"""",VLOOKUP(A131,Sheet1!A:AH,31,FALSE),""",")</f>
        <v>"image_en":"/res/media/app/exit/broadway-cinematheque.jpg",</v>
      </c>
    </row>
    <row r="132" spans="1:3" x14ac:dyDescent="0.25">
      <c r="A132">
        <f t="shared" si="9"/>
        <v>7</v>
      </c>
      <c r="B132" t="s">
        <v>248</v>
      </c>
      <c r="C132" t="str">
        <f>CONCATENATE(B132,"""",VLOOKUP(A132,Sheet1!A:AH,31,FALSE),""",")</f>
        <v>"image_tc":"/res/media/app/exit/broadway-cinematheque.jpg",</v>
      </c>
    </row>
    <row r="133" spans="1:3" x14ac:dyDescent="0.25">
      <c r="A133">
        <f t="shared" si="9"/>
        <v>7</v>
      </c>
      <c r="B133" t="s">
        <v>249</v>
      </c>
      <c r="C133" t="str">
        <f>CONCATENATE(B133,"""",VLOOKUP(A133,Sheet1!A:AH,31,FALSE),""",")</f>
        <v>"image_sc":"/res/media/app/exit/broadway-cinematheque.jpg",</v>
      </c>
    </row>
    <row r="134" spans="1:3" x14ac:dyDescent="0.25">
      <c r="A134">
        <f t="shared" si="9"/>
        <v>7</v>
      </c>
      <c r="B134" t="s">
        <v>250</v>
      </c>
      <c r="C134" t="str">
        <f>CONCATENATE(B134,"""",VLOOKUP(A134,Sheet1!A:AH,15,FALSE),""",")</f>
        <v>"name_en":"Broadway Cinematheque",</v>
      </c>
    </row>
    <row r="135" spans="1:3" x14ac:dyDescent="0.25">
      <c r="A135">
        <f t="shared" si="9"/>
        <v>7</v>
      </c>
      <c r="B135" t="s">
        <v>251</v>
      </c>
      <c r="C135" t="str">
        <f>CONCATENATE(B135,"""",VLOOKUP(A135,Sheet1!A:AH,16,FALSE),""",")</f>
        <v>"name_tc":"百老匯電影中心",</v>
      </c>
    </row>
    <row r="136" spans="1:3" x14ac:dyDescent="0.25">
      <c r="A136">
        <f t="shared" si="9"/>
        <v>7</v>
      </c>
      <c r="B136" t="s">
        <v>252</v>
      </c>
      <c r="C136" t="str">
        <f>CONCATENATE(B136,"""",VLOOKUP(A136,Sheet1!A:AH,17,FALSE),""",")</f>
        <v>"name_sc":"百老汇电影中心",</v>
      </c>
    </row>
    <row r="137" spans="1:3" x14ac:dyDescent="0.25">
      <c r="A137">
        <f t="shared" si="9"/>
        <v>7</v>
      </c>
      <c r="B137" t="s">
        <v>253</v>
      </c>
      <c r="C137" t="str">
        <f>CONCATENATE(B137,VLOOKUP(A137,Sheet1!A:AH,12,FALSE),""",")</f>
        <v>"location_en":"Nearest Exit: K1",</v>
      </c>
    </row>
    <row r="138" spans="1:3" x14ac:dyDescent="0.25">
      <c r="A138">
        <f t="shared" si="9"/>
        <v>7</v>
      </c>
      <c r="B138" t="s">
        <v>254</v>
      </c>
      <c r="C138" t="str">
        <f>CONCATENATE(B138,VLOOKUP(A138,Sheet1!A:AH,12,FALSE),""",")</f>
        <v>"location_tc":"最近出口: K1",</v>
      </c>
    </row>
    <row r="139" spans="1:3" x14ac:dyDescent="0.25">
      <c r="A139">
        <f t="shared" si="9"/>
        <v>7</v>
      </c>
      <c r="B139" t="s">
        <v>255</v>
      </c>
      <c r="C139" t="str">
        <f>CONCATENATE(B139,VLOOKUP(A139,Sheet1!A:AH,12,FALSE),""",")</f>
        <v>"location_sc":"最近出口: K1",</v>
      </c>
    </row>
    <row r="140" spans="1:3" x14ac:dyDescent="0.25">
      <c r="A140">
        <f t="shared" si="9"/>
        <v>7</v>
      </c>
      <c r="B140" t="s">
        <v>230</v>
      </c>
      <c r="C140" t="str">
        <f t="shared" si="6"/>
        <v>"business_hour_en":"",</v>
      </c>
    </row>
    <row r="141" spans="1:3" x14ac:dyDescent="0.25">
      <c r="A141">
        <f t="shared" si="9"/>
        <v>7</v>
      </c>
      <c r="B141" t="s">
        <v>231</v>
      </c>
      <c r="C141" t="str">
        <f t="shared" si="6"/>
        <v>"business_hour_tc":"",</v>
      </c>
    </row>
    <row r="142" spans="1:3" x14ac:dyDescent="0.25">
      <c r="A142">
        <f t="shared" si="9"/>
        <v>7</v>
      </c>
      <c r="B142" t="s">
        <v>232</v>
      </c>
      <c r="C142" t="str">
        <f t="shared" si="6"/>
        <v>"business_hour_sc":"",</v>
      </c>
    </row>
    <row r="143" spans="1:3" x14ac:dyDescent="0.25">
      <c r="A143">
        <f t="shared" si="9"/>
        <v>7</v>
      </c>
      <c r="B143" t="s">
        <v>233</v>
      </c>
      <c r="C143" t="str">
        <f t="shared" si="6"/>
        <v>"tel":"",</v>
      </c>
    </row>
    <row r="144" spans="1:3" x14ac:dyDescent="0.25">
      <c r="A144">
        <f t="shared" si="9"/>
        <v>7</v>
      </c>
      <c r="B144" t="s">
        <v>256</v>
      </c>
      <c r="C144" t="str">
        <f>IF(VLOOKUP(A144,Sheet1!A:AH,32,FALSE)="",CONCATENATE(B144,"""Address: ",VLOOKUP(A144,Sheet1!A:AH,15,FALSE),""","),CONCATENATE(B144,"""Address: ",VLOOKUP(A144,Sheet1!A:AH,32,FALSE),""","))</f>
        <v>"address_en":"Address: 3 Public Square Street, Yau Ma Tei",</v>
      </c>
    </row>
    <row r="145" spans="1:3" x14ac:dyDescent="0.25">
      <c r="A145">
        <f t="shared" si="9"/>
        <v>7</v>
      </c>
      <c r="B145" t="s">
        <v>257</v>
      </c>
      <c r="C145" t="str">
        <f>IF(VLOOKUP(A145,Sheet1!A:AH,18,FALSE)="",CONCATENATE(B145,"""地址: ",VLOOKUP(A145,Sheet1!A:AH,16,FALSE),""","),CONCATENATE(B145,"""地址: ",VLOOKUP(A145,Sheet1!A:AH,18,FALSE),""","))</f>
        <v>"address_tc":"地址: 油麻地眾坊街3號",</v>
      </c>
    </row>
    <row r="146" spans="1:3" x14ac:dyDescent="0.25">
      <c r="A146">
        <f t="shared" si="9"/>
        <v>7</v>
      </c>
      <c r="B146" t="s">
        <v>258</v>
      </c>
      <c r="C146" t="str">
        <f>IF(VLOOKUP(A146,Sheet1!A:AH,18,FALSE)="",CONCATENATE(B146,"""地址: ",VLOOKUP(A146,Sheet1!A:AH,17,FALSE),""","),CONCATENATE(B146,"""地址: ",VLOOKUP(A146,Sheet1!A:AH,18,FALSE),""","))</f>
        <v>"address_sc":"地址: 油麻地眾坊街3號",</v>
      </c>
    </row>
    <row r="147" spans="1:3" x14ac:dyDescent="0.25">
      <c r="A147">
        <f t="shared" si="9"/>
        <v>7</v>
      </c>
      <c r="B147" t="s">
        <v>234</v>
      </c>
      <c r="C147" t="str">
        <f t="shared" si="6"/>
        <v>"is_new":false</v>
      </c>
    </row>
    <row r="148" spans="1:3" x14ac:dyDescent="0.25">
      <c r="A148">
        <f t="shared" si="9"/>
        <v>7</v>
      </c>
      <c r="B148" t="s">
        <v>235</v>
      </c>
      <c r="C148" t="str">
        <f>IF(C149="","}",B148)</f>
        <v>},</v>
      </c>
    </row>
    <row r="149" spans="1:3" x14ac:dyDescent="0.25">
      <c r="A149">
        <f>ROUNDUP((ROW(C149)-1)/21,0)</f>
        <v>8</v>
      </c>
      <c r="B149" t="s">
        <v>229</v>
      </c>
      <c r="C149" t="str">
        <f t="shared" si="6"/>
        <v xml:space="preserve">{  </v>
      </c>
    </row>
    <row r="150" spans="1:3" x14ac:dyDescent="0.25">
      <c r="A150">
        <f t="shared" ref="A150:A169" si="10">ROUNDUP((ROW(C150)-1)/21,0)</f>
        <v>8</v>
      </c>
      <c r="B150" t="s">
        <v>239</v>
      </c>
      <c r="C150" t="str">
        <f>CONCATENATE(B150,A150,",")</f>
        <v>"poi_id": 8,</v>
      </c>
    </row>
    <row r="151" spans="1:3" x14ac:dyDescent="0.25">
      <c r="A151">
        <f t="shared" si="10"/>
        <v>8</v>
      </c>
      <c r="B151" t="s">
        <v>240</v>
      </c>
      <c r="C151" t="str">
        <f>CONCATENATE(B151,"""",VLOOKUP(A151,Sheet1!A:AH,34,FALSE),""",")</f>
        <v>"category_id":"LES",</v>
      </c>
    </row>
    <row r="152" spans="1:3" x14ac:dyDescent="0.25">
      <c r="A152">
        <f t="shared" si="10"/>
        <v>8</v>
      </c>
      <c r="B152" t="s">
        <v>247</v>
      </c>
      <c r="C152" t="str">
        <f>CONCATENATE(B152,"""",VLOOKUP(A152,Sheet1!A:AH,31,FALSE),""",")</f>
        <v>"image_en":"/res/media/app/exit/jade-hawker-bazaar.jpg",</v>
      </c>
    </row>
    <row r="153" spans="1:3" x14ac:dyDescent="0.25">
      <c r="A153">
        <f t="shared" si="10"/>
        <v>8</v>
      </c>
      <c r="B153" t="s">
        <v>248</v>
      </c>
      <c r="C153" t="str">
        <f>CONCATENATE(B153,"""",VLOOKUP(A153,Sheet1!A:AH,31,FALSE),""",")</f>
        <v>"image_tc":"/res/media/app/exit/jade-hawker-bazaar.jpg",</v>
      </c>
    </row>
    <row r="154" spans="1:3" x14ac:dyDescent="0.25">
      <c r="A154">
        <f t="shared" si="10"/>
        <v>8</v>
      </c>
      <c r="B154" t="s">
        <v>249</v>
      </c>
      <c r="C154" t="str">
        <f>CONCATENATE(B154,"""",VLOOKUP(A154,Sheet1!A:AH,31,FALSE),""",")</f>
        <v>"image_sc":"/res/media/app/exit/jade-hawker-bazaar.jpg",</v>
      </c>
    </row>
    <row r="155" spans="1:3" x14ac:dyDescent="0.25">
      <c r="A155">
        <f t="shared" si="10"/>
        <v>8</v>
      </c>
      <c r="B155" t="s">
        <v>250</v>
      </c>
      <c r="C155" t="str">
        <f>CONCATENATE(B155,"""",VLOOKUP(A155,Sheet1!A:AH,15,FALSE),""",")</f>
        <v>"name_en":"Jade Hawker Bazaar",</v>
      </c>
    </row>
    <row r="156" spans="1:3" x14ac:dyDescent="0.25">
      <c r="A156">
        <f t="shared" si="10"/>
        <v>8</v>
      </c>
      <c r="B156" t="s">
        <v>251</v>
      </c>
      <c r="C156" t="str">
        <f>CONCATENATE(B156,"""",VLOOKUP(A156,Sheet1!A:AH,16,FALSE),""",")</f>
        <v>"name_tc":"玉器市場",</v>
      </c>
    </row>
    <row r="157" spans="1:3" x14ac:dyDescent="0.25">
      <c r="A157">
        <f t="shared" si="10"/>
        <v>8</v>
      </c>
      <c r="B157" t="s">
        <v>252</v>
      </c>
      <c r="C157" t="str">
        <f>CONCATENATE(B157,"""",VLOOKUP(A157,Sheet1!A:AH,17,FALSE),""",")</f>
        <v>"name_sc":"玉器市场",</v>
      </c>
    </row>
    <row r="158" spans="1:3" x14ac:dyDescent="0.25">
      <c r="A158">
        <f t="shared" si="10"/>
        <v>8</v>
      </c>
      <c r="B158" t="s">
        <v>253</v>
      </c>
      <c r="C158" t="str">
        <f>CONCATENATE(B158,VLOOKUP(A158,Sheet1!A:AH,12,FALSE),""",")</f>
        <v>"location_en":"Nearest Exit: K1",</v>
      </c>
    </row>
    <row r="159" spans="1:3" x14ac:dyDescent="0.25">
      <c r="A159">
        <f t="shared" si="10"/>
        <v>8</v>
      </c>
      <c r="B159" t="s">
        <v>254</v>
      </c>
      <c r="C159" t="str">
        <f>CONCATENATE(B159,VLOOKUP(A159,Sheet1!A:AH,12,FALSE),""",")</f>
        <v>"location_tc":"最近出口: K1",</v>
      </c>
    </row>
    <row r="160" spans="1:3" x14ac:dyDescent="0.25">
      <c r="A160">
        <f t="shared" si="10"/>
        <v>8</v>
      </c>
      <c r="B160" t="s">
        <v>255</v>
      </c>
      <c r="C160" t="str">
        <f>CONCATENATE(B160,VLOOKUP(A160,Sheet1!A:AH,12,FALSE),""",")</f>
        <v>"location_sc":"最近出口: K1",</v>
      </c>
    </row>
    <row r="161" spans="1:3" x14ac:dyDescent="0.25">
      <c r="A161">
        <f t="shared" si="10"/>
        <v>8</v>
      </c>
      <c r="B161" t="s">
        <v>230</v>
      </c>
      <c r="C161" t="str">
        <f t="shared" ref="C161:C168" si="11">B161</f>
        <v>"business_hour_en":"",</v>
      </c>
    </row>
    <row r="162" spans="1:3" x14ac:dyDescent="0.25">
      <c r="A162">
        <f t="shared" si="10"/>
        <v>8</v>
      </c>
      <c r="B162" t="s">
        <v>231</v>
      </c>
      <c r="C162" t="str">
        <f t="shared" si="11"/>
        <v>"business_hour_tc":"",</v>
      </c>
    </row>
    <row r="163" spans="1:3" x14ac:dyDescent="0.25">
      <c r="A163">
        <f t="shared" si="10"/>
        <v>8</v>
      </c>
      <c r="B163" t="s">
        <v>232</v>
      </c>
      <c r="C163" t="str">
        <f t="shared" si="11"/>
        <v>"business_hour_sc":"",</v>
      </c>
    </row>
    <row r="164" spans="1:3" x14ac:dyDescent="0.25">
      <c r="A164">
        <f t="shared" si="10"/>
        <v>8</v>
      </c>
      <c r="B164" t="s">
        <v>233</v>
      </c>
      <c r="C164" t="str">
        <f t="shared" si="11"/>
        <v>"tel":"",</v>
      </c>
    </row>
    <row r="165" spans="1:3" x14ac:dyDescent="0.25">
      <c r="A165">
        <f t="shared" si="10"/>
        <v>8</v>
      </c>
      <c r="B165" t="s">
        <v>256</v>
      </c>
      <c r="C165" t="str">
        <f>IF(VLOOKUP(A165,Sheet1!A:AH,32,FALSE)="",CONCATENATE(B165,"""Address: ",VLOOKUP(A165,Sheet1!A:AH,15,FALSE),""","),CONCATENATE(B165,"""Address: ",VLOOKUP(A165,Sheet1!A:AH,32,FALSE),""","))</f>
        <v>"address_en":"Address: 106-140 Reclamation Street, Yau Ma Tei",</v>
      </c>
    </row>
    <row r="166" spans="1:3" x14ac:dyDescent="0.25">
      <c r="A166">
        <f t="shared" si="10"/>
        <v>8</v>
      </c>
      <c r="B166" t="s">
        <v>257</v>
      </c>
      <c r="C166" t="str">
        <f>IF(VLOOKUP(A166,Sheet1!A:AH,18,FALSE)="",CONCATENATE(B166,"""地址: ",VLOOKUP(A166,Sheet1!A:AH,16,FALSE),""","),CONCATENATE(B166,"""地址: ",VLOOKUP(A166,Sheet1!A:AH,18,FALSE),""","))</f>
        <v>"address_tc":"地址: 油麻地新填地街106-140號",</v>
      </c>
    </row>
    <row r="167" spans="1:3" x14ac:dyDescent="0.25">
      <c r="A167">
        <f t="shared" si="10"/>
        <v>8</v>
      </c>
      <c r="B167" t="s">
        <v>258</v>
      </c>
      <c r="C167" t="str">
        <f>IF(VLOOKUP(A167,Sheet1!A:AH,18,FALSE)="",CONCATENATE(B167,"""地址: ",VLOOKUP(A167,Sheet1!A:AH,17,FALSE),""","),CONCATENATE(B167,"""地址: ",VLOOKUP(A167,Sheet1!A:AH,18,FALSE),""","))</f>
        <v>"address_sc":"地址: 油麻地新填地街106-140號",</v>
      </c>
    </row>
    <row r="168" spans="1:3" x14ac:dyDescent="0.25">
      <c r="A168">
        <f t="shared" si="10"/>
        <v>8</v>
      </c>
      <c r="B168" t="s">
        <v>234</v>
      </c>
      <c r="C168" t="str">
        <f t="shared" si="11"/>
        <v>"is_new":false</v>
      </c>
    </row>
    <row r="169" spans="1:3" x14ac:dyDescent="0.25">
      <c r="A169">
        <f t="shared" si="10"/>
        <v>8</v>
      </c>
      <c r="B169" t="s">
        <v>235</v>
      </c>
      <c r="C169" t="str">
        <f>IF(C170="","}",B169)</f>
        <v>},</v>
      </c>
    </row>
    <row r="170" spans="1:3" x14ac:dyDescent="0.25">
      <c r="A170">
        <f>ROUNDUP((ROW(C170)-1)/21,0)</f>
        <v>9</v>
      </c>
      <c r="B170" t="s">
        <v>229</v>
      </c>
      <c r="C170" t="str">
        <f t="shared" ref="C170:C233" si="12">B170</f>
        <v xml:space="preserve">{  </v>
      </c>
    </row>
    <row r="171" spans="1:3" x14ac:dyDescent="0.25">
      <c r="A171">
        <f t="shared" ref="A171:A190" si="13">ROUNDUP((ROW(C171)-1)/21,0)</f>
        <v>9</v>
      </c>
      <c r="B171" t="s">
        <v>239</v>
      </c>
      <c r="C171" t="str">
        <f>CONCATENATE(B171,A171,",")</f>
        <v>"poi_id": 9,</v>
      </c>
    </row>
    <row r="172" spans="1:3" x14ac:dyDescent="0.25">
      <c r="A172">
        <f t="shared" si="13"/>
        <v>9</v>
      </c>
      <c r="B172" t="s">
        <v>240</v>
      </c>
      <c r="C172" t="str">
        <f>CONCATENATE(B172,"""",VLOOKUP(A172,Sheet1!A:AH,34,FALSE),""",")</f>
        <v>"category_id":"SCH",</v>
      </c>
    </row>
    <row r="173" spans="1:3" x14ac:dyDescent="0.25">
      <c r="A173">
        <f t="shared" si="13"/>
        <v>9</v>
      </c>
      <c r="B173" t="s">
        <v>247</v>
      </c>
      <c r="C173" t="str">
        <f>CONCATENATE(B173,"""",VLOOKUP(A173,Sheet1!A:AH,31,FALSE),""",")</f>
        <v>"image_en":"/res/media/app/exit/jordan-road-government-primary-school.jpg",</v>
      </c>
    </row>
    <row r="174" spans="1:3" x14ac:dyDescent="0.25">
      <c r="A174">
        <f t="shared" si="13"/>
        <v>9</v>
      </c>
      <c r="B174" t="s">
        <v>248</v>
      </c>
      <c r="C174" t="str">
        <f>CONCATENATE(B174,"""",VLOOKUP(A174,Sheet1!A:AH,31,FALSE),""",")</f>
        <v>"image_tc":"/res/media/app/exit/jordan-road-government-primary-school.jpg",</v>
      </c>
    </row>
    <row r="175" spans="1:3" x14ac:dyDescent="0.25">
      <c r="A175">
        <f t="shared" si="13"/>
        <v>9</v>
      </c>
      <c r="B175" t="s">
        <v>249</v>
      </c>
      <c r="C175" t="str">
        <f>CONCATENATE(B175,"""",VLOOKUP(A175,Sheet1!A:AH,31,FALSE),""",")</f>
        <v>"image_sc":"/res/media/app/exit/jordan-road-government-primary-school.jpg",</v>
      </c>
    </row>
    <row r="176" spans="1:3" x14ac:dyDescent="0.25">
      <c r="A176">
        <f t="shared" si="13"/>
        <v>9</v>
      </c>
      <c r="B176" t="s">
        <v>250</v>
      </c>
      <c r="C176" t="str">
        <f>CONCATENATE(B176,"""",VLOOKUP(A176,Sheet1!A:AH,15,FALSE),""",")</f>
        <v>"name_en":"Jordan Road Government Primary School",</v>
      </c>
    </row>
    <row r="177" spans="1:3" x14ac:dyDescent="0.25">
      <c r="A177">
        <f t="shared" si="13"/>
        <v>9</v>
      </c>
      <c r="B177" t="s">
        <v>251</v>
      </c>
      <c r="C177" t="str">
        <f>CONCATENATE(B177,"""",VLOOKUP(A177,Sheet1!A:AH,16,FALSE),""",")</f>
        <v>"name_tc":"佐敦道官立小學",</v>
      </c>
    </row>
    <row r="178" spans="1:3" x14ac:dyDescent="0.25">
      <c r="A178">
        <f t="shared" si="13"/>
        <v>9</v>
      </c>
      <c r="B178" t="s">
        <v>252</v>
      </c>
      <c r="C178" t="str">
        <f>CONCATENATE(B178,"""",VLOOKUP(A178,Sheet1!A:AH,17,FALSE),""",")</f>
        <v>"name_sc":"佐敦道官立小学",</v>
      </c>
    </row>
    <row r="179" spans="1:3" x14ac:dyDescent="0.25">
      <c r="A179">
        <f t="shared" si="13"/>
        <v>9</v>
      </c>
      <c r="B179" t="s">
        <v>253</v>
      </c>
      <c r="C179" t="str">
        <f>CONCATENATE(B179,VLOOKUP(A179,Sheet1!A:AH,12,FALSE),""",")</f>
        <v>"location_en":"Nearest Exit: K1",</v>
      </c>
    </row>
    <row r="180" spans="1:3" x14ac:dyDescent="0.25">
      <c r="A180">
        <f t="shared" si="13"/>
        <v>9</v>
      </c>
      <c r="B180" t="s">
        <v>254</v>
      </c>
      <c r="C180" t="str">
        <f>CONCATENATE(B180,VLOOKUP(A180,Sheet1!A:AH,12,FALSE),""",")</f>
        <v>"location_tc":"最近出口: K1",</v>
      </c>
    </row>
    <row r="181" spans="1:3" x14ac:dyDescent="0.25">
      <c r="A181">
        <f t="shared" si="13"/>
        <v>9</v>
      </c>
      <c r="B181" t="s">
        <v>255</v>
      </c>
      <c r="C181" t="str">
        <f>CONCATENATE(B181,VLOOKUP(A181,Sheet1!A:AH,12,FALSE),""",")</f>
        <v>"location_sc":"最近出口: K1",</v>
      </c>
    </row>
    <row r="182" spans="1:3" x14ac:dyDescent="0.25">
      <c r="A182">
        <f t="shared" si="13"/>
        <v>9</v>
      </c>
      <c r="B182" t="s">
        <v>230</v>
      </c>
      <c r="C182" t="str">
        <f t="shared" si="12"/>
        <v>"business_hour_en":"",</v>
      </c>
    </row>
    <row r="183" spans="1:3" x14ac:dyDescent="0.25">
      <c r="A183">
        <f t="shared" si="13"/>
        <v>9</v>
      </c>
      <c r="B183" t="s">
        <v>231</v>
      </c>
      <c r="C183" t="str">
        <f t="shared" si="12"/>
        <v>"business_hour_tc":"",</v>
      </c>
    </row>
    <row r="184" spans="1:3" x14ac:dyDescent="0.25">
      <c r="A184">
        <f t="shared" si="13"/>
        <v>9</v>
      </c>
      <c r="B184" t="s">
        <v>232</v>
      </c>
      <c r="C184" t="str">
        <f t="shared" si="12"/>
        <v>"business_hour_sc":"",</v>
      </c>
    </row>
    <row r="185" spans="1:3" x14ac:dyDescent="0.25">
      <c r="A185">
        <f t="shared" si="13"/>
        <v>9</v>
      </c>
      <c r="B185" t="s">
        <v>233</v>
      </c>
      <c r="C185" t="str">
        <f t="shared" si="12"/>
        <v>"tel":"",</v>
      </c>
    </row>
    <row r="186" spans="1:3" x14ac:dyDescent="0.25">
      <c r="A186">
        <f t="shared" si="13"/>
        <v>9</v>
      </c>
      <c r="B186" t="s">
        <v>256</v>
      </c>
      <c r="C186" t="str">
        <f>IF(VLOOKUP(A186,Sheet1!A:AH,32,FALSE)="",CONCATENATE(B186,"""Address: ",VLOOKUP(A186,Sheet1!A:AH,15,FALSE),""","),CONCATENATE(B186,"""Address: ",VLOOKUP(A186,Sheet1!A:AH,32,FALSE),""","))</f>
        <v>"address_en":"Address: 1 Nanking Street, Yaumatei",</v>
      </c>
    </row>
    <row r="187" spans="1:3" x14ac:dyDescent="0.25">
      <c r="A187">
        <f t="shared" si="13"/>
        <v>9</v>
      </c>
      <c r="B187" t="s">
        <v>257</v>
      </c>
      <c r="C187" t="str">
        <f>IF(VLOOKUP(A187,Sheet1!A:AH,18,FALSE)="",CONCATENATE(B187,"""地址: ",VLOOKUP(A187,Sheet1!A:AH,16,FALSE),""","),CONCATENATE(B187,"""地址: ",VLOOKUP(A187,Sheet1!A:AH,18,FALSE),""","))</f>
        <v>"address_tc":"地址: 油麻地南京街1B",</v>
      </c>
    </row>
    <row r="188" spans="1:3" x14ac:dyDescent="0.25">
      <c r="A188">
        <f t="shared" si="13"/>
        <v>9</v>
      </c>
      <c r="B188" t="s">
        <v>258</v>
      </c>
      <c r="C188" t="str">
        <f>IF(VLOOKUP(A188,Sheet1!A:AH,18,FALSE)="",CONCATENATE(B188,"""地址: ",VLOOKUP(A188,Sheet1!A:AH,17,FALSE),""","),CONCATENATE(B188,"""地址: ",VLOOKUP(A188,Sheet1!A:AH,18,FALSE),""","))</f>
        <v>"address_sc":"地址: 油麻地南京街1B",</v>
      </c>
    </row>
    <row r="189" spans="1:3" x14ac:dyDescent="0.25">
      <c r="A189">
        <f t="shared" si="13"/>
        <v>9</v>
      </c>
      <c r="B189" t="s">
        <v>234</v>
      </c>
      <c r="C189" t="str">
        <f t="shared" si="12"/>
        <v>"is_new":false</v>
      </c>
    </row>
    <row r="190" spans="1:3" x14ac:dyDescent="0.25">
      <c r="A190">
        <f t="shared" si="13"/>
        <v>9</v>
      </c>
      <c r="B190" t="s">
        <v>235</v>
      </c>
      <c r="C190" t="str">
        <f>IF(C191="","}",B190)</f>
        <v>},</v>
      </c>
    </row>
    <row r="191" spans="1:3" x14ac:dyDescent="0.25">
      <c r="A191">
        <f>ROUNDUP((ROW(C191)-1)/21,0)</f>
        <v>10</v>
      </c>
      <c r="B191" t="s">
        <v>229</v>
      </c>
      <c r="C191" t="str">
        <f t="shared" si="12"/>
        <v xml:space="preserve">{  </v>
      </c>
    </row>
    <row r="192" spans="1:3" x14ac:dyDescent="0.25">
      <c r="A192">
        <f t="shared" ref="A192:A211" si="14">ROUNDUP((ROW(C192)-1)/21,0)</f>
        <v>10</v>
      </c>
      <c r="B192" t="s">
        <v>239</v>
      </c>
      <c r="C192" t="str">
        <f>CONCATENATE(B192,A192,",")</f>
        <v>"poi_id": 10,</v>
      </c>
    </row>
    <row r="193" spans="1:3" x14ac:dyDescent="0.25">
      <c r="A193">
        <f t="shared" si="14"/>
        <v>10</v>
      </c>
      <c r="B193" t="s">
        <v>240</v>
      </c>
      <c r="C193" t="str">
        <f>CONCATENATE(B193,"""",VLOOKUP(A193,Sheet1!A:AH,34,FALSE),""",")</f>
        <v>"category_id":"PFS",</v>
      </c>
    </row>
    <row r="194" spans="1:3" x14ac:dyDescent="0.25">
      <c r="A194">
        <f t="shared" si="14"/>
        <v>10</v>
      </c>
      <c r="B194" t="s">
        <v>247</v>
      </c>
      <c r="C194" t="str">
        <f>CONCATENATE(B194,"""",VLOOKUP(A194,Sheet1!A:AH,31,FALSE),""",")</f>
        <v>"image_en":"/res/media/app/blank.jpg",</v>
      </c>
    </row>
    <row r="195" spans="1:3" x14ac:dyDescent="0.25">
      <c r="A195">
        <f t="shared" si="14"/>
        <v>10</v>
      </c>
      <c r="B195" t="s">
        <v>248</v>
      </c>
      <c r="C195" t="str">
        <f>CONCATENATE(B195,"""",VLOOKUP(A195,Sheet1!A:AH,31,FALSE),""",")</f>
        <v>"image_tc":"/res/media/app/blank.jpg",</v>
      </c>
    </row>
    <row r="196" spans="1:3" x14ac:dyDescent="0.25">
      <c r="A196">
        <f t="shared" si="14"/>
        <v>10</v>
      </c>
      <c r="B196" t="s">
        <v>249</v>
      </c>
      <c r="C196" t="str">
        <f>CONCATENATE(B196,"""",VLOOKUP(A196,Sheet1!A:AH,31,FALSE),""",")</f>
        <v>"image_sc":"/res/media/app/blank.jpg",</v>
      </c>
    </row>
    <row r="197" spans="1:3" x14ac:dyDescent="0.25">
      <c r="A197">
        <f t="shared" si="14"/>
        <v>10</v>
      </c>
      <c r="B197" t="s">
        <v>250</v>
      </c>
      <c r="C197" t="str">
        <f>CONCATENATE(B197,"""",VLOOKUP(A197,Sheet1!A:AH,15,FALSE),""",")</f>
        <v>"name_en":"King George V Memorial Park, Kowloon",</v>
      </c>
    </row>
    <row r="198" spans="1:3" x14ac:dyDescent="0.25">
      <c r="A198">
        <f t="shared" si="14"/>
        <v>10</v>
      </c>
      <c r="B198" t="s">
        <v>251</v>
      </c>
      <c r="C198" t="str">
        <f>CONCATENATE(B198,"""",VLOOKUP(A198,Sheet1!A:AH,16,FALSE),""",")</f>
        <v>"name_tc":"九龍佐治五世紀念公園",</v>
      </c>
    </row>
    <row r="199" spans="1:3" x14ac:dyDescent="0.25">
      <c r="A199">
        <f t="shared" si="14"/>
        <v>10</v>
      </c>
      <c r="B199" t="s">
        <v>252</v>
      </c>
      <c r="C199" t="str">
        <f>CONCATENATE(B199,"""",VLOOKUP(A199,Sheet1!A:AH,17,FALSE),""",")</f>
        <v>"name_sc":"九龙佐治五世纪念公园",</v>
      </c>
    </row>
    <row r="200" spans="1:3" x14ac:dyDescent="0.25">
      <c r="A200">
        <f t="shared" si="14"/>
        <v>10</v>
      </c>
      <c r="B200" t="s">
        <v>253</v>
      </c>
      <c r="C200" t="str">
        <f>CONCATENATE(B200,VLOOKUP(A200,Sheet1!A:AH,12,FALSE),""",")</f>
        <v>"location_en":"Nearest Exit: K1",</v>
      </c>
    </row>
    <row r="201" spans="1:3" x14ac:dyDescent="0.25">
      <c r="A201">
        <f t="shared" si="14"/>
        <v>10</v>
      </c>
      <c r="B201" t="s">
        <v>254</v>
      </c>
      <c r="C201" t="str">
        <f>CONCATENATE(B201,VLOOKUP(A201,Sheet1!A:AH,12,FALSE),""",")</f>
        <v>"location_tc":"最近出口: K1",</v>
      </c>
    </row>
    <row r="202" spans="1:3" x14ac:dyDescent="0.25">
      <c r="A202">
        <f t="shared" si="14"/>
        <v>10</v>
      </c>
      <c r="B202" t="s">
        <v>255</v>
      </c>
      <c r="C202" t="str">
        <f>CONCATENATE(B202,VLOOKUP(A202,Sheet1!A:AH,12,FALSE),""",")</f>
        <v>"location_sc":"最近出口: K1",</v>
      </c>
    </row>
    <row r="203" spans="1:3" x14ac:dyDescent="0.25">
      <c r="A203">
        <f t="shared" si="14"/>
        <v>10</v>
      </c>
      <c r="B203" t="s">
        <v>230</v>
      </c>
      <c r="C203" t="str">
        <f t="shared" si="12"/>
        <v>"business_hour_en":"",</v>
      </c>
    </row>
    <row r="204" spans="1:3" x14ac:dyDescent="0.25">
      <c r="A204">
        <f t="shared" si="14"/>
        <v>10</v>
      </c>
      <c r="B204" t="s">
        <v>231</v>
      </c>
      <c r="C204" t="str">
        <f t="shared" si="12"/>
        <v>"business_hour_tc":"",</v>
      </c>
    </row>
    <row r="205" spans="1:3" x14ac:dyDescent="0.25">
      <c r="A205">
        <f t="shared" si="14"/>
        <v>10</v>
      </c>
      <c r="B205" t="s">
        <v>232</v>
      </c>
      <c r="C205" t="str">
        <f t="shared" si="12"/>
        <v>"business_hour_sc":"",</v>
      </c>
    </row>
    <row r="206" spans="1:3" x14ac:dyDescent="0.25">
      <c r="A206">
        <f t="shared" si="14"/>
        <v>10</v>
      </c>
      <c r="B206" t="s">
        <v>233</v>
      </c>
      <c r="C206" t="str">
        <f t="shared" si="12"/>
        <v>"tel":"",</v>
      </c>
    </row>
    <row r="207" spans="1:3" x14ac:dyDescent="0.25">
      <c r="A207">
        <f t="shared" si="14"/>
        <v>10</v>
      </c>
      <c r="B207" t="s">
        <v>256</v>
      </c>
      <c r="C207" t="str">
        <f>IF(VLOOKUP(A207,Sheet1!A:AH,32,FALSE)="",CONCATENATE(B207,"""Address: ",VLOOKUP(A207,Sheet1!A:AH,15,FALSE),""","),CONCATENATE(B207,"""Address: ",VLOOKUP(A207,Sheet1!A:AH,32,FALSE),""","))</f>
        <v>"address_en":"Address: Jordan Road",</v>
      </c>
    </row>
    <row r="208" spans="1:3" x14ac:dyDescent="0.25">
      <c r="A208">
        <f t="shared" si="14"/>
        <v>10</v>
      </c>
      <c r="B208" t="s">
        <v>257</v>
      </c>
      <c r="C208" t="str">
        <f>IF(VLOOKUP(A208,Sheet1!A:AH,18,FALSE)="",CONCATENATE(B208,"""地址: ",VLOOKUP(A208,Sheet1!A:AH,16,FALSE),""","),CONCATENATE(B208,"""地址: ",VLOOKUP(A208,Sheet1!A:AH,18,FALSE),""","))</f>
        <v>"address_tc":"地址: 佐敦道",</v>
      </c>
    </row>
    <row r="209" spans="1:3" x14ac:dyDescent="0.25">
      <c r="A209">
        <f t="shared" si="14"/>
        <v>10</v>
      </c>
      <c r="B209" t="s">
        <v>258</v>
      </c>
      <c r="C209" t="str">
        <f>IF(VLOOKUP(A209,Sheet1!A:AH,18,FALSE)="",CONCATENATE(B209,"""地址: ",VLOOKUP(A209,Sheet1!A:AH,17,FALSE),""","),CONCATENATE(B209,"""地址: ",VLOOKUP(A209,Sheet1!A:AH,18,FALSE),""","))</f>
        <v>"address_sc":"地址: 佐敦道",</v>
      </c>
    </row>
    <row r="210" spans="1:3" x14ac:dyDescent="0.25">
      <c r="A210">
        <f t="shared" si="14"/>
        <v>10</v>
      </c>
      <c r="B210" t="s">
        <v>234</v>
      </c>
      <c r="C210" t="str">
        <f t="shared" si="12"/>
        <v>"is_new":false</v>
      </c>
    </row>
    <row r="211" spans="1:3" x14ac:dyDescent="0.25">
      <c r="A211">
        <f t="shared" si="14"/>
        <v>10</v>
      </c>
      <c r="B211" t="s">
        <v>235</v>
      </c>
      <c r="C211" t="str">
        <f>IF(C212="","}",B211)</f>
        <v>},</v>
      </c>
    </row>
    <row r="212" spans="1:3" x14ac:dyDescent="0.25">
      <c r="A212">
        <f>ROUNDUP((ROW(C212)-1)/21,0)</f>
        <v>11</v>
      </c>
      <c r="B212" t="s">
        <v>229</v>
      </c>
      <c r="C212" t="str">
        <f t="shared" si="12"/>
        <v xml:space="preserve">{  </v>
      </c>
    </row>
    <row r="213" spans="1:3" x14ac:dyDescent="0.25">
      <c r="A213">
        <f t="shared" ref="A213:A232" si="15">ROUNDUP((ROW(C213)-1)/21,0)</f>
        <v>11</v>
      </c>
      <c r="B213" t="s">
        <v>239</v>
      </c>
      <c r="C213" t="str">
        <f>CONCATENATE(B213,A213,",")</f>
        <v>"poi_id": 11,</v>
      </c>
    </row>
    <row r="214" spans="1:3" x14ac:dyDescent="0.25">
      <c r="A214">
        <f t="shared" si="15"/>
        <v>11</v>
      </c>
      <c r="B214" t="s">
        <v>240</v>
      </c>
      <c r="C214" t="str">
        <f>CONCATENATE(B214,"""",VLOOKUP(A214,Sheet1!A:AH,34,FALSE),""",")</f>
        <v>"category_id":"RES",</v>
      </c>
    </row>
    <row r="215" spans="1:3" x14ac:dyDescent="0.25">
      <c r="A215">
        <f t="shared" si="15"/>
        <v>11</v>
      </c>
      <c r="B215" t="s">
        <v>247</v>
      </c>
      <c r="C215" t="str">
        <f>CONCATENATE(B215,"""",VLOOKUP(A215,Sheet1!A:AH,31,FALSE),""",")</f>
        <v>"image_en":"/res/media/app/exit/prosperous-garden.jpg",</v>
      </c>
    </row>
    <row r="216" spans="1:3" x14ac:dyDescent="0.25">
      <c r="A216">
        <f t="shared" si="15"/>
        <v>11</v>
      </c>
      <c r="B216" t="s">
        <v>248</v>
      </c>
      <c r="C216" t="str">
        <f>CONCATENATE(B216,"""",VLOOKUP(A216,Sheet1!A:AH,31,FALSE),""",")</f>
        <v>"image_tc":"/res/media/app/exit/prosperous-garden.jpg",</v>
      </c>
    </row>
    <row r="217" spans="1:3" x14ac:dyDescent="0.25">
      <c r="A217">
        <f t="shared" si="15"/>
        <v>11</v>
      </c>
      <c r="B217" t="s">
        <v>249</v>
      </c>
      <c r="C217" t="str">
        <f>CONCATENATE(B217,"""",VLOOKUP(A217,Sheet1!A:AH,31,FALSE),""",")</f>
        <v>"image_sc":"/res/media/app/exit/prosperous-garden.jpg",</v>
      </c>
    </row>
    <row r="218" spans="1:3" x14ac:dyDescent="0.25">
      <c r="A218">
        <f t="shared" si="15"/>
        <v>11</v>
      </c>
      <c r="B218" t="s">
        <v>250</v>
      </c>
      <c r="C218" t="str">
        <f>CONCATENATE(B218,"""",VLOOKUP(A218,Sheet1!A:AH,15,FALSE),""",")</f>
        <v>"name_en":"Prosperous Garden",</v>
      </c>
    </row>
    <row r="219" spans="1:3" x14ac:dyDescent="0.25">
      <c r="A219">
        <f t="shared" si="15"/>
        <v>11</v>
      </c>
      <c r="B219" t="s">
        <v>251</v>
      </c>
      <c r="C219" t="str">
        <f>CONCATENATE(B219,"""",VLOOKUP(A219,Sheet1!A:AH,16,FALSE),""",")</f>
        <v>"name_tc":"駿發花園",</v>
      </c>
    </row>
    <row r="220" spans="1:3" x14ac:dyDescent="0.25">
      <c r="A220">
        <f t="shared" si="15"/>
        <v>11</v>
      </c>
      <c r="B220" t="s">
        <v>252</v>
      </c>
      <c r="C220" t="str">
        <f>CONCATENATE(B220,"""",VLOOKUP(A220,Sheet1!A:AH,17,FALSE),""",")</f>
        <v>"name_sc":"骏发花园",</v>
      </c>
    </row>
    <row r="221" spans="1:3" x14ac:dyDescent="0.25">
      <c r="A221">
        <f t="shared" si="15"/>
        <v>11</v>
      </c>
      <c r="B221" t="s">
        <v>253</v>
      </c>
      <c r="C221" t="str">
        <f>CONCATENATE(B221,VLOOKUP(A221,Sheet1!A:AH,12,FALSE),""",")</f>
        <v>"location_en":"Nearest Exit: K1",</v>
      </c>
    </row>
    <row r="222" spans="1:3" x14ac:dyDescent="0.25">
      <c r="A222">
        <f t="shared" si="15"/>
        <v>11</v>
      </c>
      <c r="B222" t="s">
        <v>254</v>
      </c>
      <c r="C222" t="str">
        <f>CONCATENATE(B222,VLOOKUP(A222,Sheet1!A:AH,12,FALSE),""",")</f>
        <v>"location_tc":"最近出口: K1",</v>
      </c>
    </row>
    <row r="223" spans="1:3" x14ac:dyDescent="0.25">
      <c r="A223">
        <f t="shared" si="15"/>
        <v>11</v>
      </c>
      <c r="B223" t="s">
        <v>255</v>
      </c>
      <c r="C223" t="str">
        <f>CONCATENATE(B223,VLOOKUP(A223,Sheet1!A:AH,12,FALSE),""",")</f>
        <v>"location_sc":"最近出口: K1",</v>
      </c>
    </row>
    <row r="224" spans="1:3" x14ac:dyDescent="0.25">
      <c r="A224">
        <f t="shared" si="15"/>
        <v>11</v>
      </c>
      <c r="B224" t="s">
        <v>230</v>
      </c>
      <c r="C224" t="str">
        <f t="shared" si="12"/>
        <v>"business_hour_en":"",</v>
      </c>
    </row>
    <row r="225" spans="1:3" x14ac:dyDescent="0.25">
      <c r="A225">
        <f t="shared" si="15"/>
        <v>11</v>
      </c>
      <c r="B225" t="s">
        <v>231</v>
      </c>
      <c r="C225" t="str">
        <f t="shared" si="12"/>
        <v>"business_hour_tc":"",</v>
      </c>
    </row>
    <row r="226" spans="1:3" x14ac:dyDescent="0.25">
      <c r="A226">
        <f t="shared" si="15"/>
        <v>11</v>
      </c>
      <c r="B226" t="s">
        <v>232</v>
      </c>
      <c r="C226" t="str">
        <f t="shared" si="12"/>
        <v>"business_hour_sc":"",</v>
      </c>
    </row>
    <row r="227" spans="1:3" x14ac:dyDescent="0.25">
      <c r="A227">
        <f t="shared" si="15"/>
        <v>11</v>
      </c>
      <c r="B227" t="s">
        <v>233</v>
      </c>
      <c r="C227" t="str">
        <f t="shared" si="12"/>
        <v>"tel":"",</v>
      </c>
    </row>
    <row r="228" spans="1:3" x14ac:dyDescent="0.25">
      <c r="A228">
        <f t="shared" si="15"/>
        <v>11</v>
      </c>
      <c r="B228" t="s">
        <v>256</v>
      </c>
      <c r="C228" t="str">
        <f>IF(VLOOKUP(A228,Sheet1!A:AH,32,FALSE)="",CONCATENATE(B228,"""Address: ",VLOOKUP(A228,Sheet1!A:AH,15,FALSE),""","),CONCATENATE(B228,"""Address: ",VLOOKUP(A228,Sheet1!A:AH,32,FALSE),""","))</f>
        <v>"address_en":"Address: 3 Public Square Street, Yau Ma Tei",</v>
      </c>
    </row>
    <row r="229" spans="1:3" x14ac:dyDescent="0.25">
      <c r="A229">
        <f t="shared" si="15"/>
        <v>11</v>
      </c>
      <c r="B229" t="s">
        <v>257</v>
      </c>
      <c r="C229" t="str">
        <f>IF(VLOOKUP(A229,Sheet1!A:AH,18,FALSE)="",CONCATENATE(B229,"""地址: ",VLOOKUP(A229,Sheet1!A:AH,16,FALSE),""","),CONCATENATE(B229,"""地址: ",VLOOKUP(A229,Sheet1!A:AH,18,FALSE),""","))</f>
        <v>"address_tc":"地址: 油麻地眾坊街3號",</v>
      </c>
    </row>
    <row r="230" spans="1:3" x14ac:dyDescent="0.25">
      <c r="A230">
        <f t="shared" si="15"/>
        <v>11</v>
      </c>
      <c r="B230" t="s">
        <v>258</v>
      </c>
      <c r="C230" t="str">
        <f>IF(VLOOKUP(A230,Sheet1!A:AH,18,FALSE)="",CONCATENATE(B230,"""地址: ",VLOOKUP(A230,Sheet1!A:AH,17,FALSE),""","),CONCATENATE(B230,"""地址: ",VLOOKUP(A230,Sheet1!A:AH,18,FALSE),""","))</f>
        <v>"address_sc":"地址: 油麻地眾坊街3號",</v>
      </c>
    </row>
    <row r="231" spans="1:3" x14ac:dyDescent="0.25">
      <c r="A231">
        <f t="shared" si="15"/>
        <v>11</v>
      </c>
      <c r="B231" t="s">
        <v>234</v>
      </c>
      <c r="C231" t="str">
        <f t="shared" si="12"/>
        <v>"is_new":false</v>
      </c>
    </row>
    <row r="232" spans="1:3" x14ac:dyDescent="0.25">
      <c r="A232">
        <f t="shared" si="15"/>
        <v>11</v>
      </c>
      <c r="B232" t="s">
        <v>235</v>
      </c>
      <c r="C232" t="str">
        <f>IF(C233="","}",B232)</f>
        <v>},</v>
      </c>
    </row>
    <row r="233" spans="1:3" x14ac:dyDescent="0.25">
      <c r="A233">
        <f>ROUNDUP((ROW(C233)-1)/21,0)</f>
        <v>12</v>
      </c>
      <c r="B233" t="s">
        <v>229</v>
      </c>
      <c r="C233" t="str">
        <f t="shared" si="12"/>
        <v xml:space="preserve">{  </v>
      </c>
    </row>
    <row r="234" spans="1:3" x14ac:dyDescent="0.25">
      <c r="A234">
        <f t="shared" ref="A234:A253" si="16">ROUNDUP((ROW(C234)-1)/21,0)</f>
        <v>12</v>
      </c>
      <c r="B234" t="s">
        <v>239</v>
      </c>
      <c r="C234" t="str">
        <f>CONCATENATE(B234,A234,",")</f>
        <v>"poi_id": 12,</v>
      </c>
    </row>
    <row r="235" spans="1:3" x14ac:dyDescent="0.25">
      <c r="A235">
        <f t="shared" si="16"/>
        <v>12</v>
      </c>
      <c r="B235" t="s">
        <v>240</v>
      </c>
      <c r="C235" t="str">
        <f>CONCATENATE(B235,"""",VLOOKUP(A235,Sheet1!A:AH,34,FALSE),""",")</f>
        <v>"category_id":"RES",</v>
      </c>
    </row>
    <row r="236" spans="1:3" x14ac:dyDescent="0.25">
      <c r="A236">
        <f t="shared" si="16"/>
        <v>12</v>
      </c>
      <c r="B236" t="s">
        <v>247</v>
      </c>
      <c r="C236" t="str">
        <f>CONCATENATE(B236,"""",VLOOKUP(A236,Sheet1!A:AH,31,FALSE),""",")</f>
        <v>"image_en":"/res/media/app/blank.jpg",</v>
      </c>
    </row>
    <row r="237" spans="1:3" x14ac:dyDescent="0.25">
      <c r="A237">
        <f t="shared" si="16"/>
        <v>12</v>
      </c>
      <c r="B237" t="s">
        <v>248</v>
      </c>
      <c r="C237" t="str">
        <f>CONCATENATE(B237,"""",VLOOKUP(A237,Sheet1!A:AH,31,FALSE),""",")</f>
        <v>"image_tc":"/res/media/app/blank.jpg",</v>
      </c>
    </row>
    <row r="238" spans="1:3" x14ac:dyDescent="0.25">
      <c r="A238">
        <f t="shared" si="16"/>
        <v>12</v>
      </c>
      <c r="B238" t="s">
        <v>249</v>
      </c>
      <c r="C238" t="str">
        <f>CONCATENATE(B238,"""",VLOOKUP(A238,Sheet1!A:AH,31,FALSE),""",")</f>
        <v>"image_sc":"/res/media/app/blank.jpg",</v>
      </c>
    </row>
    <row r="239" spans="1:3" x14ac:dyDescent="0.25">
      <c r="A239">
        <f t="shared" si="16"/>
        <v>12</v>
      </c>
      <c r="B239" t="s">
        <v>250</v>
      </c>
      <c r="C239" t="str">
        <f>CONCATENATE(B239,"""",VLOOKUP(A239,Sheet1!A:AH,15,FALSE),""",")</f>
        <v>"name_en":"The Austin",</v>
      </c>
    </row>
    <row r="240" spans="1:3" x14ac:dyDescent="0.25">
      <c r="A240">
        <f t="shared" si="16"/>
        <v>12</v>
      </c>
      <c r="B240" t="s">
        <v>251</v>
      </c>
      <c r="C240" t="str">
        <f>CONCATENATE(B240,"""",VLOOKUP(A240,Sheet1!A:AH,16,FALSE),""",")</f>
        <v>"name_tc":"The Austin",</v>
      </c>
    </row>
    <row r="241" spans="1:3" x14ac:dyDescent="0.25">
      <c r="A241">
        <f t="shared" si="16"/>
        <v>12</v>
      </c>
      <c r="B241" t="s">
        <v>252</v>
      </c>
      <c r="C241" t="str">
        <f>CONCATENATE(B241,"""",VLOOKUP(A241,Sheet1!A:AH,17,FALSE),""",")</f>
        <v>"name_sc":"The Austin",</v>
      </c>
    </row>
    <row r="242" spans="1:3" x14ac:dyDescent="0.25">
      <c r="A242">
        <f t="shared" si="16"/>
        <v>12</v>
      </c>
      <c r="B242" t="s">
        <v>253</v>
      </c>
      <c r="C242" t="str">
        <f>CONCATENATE(B242,VLOOKUP(A242,Sheet1!A:AH,12,FALSE),""",")</f>
        <v>"location_en":"Nearest Exit: K1",</v>
      </c>
    </row>
    <row r="243" spans="1:3" x14ac:dyDescent="0.25">
      <c r="A243">
        <f t="shared" si="16"/>
        <v>12</v>
      </c>
      <c r="B243" t="s">
        <v>254</v>
      </c>
      <c r="C243" t="str">
        <f>CONCATENATE(B243,VLOOKUP(A243,Sheet1!A:AH,12,FALSE),""",")</f>
        <v>"location_tc":"最近出口: K1",</v>
      </c>
    </row>
    <row r="244" spans="1:3" x14ac:dyDescent="0.25">
      <c r="A244">
        <f t="shared" si="16"/>
        <v>12</v>
      </c>
      <c r="B244" t="s">
        <v>255</v>
      </c>
      <c r="C244" t="str">
        <f>CONCATENATE(B244,VLOOKUP(A244,Sheet1!A:AH,12,FALSE),""",")</f>
        <v>"location_sc":"最近出口: K1",</v>
      </c>
    </row>
    <row r="245" spans="1:3" x14ac:dyDescent="0.25">
      <c r="A245">
        <f t="shared" si="16"/>
        <v>12</v>
      </c>
      <c r="B245" t="s">
        <v>230</v>
      </c>
      <c r="C245" t="str">
        <f t="shared" ref="C245:C252" si="17">B245</f>
        <v>"business_hour_en":"",</v>
      </c>
    </row>
    <row r="246" spans="1:3" x14ac:dyDescent="0.25">
      <c r="A246">
        <f t="shared" si="16"/>
        <v>12</v>
      </c>
      <c r="B246" t="s">
        <v>231</v>
      </c>
      <c r="C246" t="str">
        <f t="shared" si="17"/>
        <v>"business_hour_tc":"",</v>
      </c>
    </row>
    <row r="247" spans="1:3" x14ac:dyDescent="0.25">
      <c r="A247">
        <f t="shared" si="16"/>
        <v>12</v>
      </c>
      <c r="B247" t="s">
        <v>232</v>
      </c>
      <c r="C247" t="str">
        <f t="shared" si="17"/>
        <v>"business_hour_sc":"",</v>
      </c>
    </row>
    <row r="248" spans="1:3" x14ac:dyDescent="0.25">
      <c r="A248">
        <f t="shared" si="16"/>
        <v>12</v>
      </c>
      <c r="B248" t="s">
        <v>233</v>
      </c>
      <c r="C248" t="str">
        <f t="shared" si="17"/>
        <v>"tel":"",</v>
      </c>
    </row>
    <row r="249" spans="1:3" x14ac:dyDescent="0.25">
      <c r="A249">
        <f t="shared" si="16"/>
        <v>12</v>
      </c>
      <c r="B249" t="s">
        <v>256</v>
      </c>
      <c r="C249" t="str">
        <f>IF(VLOOKUP(A249,Sheet1!A:AH,32,FALSE)="",CONCATENATE(B249,"""Address: ",VLOOKUP(A249,Sheet1!A:AH,15,FALSE),""","),CONCATENATE(B249,"""Address: ",VLOOKUP(A249,Sheet1!A:AH,32,FALSE),""","))</f>
        <v>"address_en":"Address: 8 Wui Cheung Road",</v>
      </c>
    </row>
    <row r="250" spans="1:3" x14ac:dyDescent="0.25">
      <c r="A250">
        <f t="shared" si="16"/>
        <v>12</v>
      </c>
      <c r="B250" t="s">
        <v>257</v>
      </c>
      <c r="C250" t="str">
        <f>IF(VLOOKUP(A250,Sheet1!A:AH,18,FALSE)="",CONCATENATE(B250,"""地址: ",VLOOKUP(A250,Sheet1!A:AH,16,FALSE),""","),CONCATENATE(B250,"""地址: ",VLOOKUP(A250,Sheet1!A:AH,18,FALSE),""","))</f>
        <v>"address_tc":"地址: 匯翔道8號",</v>
      </c>
    </row>
    <row r="251" spans="1:3" x14ac:dyDescent="0.25">
      <c r="A251">
        <f t="shared" si="16"/>
        <v>12</v>
      </c>
      <c r="B251" t="s">
        <v>258</v>
      </c>
      <c r="C251" t="str">
        <f>IF(VLOOKUP(A251,Sheet1!A:AH,18,FALSE)="",CONCATENATE(B251,"""地址: ",VLOOKUP(A251,Sheet1!A:AH,17,FALSE),""","),CONCATENATE(B251,"""地址: ",VLOOKUP(A251,Sheet1!A:AH,18,FALSE),""","))</f>
        <v>"address_sc":"地址: 匯翔道8號",</v>
      </c>
    </row>
    <row r="252" spans="1:3" x14ac:dyDescent="0.25">
      <c r="A252">
        <f t="shared" si="16"/>
        <v>12</v>
      </c>
      <c r="B252" t="s">
        <v>234</v>
      </c>
      <c r="C252" t="str">
        <f t="shared" si="17"/>
        <v>"is_new":false</v>
      </c>
    </row>
    <row r="253" spans="1:3" x14ac:dyDescent="0.25">
      <c r="A253">
        <f t="shared" si="16"/>
        <v>12</v>
      </c>
      <c r="B253" t="s">
        <v>235</v>
      </c>
      <c r="C253" t="str">
        <f>IF(C254="","}",B253)</f>
        <v>},</v>
      </c>
    </row>
    <row r="254" spans="1:3" x14ac:dyDescent="0.25">
      <c r="A254">
        <f>ROUNDUP((ROW(C254)-1)/21,0)</f>
        <v>13</v>
      </c>
      <c r="B254" t="s">
        <v>229</v>
      </c>
      <c r="C254" t="str">
        <f t="shared" ref="C254:C317" si="18">B254</f>
        <v xml:space="preserve">{  </v>
      </c>
    </row>
    <row r="255" spans="1:3" x14ac:dyDescent="0.25">
      <c r="A255">
        <f t="shared" ref="A255:A274" si="19">ROUNDUP((ROW(C255)-1)/21,0)</f>
        <v>13</v>
      </c>
      <c r="B255" t="s">
        <v>239</v>
      </c>
      <c r="C255" t="str">
        <f>CONCATENATE(B255,A255,",")</f>
        <v>"poi_id": 13,</v>
      </c>
    </row>
    <row r="256" spans="1:3" x14ac:dyDescent="0.25">
      <c r="A256">
        <f t="shared" si="19"/>
        <v>13</v>
      </c>
      <c r="B256" t="s">
        <v>240</v>
      </c>
      <c r="C256" t="str">
        <f>CONCATENATE(B256,"""",VLOOKUP(A256,Sheet1!A:AH,34,FALSE),""",")</f>
        <v>"category_id":"HOS",</v>
      </c>
    </row>
    <row r="257" spans="1:3" x14ac:dyDescent="0.25">
      <c r="A257">
        <f t="shared" si="19"/>
        <v>13</v>
      </c>
      <c r="B257" t="s">
        <v>247</v>
      </c>
      <c r="C257" t="str">
        <f>CONCATENATE(B257,"""",VLOOKUP(A257,Sheet1!A:AH,31,FALSE),""",")</f>
        <v>"image_en":"/res/media/app/exit/the-lodge.jpg",</v>
      </c>
    </row>
    <row r="258" spans="1:3" x14ac:dyDescent="0.25">
      <c r="A258">
        <f t="shared" si="19"/>
        <v>13</v>
      </c>
      <c r="B258" t="s">
        <v>248</v>
      </c>
      <c r="C258" t="str">
        <f>CONCATENATE(B258,"""",VLOOKUP(A258,Sheet1!A:AH,31,FALSE),""",")</f>
        <v>"image_tc":"/res/media/app/exit/the-lodge.jpg",</v>
      </c>
    </row>
    <row r="259" spans="1:3" x14ac:dyDescent="0.25">
      <c r="A259">
        <f t="shared" si="19"/>
        <v>13</v>
      </c>
      <c r="B259" t="s">
        <v>249</v>
      </c>
      <c r="C259" t="str">
        <f>CONCATENATE(B259,"""",VLOOKUP(A259,Sheet1!A:AH,31,FALSE),""",")</f>
        <v>"image_sc":"/res/media/app/exit/the-lodge.jpg",</v>
      </c>
    </row>
    <row r="260" spans="1:3" x14ac:dyDescent="0.25">
      <c r="A260">
        <f t="shared" si="19"/>
        <v>13</v>
      </c>
      <c r="B260" t="s">
        <v>250</v>
      </c>
      <c r="C260" t="str">
        <f>CONCATENATE(B260,"""",VLOOKUP(A260,Sheet1!A:AH,15,FALSE),""",")</f>
        <v>"name_en":"The Lodge",</v>
      </c>
    </row>
    <row r="261" spans="1:3" x14ac:dyDescent="0.25">
      <c r="A261">
        <f t="shared" si="19"/>
        <v>13</v>
      </c>
      <c r="B261" t="s">
        <v>251</v>
      </c>
      <c r="C261" t="str">
        <f>CONCATENATE(B261,"""",VLOOKUP(A261,Sheet1!A:AH,16,FALSE),""",")</f>
        <v>"name_tc":"都會名軒",</v>
      </c>
    </row>
    <row r="262" spans="1:3" x14ac:dyDescent="0.25">
      <c r="A262">
        <f t="shared" si="19"/>
        <v>13</v>
      </c>
      <c r="B262" t="s">
        <v>252</v>
      </c>
      <c r="C262" t="str">
        <f>CONCATENATE(B262,"""",VLOOKUP(A262,Sheet1!A:AH,17,FALSE),""",")</f>
        <v>"name_sc":"都会名轩",</v>
      </c>
    </row>
    <row r="263" spans="1:3" x14ac:dyDescent="0.25">
      <c r="A263">
        <f t="shared" si="19"/>
        <v>13</v>
      </c>
      <c r="B263" t="s">
        <v>253</v>
      </c>
      <c r="C263" t="str">
        <f>CONCATENATE(B263,VLOOKUP(A263,Sheet1!A:AH,12,FALSE),""",")</f>
        <v>"location_en":"Nearest Exit: K1",</v>
      </c>
    </row>
    <row r="264" spans="1:3" x14ac:dyDescent="0.25">
      <c r="A264">
        <f t="shared" si="19"/>
        <v>13</v>
      </c>
      <c r="B264" t="s">
        <v>254</v>
      </c>
      <c r="C264" t="str">
        <f>CONCATENATE(B264,VLOOKUP(A264,Sheet1!A:AH,12,FALSE),""",")</f>
        <v>"location_tc":"最近出口: K1",</v>
      </c>
    </row>
    <row r="265" spans="1:3" x14ac:dyDescent="0.25">
      <c r="A265">
        <f t="shared" si="19"/>
        <v>13</v>
      </c>
      <c r="B265" t="s">
        <v>255</v>
      </c>
      <c r="C265" t="str">
        <f>CONCATENATE(B265,VLOOKUP(A265,Sheet1!A:AH,12,FALSE),""",")</f>
        <v>"location_sc":"最近出口: K1",</v>
      </c>
    </row>
    <row r="266" spans="1:3" x14ac:dyDescent="0.25">
      <c r="A266">
        <f t="shared" si="19"/>
        <v>13</v>
      </c>
      <c r="B266" t="s">
        <v>230</v>
      </c>
      <c r="C266" t="str">
        <f t="shared" si="18"/>
        <v>"business_hour_en":"",</v>
      </c>
    </row>
    <row r="267" spans="1:3" x14ac:dyDescent="0.25">
      <c r="A267">
        <f t="shared" si="19"/>
        <v>13</v>
      </c>
      <c r="B267" t="s">
        <v>231</v>
      </c>
      <c r="C267" t="str">
        <f t="shared" si="18"/>
        <v>"business_hour_tc":"",</v>
      </c>
    </row>
    <row r="268" spans="1:3" x14ac:dyDescent="0.25">
      <c r="A268">
        <f t="shared" si="19"/>
        <v>13</v>
      </c>
      <c r="B268" t="s">
        <v>232</v>
      </c>
      <c r="C268" t="str">
        <f t="shared" si="18"/>
        <v>"business_hour_sc":"",</v>
      </c>
    </row>
    <row r="269" spans="1:3" x14ac:dyDescent="0.25">
      <c r="A269">
        <f t="shared" si="19"/>
        <v>13</v>
      </c>
      <c r="B269" t="s">
        <v>233</v>
      </c>
      <c r="C269" t="str">
        <f t="shared" si="18"/>
        <v>"tel":"",</v>
      </c>
    </row>
    <row r="270" spans="1:3" x14ac:dyDescent="0.25">
      <c r="A270">
        <f t="shared" si="19"/>
        <v>13</v>
      </c>
      <c r="B270" t="s">
        <v>256</v>
      </c>
      <c r="C270" t="str">
        <f>IF(VLOOKUP(A270,Sheet1!A:AH,32,FALSE)="",CONCATENATE(B270,"""Address: ",VLOOKUP(A270,Sheet1!A:AH,15,FALSE),""","),CONCATENATE(B270,"""Address: ",VLOOKUP(A270,Sheet1!A:AH,32,FALSE),""","))</f>
        <v>"address_en":"Address: 535 Canton Road, Jordan",</v>
      </c>
    </row>
    <row r="271" spans="1:3" x14ac:dyDescent="0.25">
      <c r="A271">
        <f t="shared" si="19"/>
        <v>13</v>
      </c>
      <c r="B271" t="s">
        <v>257</v>
      </c>
      <c r="C271" t="str">
        <f>IF(VLOOKUP(A271,Sheet1!A:AH,18,FALSE)="",CONCATENATE(B271,"""地址: ",VLOOKUP(A271,Sheet1!A:AH,16,FALSE),""","),CONCATENATE(B271,"""地址: ",VLOOKUP(A271,Sheet1!A:AH,18,FALSE),""","))</f>
        <v>"address_tc":"地址: 佐敦廣東道535號",</v>
      </c>
    </row>
    <row r="272" spans="1:3" x14ac:dyDescent="0.25">
      <c r="A272">
        <f t="shared" si="19"/>
        <v>13</v>
      </c>
      <c r="B272" t="s">
        <v>258</v>
      </c>
      <c r="C272" t="str">
        <f>IF(VLOOKUP(A272,Sheet1!A:AH,18,FALSE)="",CONCATENATE(B272,"""地址: ",VLOOKUP(A272,Sheet1!A:AH,17,FALSE),""","),CONCATENATE(B272,"""地址: ",VLOOKUP(A272,Sheet1!A:AH,18,FALSE),""","))</f>
        <v>"address_sc":"地址: 佐敦廣東道535號",</v>
      </c>
    </row>
    <row r="273" spans="1:3" x14ac:dyDescent="0.25">
      <c r="A273">
        <f t="shared" si="19"/>
        <v>13</v>
      </c>
      <c r="B273" t="s">
        <v>234</v>
      </c>
      <c r="C273" t="str">
        <f t="shared" si="18"/>
        <v>"is_new":false</v>
      </c>
    </row>
    <row r="274" spans="1:3" x14ac:dyDescent="0.25">
      <c r="A274">
        <f t="shared" si="19"/>
        <v>13</v>
      </c>
      <c r="B274" t="s">
        <v>235</v>
      </c>
      <c r="C274" t="str">
        <f>IF(C275="","}",B274)</f>
        <v>},</v>
      </c>
    </row>
    <row r="275" spans="1:3" x14ac:dyDescent="0.25">
      <c r="A275">
        <f>ROUNDUP((ROW(C275)-1)/21,0)</f>
        <v>14</v>
      </c>
      <c r="B275" t="s">
        <v>229</v>
      </c>
      <c r="C275" t="str">
        <f t="shared" si="18"/>
        <v xml:space="preserve">{  </v>
      </c>
    </row>
    <row r="276" spans="1:3" x14ac:dyDescent="0.25">
      <c r="A276">
        <f t="shared" ref="A276:A295" si="20">ROUNDUP((ROW(C276)-1)/21,0)</f>
        <v>14</v>
      </c>
      <c r="B276" t="s">
        <v>239</v>
      </c>
      <c r="C276" t="str">
        <f>CONCATENATE(B276,A276,",")</f>
        <v>"poi_id": 14,</v>
      </c>
    </row>
    <row r="277" spans="1:3" x14ac:dyDescent="0.25">
      <c r="A277">
        <f t="shared" si="20"/>
        <v>14</v>
      </c>
      <c r="B277" t="s">
        <v>240</v>
      </c>
      <c r="C277" t="str">
        <f>CONCATENATE(B277,"""",VLOOKUP(A277,Sheet1!A:AH,34,FALSE),""",")</f>
        <v>"category_id":"LES",</v>
      </c>
    </row>
    <row r="278" spans="1:3" x14ac:dyDescent="0.25">
      <c r="A278">
        <f t="shared" si="20"/>
        <v>14</v>
      </c>
      <c r="B278" t="s">
        <v>247</v>
      </c>
      <c r="C278" t="str">
        <f>CONCATENATE(B278,"""",VLOOKUP(A278,Sheet1!A:AH,31,FALSE),""",")</f>
        <v>"image_en":"/res/media/app/exit/coronation-circle.jpg",</v>
      </c>
    </row>
    <row r="279" spans="1:3" x14ac:dyDescent="0.25">
      <c r="A279">
        <f t="shared" si="20"/>
        <v>14</v>
      </c>
      <c r="B279" t="s">
        <v>248</v>
      </c>
      <c r="C279" t="str">
        <f>CONCATENATE(B279,"""",VLOOKUP(A279,Sheet1!A:AH,31,FALSE),""",")</f>
        <v>"image_tc":"/res/media/app/exit/coronation-circle.jpg",</v>
      </c>
    </row>
    <row r="280" spans="1:3" x14ac:dyDescent="0.25">
      <c r="A280">
        <f t="shared" si="20"/>
        <v>14</v>
      </c>
      <c r="B280" t="s">
        <v>249</v>
      </c>
      <c r="C280" t="str">
        <f>CONCATENATE(B280,"""",VLOOKUP(A280,Sheet1!A:AH,31,FALSE),""",")</f>
        <v>"image_sc":"/res/media/app/exit/coronation-circle.jpg",</v>
      </c>
    </row>
    <row r="281" spans="1:3" x14ac:dyDescent="0.25">
      <c r="A281">
        <f t="shared" si="20"/>
        <v>14</v>
      </c>
      <c r="B281" t="s">
        <v>250</v>
      </c>
      <c r="C281" t="str">
        <f>CONCATENATE(B281,"""",VLOOKUP(A281,Sheet1!A:AH,15,FALSE),""",")</f>
        <v>"name_en":"Coronation Circle",</v>
      </c>
    </row>
    <row r="282" spans="1:3" x14ac:dyDescent="0.25">
      <c r="A282">
        <f t="shared" si="20"/>
        <v>14</v>
      </c>
      <c r="B282" t="s">
        <v>251</v>
      </c>
      <c r="C282" t="str">
        <f>CONCATENATE(B282,"""",VLOOKUP(A282,Sheet1!A:AH,16,FALSE),""",")</f>
        <v>"name_tc":"中港薈",</v>
      </c>
    </row>
    <row r="283" spans="1:3" x14ac:dyDescent="0.25">
      <c r="A283">
        <f t="shared" si="20"/>
        <v>14</v>
      </c>
      <c r="B283" t="s">
        <v>252</v>
      </c>
      <c r="C283" t="str">
        <f>CONCATENATE(B283,"""",VLOOKUP(A283,Sheet1!A:AH,17,FALSE),""",")</f>
        <v>"name_sc":"中港荟",</v>
      </c>
    </row>
    <row r="284" spans="1:3" x14ac:dyDescent="0.25">
      <c r="A284">
        <f t="shared" si="20"/>
        <v>14</v>
      </c>
      <c r="B284" t="s">
        <v>253</v>
      </c>
      <c r="C284" t="str">
        <f>CONCATENATE(B284,VLOOKUP(A284,Sheet1!A:AH,12,FALSE),""",")</f>
        <v>"location_en":"Nearest Exit: K1, K2",</v>
      </c>
    </row>
    <row r="285" spans="1:3" x14ac:dyDescent="0.25">
      <c r="A285">
        <f t="shared" si="20"/>
        <v>14</v>
      </c>
      <c r="B285" t="s">
        <v>254</v>
      </c>
      <c r="C285" t="str">
        <f>CONCATENATE(B285,VLOOKUP(A285,Sheet1!A:AH,12,FALSE),""",")</f>
        <v>"location_tc":"最近出口: K1, K2",</v>
      </c>
    </row>
    <row r="286" spans="1:3" x14ac:dyDescent="0.25">
      <c r="A286">
        <f t="shared" si="20"/>
        <v>14</v>
      </c>
      <c r="B286" t="s">
        <v>255</v>
      </c>
      <c r="C286" t="str">
        <f>CONCATENATE(B286,VLOOKUP(A286,Sheet1!A:AH,12,FALSE),""",")</f>
        <v>"location_sc":"最近出口: K1, K2",</v>
      </c>
    </row>
    <row r="287" spans="1:3" x14ac:dyDescent="0.25">
      <c r="A287">
        <f t="shared" si="20"/>
        <v>14</v>
      </c>
      <c r="B287" t="s">
        <v>230</v>
      </c>
      <c r="C287" t="str">
        <f t="shared" si="18"/>
        <v>"business_hour_en":"",</v>
      </c>
    </row>
    <row r="288" spans="1:3" x14ac:dyDescent="0.25">
      <c r="A288">
        <f t="shared" si="20"/>
        <v>14</v>
      </c>
      <c r="B288" t="s">
        <v>231</v>
      </c>
      <c r="C288" t="str">
        <f t="shared" si="18"/>
        <v>"business_hour_tc":"",</v>
      </c>
    </row>
    <row r="289" spans="1:3" x14ac:dyDescent="0.25">
      <c r="A289">
        <f t="shared" si="20"/>
        <v>14</v>
      </c>
      <c r="B289" t="s">
        <v>232</v>
      </c>
      <c r="C289" t="str">
        <f t="shared" si="18"/>
        <v>"business_hour_sc":"",</v>
      </c>
    </row>
    <row r="290" spans="1:3" x14ac:dyDescent="0.25">
      <c r="A290">
        <f t="shared" si="20"/>
        <v>14</v>
      </c>
      <c r="B290" t="s">
        <v>233</v>
      </c>
      <c r="C290" t="str">
        <f t="shared" si="18"/>
        <v>"tel":"",</v>
      </c>
    </row>
    <row r="291" spans="1:3" x14ac:dyDescent="0.25">
      <c r="A291">
        <f t="shared" si="20"/>
        <v>14</v>
      </c>
      <c r="B291" t="s">
        <v>256</v>
      </c>
      <c r="C291" t="str">
        <f>IF(VLOOKUP(A291,Sheet1!A:AH,32,FALSE)="",CONCATENATE(B291,"""Address: ",VLOOKUP(A291,Sheet1!A:AH,15,FALSE),""","),CONCATENATE(B291,"""Address: ",VLOOKUP(A291,Sheet1!A:AH,32,FALSE),""","))</f>
        <v>"address_en":"Address: 1 Yau Cheung Road, Yau Ma Tei",</v>
      </c>
    </row>
    <row r="292" spans="1:3" x14ac:dyDescent="0.25">
      <c r="A292">
        <f t="shared" si="20"/>
        <v>14</v>
      </c>
      <c r="B292" t="s">
        <v>257</v>
      </c>
      <c r="C292" t="str">
        <f>IF(VLOOKUP(A292,Sheet1!A:AH,18,FALSE)="",CONCATENATE(B292,"""地址: ",VLOOKUP(A292,Sheet1!A:AH,16,FALSE),""","),CONCATENATE(B292,"""地址: ",VLOOKUP(A292,Sheet1!A:AH,18,FALSE),""","))</f>
        <v>"address_tc":"地址: 油麻地欣翔道1號",</v>
      </c>
    </row>
    <row r="293" spans="1:3" x14ac:dyDescent="0.25">
      <c r="A293">
        <f t="shared" si="20"/>
        <v>14</v>
      </c>
      <c r="B293" t="s">
        <v>258</v>
      </c>
      <c r="C293" t="str">
        <f>IF(VLOOKUP(A293,Sheet1!A:AH,18,FALSE)="",CONCATENATE(B293,"""地址: ",VLOOKUP(A293,Sheet1!A:AH,17,FALSE),""","),CONCATENATE(B293,"""地址: ",VLOOKUP(A293,Sheet1!A:AH,18,FALSE),""","))</f>
        <v>"address_sc":"地址: 油麻地欣翔道1號",</v>
      </c>
    </row>
    <row r="294" spans="1:3" x14ac:dyDescent="0.25">
      <c r="A294">
        <f t="shared" si="20"/>
        <v>14</v>
      </c>
      <c r="B294" t="s">
        <v>234</v>
      </c>
      <c r="C294" t="str">
        <f t="shared" si="18"/>
        <v>"is_new":false</v>
      </c>
    </row>
    <row r="295" spans="1:3" x14ac:dyDescent="0.25">
      <c r="A295">
        <f t="shared" si="20"/>
        <v>14</v>
      </c>
      <c r="B295" t="s">
        <v>235</v>
      </c>
      <c r="C295" t="str">
        <f>IF(C296="","}",B295)</f>
        <v>},</v>
      </c>
    </row>
    <row r="296" spans="1:3" x14ac:dyDescent="0.25">
      <c r="A296">
        <f>ROUNDUP((ROW(C296)-1)/21,0)</f>
        <v>15</v>
      </c>
      <c r="B296" t="s">
        <v>229</v>
      </c>
      <c r="C296" t="str">
        <f t="shared" si="18"/>
        <v xml:space="preserve">{  </v>
      </c>
    </row>
    <row r="297" spans="1:3" x14ac:dyDescent="0.25">
      <c r="A297">
        <f t="shared" ref="A297:A316" si="21">ROUNDUP((ROW(C297)-1)/21,0)</f>
        <v>15</v>
      </c>
      <c r="B297" t="s">
        <v>239</v>
      </c>
      <c r="C297" t="str">
        <f>CONCATENATE(B297,A297,",")</f>
        <v>"poi_id": 15,</v>
      </c>
    </row>
    <row r="298" spans="1:3" x14ac:dyDescent="0.25">
      <c r="A298">
        <f t="shared" si="21"/>
        <v>15</v>
      </c>
      <c r="B298" t="s">
        <v>240</v>
      </c>
      <c r="C298" t="str">
        <f>CONCATENATE(B298,"""",VLOOKUP(A298,Sheet1!A:AH,34,FALSE),""",")</f>
        <v>"category_id":"RES",</v>
      </c>
    </row>
    <row r="299" spans="1:3" x14ac:dyDescent="0.25">
      <c r="A299">
        <f t="shared" si="21"/>
        <v>15</v>
      </c>
      <c r="B299" t="s">
        <v>247</v>
      </c>
      <c r="C299" t="str">
        <f>CONCATENATE(B299,"""",VLOOKUP(A299,Sheet1!A:AH,31,FALSE),""",")</f>
        <v>"image_en":"/res/media/app/blank.jpg",</v>
      </c>
    </row>
    <row r="300" spans="1:3" x14ac:dyDescent="0.25">
      <c r="A300">
        <f t="shared" si="21"/>
        <v>15</v>
      </c>
      <c r="B300" t="s">
        <v>248</v>
      </c>
      <c r="C300" t="str">
        <f>CONCATENATE(B300,"""",VLOOKUP(A300,Sheet1!A:AH,31,FALSE),""",")</f>
        <v>"image_tc":"/res/media/app/blank.jpg",</v>
      </c>
    </row>
    <row r="301" spans="1:3" x14ac:dyDescent="0.25">
      <c r="A301">
        <f t="shared" si="21"/>
        <v>15</v>
      </c>
      <c r="B301" t="s">
        <v>249</v>
      </c>
      <c r="C301" t="str">
        <f>CONCATENATE(B301,"""",VLOOKUP(A301,Sheet1!A:AH,31,FALSE),""",")</f>
        <v>"image_sc":"/res/media/app/blank.jpg",</v>
      </c>
    </row>
    <row r="302" spans="1:3" x14ac:dyDescent="0.25">
      <c r="A302">
        <f t="shared" si="21"/>
        <v>15</v>
      </c>
      <c r="B302" t="s">
        <v>250</v>
      </c>
      <c r="C302" t="str">
        <f>CONCATENATE(B302,"""",VLOOKUP(A302,Sheet1!A:AH,15,FALSE),""",")</f>
        <v>"name_en":"The Coronation",</v>
      </c>
    </row>
    <row r="303" spans="1:3" x14ac:dyDescent="0.25">
      <c r="A303">
        <f t="shared" si="21"/>
        <v>15</v>
      </c>
      <c r="B303" t="s">
        <v>251</v>
      </c>
      <c r="C303" t="str">
        <f>CONCATENATE(B303,"""",VLOOKUP(A303,Sheet1!A:AH,16,FALSE),""",")</f>
        <v>"name_tc":"御金國峯",</v>
      </c>
    </row>
    <row r="304" spans="1:3" x14ac:dyDescent="0.25">
      <c r="A304">
        <f t="shared" si="21"/>
        <v>15</v>
      </c>
      <c r="B304" t="s">
        <v>252</v>
      </c>
      <c r="C304" t="str">
        <f>CONCATENATE(B304,"""",VLOOKUP(A304,Sheet1!A:AH,17,FALSE),""",")</f>
        <v>"name_sc":"御金国峯",</v>
      </c>
    </row>
    <row r="305" spans="1:3" x14ac:dyDescent="0.25">
      <c r="A305">
        <f t="shared" si="21"/>
        <v>15</v>
      </c>
      <c r="B305" t="s">
        <v>253</v>
      </c>
      <c r="C305" t="str">
        <f>CONCATENATE(B305,VLOOKUP(A305,Sheet1!A:AH,12,FALSE),""",")</f>
        <v>"location_en":"Nearest Exit: K1, K2",</v>
      </c>
    </row>
    <row r="306" spans="1:3" x14ac:dyDescent="0.25">
      <c r="A306">
        <f t="shared" si="21"/>
        <v>15</v>
      </c>
      <c r="B306" t="s">
        <v>254</v>
      </c>
      <c r="C306" t="str">
        <f>CONCATENATE(B306,VLOOKUP(A306,Sheet1!A:AH,12,FALSE),""",")</f>
        <v>"location_tc":"最近出口: K1, K2",</v>
      </c>
    </row>
    <row r="307" spans="1:3" x14ac:dyDescent="0.25">
      <c r="A307">
        <f t="shared" si="21"/>
        <v>15</v>
      </c>
      <c r="B307" t="s">
        <v>255</v>
      </c>
      <c r="C307" t="str">
        <f>CONCATENATE(B307,VLOOKUP(A307,Sheet1!A:AH,12,FALSE),""",")</f>
        <v>"location_sc":"最近出口: K1, K2",</v>
      </c>
    </row>
    <row r="308" spans="1:3" x14ac:dyDescent="0.25">
      <c r="A308">
        <f t="shared" si="21"/>
        <v>15</v>
      </c>
      <c r="B308" t="s">
        <v>230</v>
      </c>
      <c r="C308" t="str">
        <f t="shared" si="18"/>
        <v>"business_hour_en":"",</v>
      </c>
    </row>
    <row r="309" spans="1:3" x14ac:dyDescent="0.25">
      <c r="A309">
        <f t="shared" si="21"/>
        <v>15</v>
      </c>
      <c r="B309" t="s">
        <v>231</v>
      </c>
      <c r="C309" t="str">
        <f t="shared" si="18"/>
        <v>"business_hour_tc":"",</v>
      </c>
    </row>
    <row r="310" spans="1:3" x14ac:dyDescent="0.25">
      <c r="A310">
        <f t="shared" si="21"/>
        <v>15</v>
      </c>
      <c r="B310" t="s">
        <v>232</v>
      </c>
      <c r="C310" t="str">
        <f t="shared" si="18"/>
        <v>"business_hour_sc":"",</v>
      </c>
    </row>
    <row r="311" spans="1:3" x14ac:dyDescent="0.25">
      <c r="A311">
        <f t="shared" si="21"/>
        <v>15</v>
      </c>
      <c r="B311" t="s">
        <v>233</v>
      </c>
      <c r="C311" t="str">
        <f t="shared" si="18"/>
        <v>"tel":"",</v>
      </c>
    </row>
    <row r="312" spans="1:3" x14ac:dyDescent="0.25">
      <c r="A312">
        <f t="shared" si="21"/>
        <v>15</v>
      </c>
      <c r="B312" t="s">
        <v>256</v>
      </c>
      <c r="C312" t="str">
        <f>IF(VLOOKUP(A312,Sheet1!A:AH,32,FALSE)="",CONCATENATE(B312,"""Address: ",VLOOKUP(A312,Sheet1!A:AH,15,FALSE),""","),CONCATENATE(B312,"""Address: ",VLOOKUP(A312,Sheet1!A:AH,32,FALSE),""","))</f>
        <v>"address_en":"Address: 1 Yau Cheung Road, Yau Ma Tei",</v>
      </c>
    </row>
    <row r="313" spans="1:3" x14ac:dyDescent="0.25">
      <c r="A313">
        <f t="shared" si="21"/>
        <v>15</v>
      </c>
      <c r="B313" t="s">
        <v>257</v>
      </c>
      <c r="C313" t="str">
        <f>IF(VLOOKUP(A313,Sheet1!A:AH,18,FALSE)="",CONCATENATE(B313,"""地址: ",VLOOKUP(A313,Sheet1!A:AH,16,FALSE),""","),CONCATENATE(B313,"""地址: ",VLOOKUP(A313,Sheet1!A:AH,18,FALSE),""","))</f>
        <v>"address_tc":"地址: 油麻地友翔道1號",</v>
      </c>
    </row>
    <row r="314" spans="1:3" x14ac:dyDescent="0.25">
      <c r="A314">
        <f t="shared" si="21"/>
        <v>15</v>
      </c>
      <c r="B314" t="s">
        <v>258</v>
      </c>
      <c r="C314" t="str">
        <f>IF(VLOOKUP(A314,Sheet1!A:AH,18,FALSE)="",CONCATENATE(B314,"""地址: ",VLOOKUP(A314,Sheet1!A:AH,17,FALSE),""","),CONCATENATE(B314,"""地址: ",VLOOKUP(A314,Sheet1!A:AH,18,FALSE),""","))</f>
        <v>"address_sc":"地址: 油麻地友翔道1號",</v>
      </c>
    </row>
    <row r="315" spans="1:3" x14ac:dyDescent="0.25">
      <c r="A315">
        <f t="shared" si="21"/>
        <v>15</v>
      </c>
      <c r="B315" t="s">
        <v>234</v>
      </c>
      <c r="C315" t="str">
        <f t="shared" si="18"/>
        <v>"is_new":false</v>
      </c>
    </row>
    <row r="316" spans="1:3" x14ac:dyDescent="0.25">
      <c r="A316">
        <f t="shared" si="21"/>
        <v>15</v>
      </c>
      <c r="B316" t="s">
        <v>235</v>
      </c>
      <c r="C316" t="str">
        <f>IF(C317="","}",B316)</f>
        <v>},</v>
      </c>
    </row>
    <row r="317" spans="1:3" x14ac:dyDescent="0.25">
      <c r="A317">
        <f>ROUNDUP((ROW(C317)-1)/21,0)</f>
        <v>16</v>
      </c>
      <c r="B317" t="s">
        <v>229</v>
      </c>
      <c r="C317" t="str">
        <f t="shared" si="18"/>
        <v xml:space="preserve">{  </v>
      </c>
    </row>
    <row r="318" spans="1:3" x14ac:dyDescent="0.25">
      <c r="A318">
        <f t="shared" ref="A318:A337" si="22">ROUNDUP((ROW(C318)-1)/21,0)</f>
        <v>16</v>
      </c>
      <c r="B318" t="s">
        <v>239</v>
      </c>
      <c r="C318" t="str">
        <f>CONCATENATE(B318,A318,",")</f>
        <v>"poi_id": 16,</v>
      </c>
    </row>
    <row r="319" spans="1:3" x14ac:dyDescent="0.25">
      <c r="A319">
        <f t="shared" si="22"/>
        <v>16</v>
      </c>
      <c r="B319" t="s">
        <v>240</v>
      </c>
      <c r="C319" t="str">
        <f>CONCATENATE(B319,"""",VLOOKUP(A319,Sheet1!A:AH,34,FALSE),""",")</f>
        <v>"category_id":"SCH",</v>
      </c>
    </row>
    <row r="320" spans="1:3" x14ac:dyDescent="0.25">
      <c r="A320">
        <f t="shared" si="22"/>
        <v>16</v>
      </c>
      <c r="B320" t="s">
        <v>247</v>
      </c>
      <c r="C320" t="str">
        <f>CONCATENATE(B320,"""",VLOOKUP(A320,Sheet1!A:AH,31,FALSE),""",")</f>
        <v>"image_en":"/res/media/app/exit/lingnan-institute-of-further-education.jpg",</v>
      </c>
    </row>
    <row r="321" spans="1:3" x14ac:dyDescent="0.25">
      <c r="A321">
        <f t="shared" si="22"/>
        <v>16</v>
      </c>
      <c r="B321" t="s">
        <v>248</v>
      </c>
      <c r="C321" t="str">
        <f>CONCATENATE(B321,"""",VLOOKUP(A321,Sheet1!A:AH,31,FALSE),""",")</f>
        <v>"image_tc":"/res/media/app/exit/lingnan-institute-of-further-education.jpg",</v>
      </c>
    </row>
    <row r="322" spans="1:3" x14ac:dyDescent="0.25">
      <c r="A322">
        <f t="shared" si="22"/>
        <v>16</v>
      </c>
      <c r="B322" t="s">
        <v>249</v>
      </c>
      <c r="C322" t="str">
        <f>CONCATENATE(B322,"""",VLOOKUP(A322,Sheet1!A:AH,31,FALSE),""",")</f>
        <v>"image_sc":"/res/media/app/exit/lingnan-institute-of-further-education.jpg",</v>
      </c>
    </row>
    <row r="323" spans="1:3" x14ac:dyDescent="0.25">
      <c r="A323">
        <f t="shared" si="22"/>
        <v>16</v>
      </c>
      <c r="B323" t="s">
        <v>250</v>
      </c>
      <c r="C323" t="str">
        <f>CONCATENATE(B323,"""",VLOOKUP(A323,Sheet1!A:AH,15,FALSE),""",")</f>
        <v>"name_en":"Lingnan Institute of Further Education",</v>
      </c>
    </row>
    <row r="324" spans="1:3" x14ac:dyDescent="0.25">
      <c r="A324">
        <f t="shared" si="22"/>
        <v>16</v>
      </c>
      <c r="B324" t="s">
        <v>251</v>
      </c>
      <c r="C324" t="str">
        <f>CONCATENATE(B324,"""",VLOOKUP(A324,Sheet1!A:AH,16,FALSE),""",")</f>
        <v>"name_tc":"嶺南大學持續進修學院",</v>
      </c>
    </row>
    <row r="325" spans="1:3" x14ac:dyDescent="0.25">
      <c r="A325">
        <f t="shared" si="22"/>
        <v>16</v>
      </c>
      <c r="B325" t="s">
        <v>252</v>
      </c>
      <c r="C325" t="str">
        <f>CONCATENATE(B325,"""",VLOOKUP(A325,Sheet1!A:AH,17,FALSE),""",")</f>
        <v>"name_sc":"岭南大学持续进修学院",</v>
      </c>
    </row>
    <row r="326" spans="1:3" x14ac:dyDescent="0.25">
      <c r="A326">
        <f t="shared" si="22"/>
        <v>16</v>
      </c>
      <c r="B326" t="s">
        <v>253</v>
      </c>
      <c r="C326" t="str">
        <f>CONCATENATE(B326,VLOOKUP(A326,Sheet1!A:AH,12,FALSE),""",")</f>
        <v>"location_en":"Nearest Exit: K1, N",</v>
      </c>
    </row>
    <row r="327" spans="1:3" x14ac:dyDescent="0.25">
      <c r="A327">
        <f t="shared" si="22"/>
        <v>16</v>
      </c>
      <c r="B327" t="s">
        <v>254</v>
      </c>
      <c r="C327" t="str">
        <f>CONCATENATE(B327,VLOOKUP(A327,Sheet1!A:AH,12,FALSE),""",")</f>
        <v>"location_tc":"最近出口: K1, N",</v>
      </c>
    </row>
    <row r="328" spans="1:3" x14ac:dyDescent="0.25">
      <c r="A328">
        <f t="shared" si="22"/>
        <v>16</v>
      </c>
      <c r="B328" t="s">
        <v>255</v>
      </c>
      <c r="C328" t="str">
        <f>CONCATENATE(B328,VLOOKUP(A328,Sheet1!A:AH,12,FALSE),""",")</f>
        <v>"location_sc":"最近出口: K1, N",</v>
      </c>
    </row>
    <row r="329" spans="1:3" x14ac:dyDescent="0.25">
      <c r="A329">
        <f t="shared" si="22"/>
        <v>16</v>
      </c>
      <c r="B329" t="s">
        <v>230</v>
      </c>
      <c r="C329" t="str">
        <f t="shared" ref="C329:C336" si="23">B329</f>
        <v>"business_hour_en":"",</v>
      </c>
    </row>
    <row r="330" spans="1:3" x14ac:dyDescent="0.25">
      <c r="A330">
        <f t="shared" si="22"/>
        <v>16</v>
      </c>
      <c r="B330" t="s">
        <v>231</v>
      </c>
      <c r="C330" t="str">
        <f t="shared" si="23"/>
        <v>"business_hour_tc":"",</v>
      </c>
    </row>
    <row r="331" spans="1:3" x14ac:dyDescent="0.25">
      <c r="A331">
        <f t="shared" si="22"/>
        <v>16</v>
      </c>
      <c r="B331" t="s">
        <v>232</v>
      </c>
      <c r="C331" t="str">
        <f t="shared" si="23"/>
        <v>"business_hour_sc":"",</v>
      </c>
    </row>
    <row r="332" spans="1:3" x14ac:dyDescent="0.25">
      <c r="A332">
        <f t="shared" si="22"/>
        <v>16</v>
      </c>
      <c r="B332" t="s">
        <v>233</v>
      </c>
      <c r="C332" t="str">
        <f t="shared" si="23"/>
        <v>"tel":"",</v>
      </c>
    </row>
    <row r="333" spans="1:3" x14ac:dyDescent="0.25">
      <c r="A333">
        <f t="shared" si="22"/>
        <v>16</v>
      </c>
      <c r="B333" t="s">
        <v>256</v>
      </c>
      <c r="C333" t="str">
        <f>IF(VLOOKUP(A333,Sheet1!A:AH,32,FALSE)="",CONCATENATE(B333,"""Address: ",VLOOKUP(A333,Sheet1!A:AH,15,FALSE),""","),CONCATENATE(B333,"""Address: ",VLOOKUP(A333,Sheet1!A:AH,32,FALSE),""","))</f>
        <v>"address_en":"Address: 1/F &amp; 2/F, Ocean Building, 80 Shanghai Street, Jordan",</v>
      </c>
    </row>
    <row r="334" spans="1:3" x14ac:dyDescent="0.25">
      <c r="A334">
        <f t="shared" si="22"/>
        <v>16</v>
      </c>
      <c r="B334" t="s">
        <v>257</v>
      </c>
      <c r="C334" t="str">
        <f>IF(VLOOKUP(A334,Sheet1!A:AH,18,FALSE)="",CONCATENATE(B334,"""地址: ",VLOOKUP(A334,Sheet1!A:AH,16,FALSE),""","),CONCATENATE(B334,"""地址: ",VLOOKUP(A334,Sheet1!A:AH,18,FALSE),""","))</f>
        <v>"address_tc":"地址: 佐敦上海街80號華海廣場1樓及2樓",</v>
      </c>
    </row>
    <row r="335" spans="1:3" x14ac:dyDescent="0.25">
      <c r="A335">
        <f t="shared" si="22"/>
        <v>16</v>
      </c>
      <c r="B335" t="s">
        <v>258</v>
      </c>
      <c r="C335" t="str">
        <f>IF(VLOOKUP(A335,Sheet1!A:AH,18,FALSE)="",CONCATENATE(B335,"""地址: ",VLOOKUP(A335,Sheet1!A:AH,17,FALSE),""","),CONCATENATE(B335,"""地址: ",VLOOKUP(A335,Sheet1!A:AH,18,FALSE),""","))</f>
        <v>"address_sc":"地址: 佐敦上海街80號華海廣場1樓及2樓",</v>
      </c>
    </row>
    <row r="336" spans="1:3" x14ac:dyDescent="0.25">
      <c r="A336">
        <f t="shared" si="22"/>
        <v>16</v>
      </c>
      <c r="B336" t="s">
        <v>234</v>
      </c>
      <c r="C336" t="str">
        <f t="shared" si="23"/>
        <v>"is_new":false</v>
      </c>
    </row>
    <row r="337" spans="1:3" x14ac:dyDescent="0.25">
      <c r="A337">
        <f t="shared" si="22"/>
        <v>16</v>
      </c>
      <c r="B337" t="s">
        <v>235</v>
      </c>
      <c r="C337" t="str">
        <f>IF(C338="","}",B337)</f>
        <v>},</v>
      </c>
    </row>
    <row r="338" spans="1:3" x14ac:dyDescent="0.25">
      <c r="A338">
        <f>ROUNDUP((ROW(C338)-1)/21,0)</f>
        <v>17</v>
      </c>
      <c r="B338" t="s">
        <v>229</v>
      </c>
      <c r="C338" t="str">
        <f t="shared" ref="C338:C401" si="24">B338</f>
        <v xml:space="preserve">{  </v>
      </c>
    </row>
    <row r="339" spans="1:3" x14ac:dyDescent="0.25">
      <c r="A339">
        <f t="shared" ref="A339:A358" si="25">ROUNDUP((ROW(C339)-1)/21,0)</f>
        <v>17</v>
      </c>
      <c r="B339" t="s">
        <v>239</v>
      </c>
      <c r="C339" t="str">
        <f>CONCATENATE(B339,A339,",")</f>
        <v>"poi_id": 17,</v>
      </c>
    </row>
    <row r="340" spans="1:3" x14ac:dyDescent="0.25">
      <c r="A340">
        <f t="shared" si="25"/>
        <v>17</v>
      </c>
      <c r="B340" t="s">
        <v>240</v>
      </c>
      <c r="C340" t="str">
        <f>CONCATENATE(B340,"""",VLOOKUP(A340,Sheet1!A:AH,34,FALSE),""",")</f>
        <v>"category_id":"PFS",</v>
      </c>
    </row>
    <row r="341" spans="1:3" x14ac:dyDescent="0.25">
      <c r="A341">
        <f t="shared" si="25"/>
        <v>17</v>
      </c>
      <c r="B341" t="s">
        <v>247</v>
      </c>
      <c r="C341" t="str">
        <f>CONCATENATE(B341,"""",VLOOKUP(A341,Sheet1!A:AH,31,FALSE),""",")</f>
        <v>"image_en":"/res/media/app/blank.jpg",</v>
      </c>
    </row>
    <row r="342" spans="1:3" x14ac:dyDescent="0.25">
      <c r="A342">
        <f t="shared" si="25"/>
        <v>17</v>
      </c>
      <c r="B342" t="s">
        <v>248</v>
      </c>
      <c r="C342" t="str">
        <f>CONCATENATE(B342,"""",VLOOKUP(A342,Sheet1!A:AH,31,FALSE),""",")</f>
        <v>"image_tc":"/res/media/app/blank.jpg",</v>
      </c>
    </row>
    <row r="343" spans="1:3" x14ac:dyDescent="0.25">
      <c r="A343">
        <f t="shared" si="25"/>
        <v>17</v>
      </c>
      <c r="B343" t="s">
        <v>249</v>
      </c>
      <c r="C343" t="str">
        <f>CONCATENATE(B343,"""",VLOOKUP(A343,Sheet1!A:AH,31,FALSE),""",")</f>
        <v>"image_sc":"/res/media/app/blank.jpg",</v>
      </c>
    </row>
    <row r="344" spans="1:3" x14ac:dyDescent="0.25">
      <c r="A344">
        <f t="shared" si="25"/>
        <v>17</v>
      </c>
      <c r="B344" t="s">
        <v>250</v>
      </c>
      <c r="C344" t="str">
        <f>CONCATENATE(B344,"""",VLOOKUP(A344,Sheet1!A:AH,15,FALSE),""",")</f>
        <v>"name_en":"Bus Terminus Rooftop Garden",</v>
      </c>
    </row>
    <row r="345" spans="1:3" x14ac:dyDescent="0.25">
      <c r="A345">
        <f t="shared" si="25"/>
        <v>17</v>
      </c>
      <c r="B345" t="s">
        <v>251</v>
      </c>
      <c r="C345" t="str">
        <f>CONCATENATE(B345,"""",VLOOKUP(A345,Sheet1!A:AH,16,FALSE),""",")</f>
        <v>"name_tc":"巴士總站天台花園",</v>
      </c>
    </row>
    <row r="346" spans="1:3" x14ac:dyDescent="0.25">
      <c r="A346">
        <f t="shared" si="25"/>
        <v>17</v>
      </c>
      <c r="B346" t="s">
        <v>252</v>
      </c>
      <c r="C346" t="str">
        <f>CONCATENATE(B346,"""",VLOOKUP(A346,Sheet1!A:AH,17,FALSE),""",")</f>
        <v>"name_sc":"巴士总站天台花园",</v>
      </c>
    </row>
    <row r="347" spans="1:3" x14ac:dyDescent="0.25">
      <c r="A347">
        <f t="shared" si="25"/>
        <v>17</v>
      </c>
      <c r="B347" t="s">
        <v>253</v>
      </c>
      <c r="C347" t="str">
        <f>CONCATENATE(B347,VLOOKUP(A347,Sheet1!A:AH,12,FALSE),""",")</f>
        <v>"location_en":"Nearest Exit: K2",</v>
      </c>
    </row>
    <row r="348" spans="1:3" x14ac:dyDescent="0.25">
      <c r="A348">
        <f t="shared" si="25"/>
        <v>17</v>
      </c>
      <c r="B348" t="s">
        <v>254</v>
      </c>
      <c r="C348" t="str">
        <f>CONCATENATE(B348,VLOOKUP(A348,Sheet1!A:AH,12,FALSE),""",")</f>
        <v>"location_tc":"最近出口: K2",</v>
      </c>
    </row>
    <row r="349" spans="1:3" x14ac:dyDescent="0.25">
      <c r="A349">
        <f t="shared" si="25"/>
        <v>17</v>
      </c>
      <c r="B349" t="s">
        <v>255</v>
      </c>
      <c r="C349" t="str">
        <f>CONCATENATE(B349,VLOOKUP(A349,Sheet1!A:AH,12,FALSE),""",")</f>
        <v>"location_sc":"最近出口: K2",</v>
      </c>
    </row>
    <row r="350" spans="1:3" x14ac:dyDescent="0.25">
      <c r="A350">
        <f t="shared" si="25"/>
        <v>17</v>
      </c>
      <c r="B350" t="s">
        <v>230</v>
      </c>
      <c r="C350" t="str">
        <f t="shared" si="24"/>
        <v>"business_hour_en":"",</v>
      </c>
    </row>
    <row r="351" spans="1:3" x14ac:dyDescent="0.25">
      <c r="A351">
        <f t="shared" si="25"/>
        <v>17</v>
      </c>
      <c r="B351" t="s">
        <v>231</v>
      </c>
      <c r="C351" t="str">
        <f t="shared" si="24"/>
        <v>"business_hour_tc":"",</v>
      </c>
    </row>
    <row r="352" spans="1:3" x14ac:dyDescent="0.25">
      <c r="A352">
        <f t="shared" si="25"/>
        <v>17</v>
      </c>
      <c r="B352" t="s">
        <v>232</v>
      </c>
      <c r="C352" t="str">
        <f t="shared" si="24"/>
        <v>"business_hour_sc":"",</v>
      </c>
    </row>
    <row r="353" spans="1:3" x14ac:dyDescent="0.25">
      <c r="A353">
        <f t="shared" si="25"/>
        <v>17</v>
      </c>
      <c r="B353" t="s">
        <v>233</v>
      </c>
      <c r="C353" t="str">
        <f t="shared" si="24"/>
        <v>"tel":"",</v>
      </c>
    </row>
    <row r="354" spans="1:3" x14ac:dyDescent="0.25">
      <c r="A354">
        <f t="shared" si="25"/>
        <v>17</v>
      </c>
      <c r="B354" t="s">
        <v>256</v>
      </c>
      <c r="C354" t="str">
        <f>IF(VLOOKUP(A354,Sheet1!A:AH,32,FALSE)="",CONCATENATE(B354,"""Address: ",VLOOKUP(A354,Sheet1!A:AH,15,FALSE),""","),CONCATENATE(B354,"""Address: ",VLOOKUP(A354,Sheet1!A:AH,32,FALSE),""","))</f>
        <v>"address_en":"Address: Bus Terminus Rooftop Garden",</v>
      </c>
    </row>
    <row r="355" spans="1:3" x14ac:dyDescent="0.25">
      <c r="A355">
        <f t="shared" si="25"/>
        <v>17</v>
      </c>
      <c r="B355" t="s">
        <v>257</v>
      </c>
      <c r="C355" t="str">
        <f>IF(VLOOKUP(A355,Sheet1!A:AH,18,FALSE)="",CONCATENATE(B355,"""地址: ",VLOOKUP(A355,Sheet1!A:AH,16,FALSE),""","),CONCATENATE(B355,"""地址: ",VLOOKUP(A355,Sheet1!A:AH,18,FALSE),""","))</f>
        <v>"address_tc":"地址: 巴士總站天台花園",</v>
      </c>
    </row>
    <row r="356" spans="1:3" x14ac:dyDescent="0.25">
      <c r="A356">
        <f t="shared" si="25"/>
        <v>17</v>
      </c>
      <c r="B356" t="s">
        <v>258</v>
      </c>
      <c r="C356" t="str">
        <f>IF(VLOOKUP(A356,Sheet1!A:AH,18,FALSE)="",CONCATENATE(B356,"""地址: ",VLOOKUP(A356,Sheet1!A:AH,17,FALSE),""","),CONCATENATE(B356,"""地址: ",VLOOKUP(A356,Sheet1!A:AH,18,FALSE),""","))</f>
        <v>"address_sc":"地址: 巴士总站天台花园",</v>
      </c>
    </row>
    <row r="357" spans="1:3" x14ac:dyDescent="0.25">
      <c r="A357">
        <f t="shared" si="25"/>
        <v>17</v>
      </c>
      <c r="B357" t="s">
        <v>234</v>
      </c>
      <c r="C357" t="str">
        <f t="shared" si="24"/>
        <v>"is_new":false</v>
      </c>
    </row>
    <row r="358" spans="1:3" x14ac:dyDescent="0.25">
      <c r="A358">
        <f t="shared" si="25"/>
        <v>17</v>
      </c>
      <c r="B358" t="s">
        <v>235</v>
      </c>
      <c r="C358" t="str">
        <f>IF(C359="","}",B358)</f>
        <v>},</v>
      </c>
    </row>
    <row r="359" spans="1:3" x14ac:dyDescent="0.25">
      <c r="A359">
        <f>ROUNDUP((ROW(C359)-1)/21,0)</f>
        <v>18</v>
      </c>
      <c r="B359" t="s">
        <v>229</v>
      </c>
      <c r="C359" t="str">
        <f t="shared" si="24"/>
        <v xml:space="preserve">{  </v>
      </c>
    </row>
    <row r="360" spans="1:3" x14ac:dyDescent="0.25">
      <c r="A360">
        <f t="shared" ref="A360:A379" si="26">ROUNDUP((ROW(C360)-1)/21,0)</f>
        <v>18</v>
      </c>
      <c r="B360" t="s">
        <v>239</v>
      </c>
      <c r="C360" t="str">
        <f>CONCATENATE(B360,A360,",")</f>
        <v>"poi_id": 18,</v>
      </c>
    </row>
    <row r="361" spans="1:3" x14ac:dyDescent="0.25">
      <c r="A361">
        <f t="shared" si="26"/>
        <v>18</v>
      </c>
      <c r="B361" t="s">
        <v>240</v>
      </c>
      <c r="C361" t="str">
        <f>CONCATENATE(B361,"""",VLOOKUP(A361,Sheet1!A:AH,34,FALSE),""",")</f>
        <v>"category_id":"PFS",</v>
      </c>
    </row>
    <row r="362" spans="1:3" x14ac:dyDescent="0.25">
      <c r="A362">
        <f t="shared" si="26"/>
        <v>18</v>
      </c>
      <c r="B362" t="s">
        <v>247</v>
      </c>
      <c r="C362" t="str">
        <f>CONCATENATE(B362,"""",VLOOKUP(A362,Sheet1!A:AH,31,FALSE),""",")</f>
        <v>"image_en":"/res/media/app/exit/civil-aid-service-headquarters.jpg",</v>
      </c>
    </row>
    <row r="363" spans="1:3" x14ac:dyDescent="0.25">
      <c r="A363">
        <f t="shared" si="26"/>
        <v>18</v>
      </c>
      <c r="B363" t="s">
        <v>248</v>
      </c>
      <c r="C363" t="str">
        <f>CONCATENATE(B363,"""",VLOOKUP(A363,Sheet1!A:AH,31,FALSE),""",")</f>
        <v>"image_tc":"/res/media/app/exit/civil-aid-service-headquarters.jpg",</v>
      </c>
    </row>
    <row r="364" spans="1:3" x14ac:dyDescent="0.25">
      <c r="A364">
        <f t="shared" si="26"/>
        <v>18</v>
      </c>
      <c r="B364" t="s">
        <v>249</v>
      </c>
      <c r="C364" t="str">
        <f>CONCATENATE(B364,"""",VLOOKUP(A364,Sheet1!A:AH,31,FALSE),""",")</f>
        <v>"image_sc":"/res/media/app/exit/civil-aid-service-headquarters.jpg",</v>
      </c>
    </row>
    <row r="365" spans="1:3" x14ac:dyDescent="0.25">
      <c r="A365">
        <f t="shared" si="26"/>
        <v>18</v>
      </c>
      <c r="B365" t="s">
        <v>250</v>
      </c>
      <c r="C365" t="str">
        <f>CONCATENATE(B365,"""",VLOOKUP(A365,Sheet1!A:AH,15,FALSE),""",")</f>
        <v>"name_en":"Civil Aid Service Headquarters",</v>
      </c>
    </row>
    <row r="366" spans="1:3" x14ac:dyDescent="0.25">
      <c r="A366">
        <f t="shared" si="26"/>
        <v>18</v>
      </c>
      <c r="B366" t="s">
        <v>251</v>
      </c>
      <c r="C366" t="str">
        <f>CONCATENATE(B366,"""",VLOOKUP(A366,Sheet1!A:AH,16,FALSE),""",")</f>
        <v>"name_tc":"民眾安全服務隊總部",</v>
      </c>
    </row>
    <row r="367" spans="1:3" x14ac:dyDescent="0.25">
      <c r="A367">
        <f t="shared" si="26"/>
        <v>18</v>
      </c>
      <c r="B367" t="s">
        <v>252</v>
      </c>
      <c r="C367" t="str">
        <f>CONCATENATE(B367,"""",VLOOKUP(A367,Sheet1!A:AH,17,FALSE),""",")</f>
        <v>"name_sc":"民众安全服务队总部",</v>
      </c>
    </row>
    <row r="368" spans="1:3" x14ac:dyDescent="0.25">
      <c r="A368">
        <f t="shared" si="26"/>
        <v>18</v>
      </c>
      <c r="B368" t="s">
        <v>253</v>
      </c>
      <c r="C368" t="str">
        <f>CONCATENATE(B368,VLOOKUP(A368,Sheet1!A:AH,12,FALSE),""",")</f>
        <v>"location_en":"Nearest Exit: K2",</v>
      </c>
    </row>
    <row r="369" spans="1:3" x14ac:dyDescent="0.25">
      <c r="A369">
        <f t="shared" si="26"/>
        <v>18</v>
      </c>
      <c r="B369" t="s">
        <v>254</v>
      </c>
      <c r="C369" t="str">
        <f>CONCATENATE(B369,VLOOKUP(A369,Sheet1!A:AH,12,FALSE),""",")</f>
        <v>"location_tc":"最近出口: K2",</v>
      </c>
    </row>
    <row r="370" spans="1:3" x14ac:dyDescent="0.25">
      <c r="A370">
        <f t="shared" si="26"/>
        <v>18</v>
      </c>
      <c r="B370" t="s">
        <v>255</v>
      </c>
      <c r="C370" t="str">
        <f>CONCATENATE(B370,VLOOKUP(A370,Sheet1!A:AH,12,FALSE),""",")</f>
        <v>"location_sc":"最近出口: K2",</v>
      </c>
    </row>
    <row r="371" spans="1:3" x14ac:dyDescent="0.25">
      <c r="A371">
        <f t="shared" si="26"/>
        <v>18</v>
      </c>
      <c r="B371" t="s">
        <v>230</v>
      </c>
      <c r="C371" t="str">
        <f t="shared" si="24"/>
        <v>"business_hour_en":"",</v>
      </c>
    </row>
    <row r="372" spans="1:3" x14ac:dyDescent="0.25">
      <c r="A372">
        <f t="shared" si="26"/>
        <v>18</v>
      </c>
      <c r="B372" t="s">
        <v>231</v>
      </c>
      <c r="C372" t="str">
        <f t="shared" si="24"/>
        <v>"business_hour_tc":"",</v>
      </c>
    </row>
    <row r="373" spans="1:3" x14ac:dyDescent="0.25">
      <c r="A373">
        <f t="shared" si="26"/>
        <v>18</v>
      </c>
      <c r="B373" t="s">
        <v>232</v>
      </c>
      <c r="C373" t="str">
        <f t="shared" si="24"/>
        <v>"business_hour_sc":"",</v>
      </c>
    </row>
    <row r="374" spans="1:3" x14ac:dyDescent="0.25">
      <c r="A374">
        <f t="shared" si="26"/>
        <v>18</v>
      </c>
      <c r="B374" t="s">
        <v>233</v>
      </c>
      <c r="C374" t="str">
        <f t="shared" si="24"/>
        <v>"tel":"",</v>
      </c>
    </row>
    <row r="375" spans="1:3" x14ac:dyDescent="0.25">
      <c r="A375">
        <f t="shared" si="26"/>
        <v>18</v>
      </c>
      <c r="B375" t="s">
        <v>256</v>
      </c>
      <c r="C375" t="str">
        <f>IF(VLOOKUP(A375,Sheet1!A:AH,32,FALSE)="",CONCATENATE(B375,"""Address: ",VLOOKUP(A375,Sheet1!A:AH,15,FALSE),""","),CONCATENATE(B375,"""Address: ",VLOOKUP(A375,Sheet1!A:AH,32,FALSE),""","))</f>
        <v>"address_en":"Address: 8 To Wah Road, Yau Ma Tei",</v>
      </c>
    </row>
    <row r="376" spans="1:3" x14ac:dyDescent="0.25">
      <c r="A376">
        <f t="shared" si="26"/>
        <v>18</v>
      </c>
      <c r="B376" t="s">
        <v>257</v>
      </c>
      <c r="C376" t="str">
        <f>IF(VLOOKUP(A376,Sheet1!A:AH,18,FALSE)="",CONCATENATE(B376,"""地址: ",VLOOKUP(A376,Sheet1!A:AH,16,FALSE),""","),CONCATENATE(B376,"""地址: ",VLOOKUP(A376,Sheet1!A:AH,18,FALSE),""","))</f>
        <v>"address_tc":"地址: 油麻地渡華路八號",</v>
      </c>
    </row>
    <row r="377" spans="1:3" x14ac:dyDescent="0.25">
      <c r="A377">
        <f t="shared" si="26"/>
        <v>18</v>
      </c>
      <c r="B377" t="s">
        <v>258</v>
      </c>
      <c r="C377" t="str">
        <f>IF(VLOOKUP(A377,Sheet1!A:AH,18,FALSE)="",CONCATENATE(B377,"""地址: ",VLOOKUP(A377,Sheet1!A:AH,17,FALSE),""","),CONCATENATE(B377,"""地址: ",VLOOKUP(A377,Sheet1!A:AH,18,FALSE),""","))</f>
        <v>"address_sc":"地址: 油麻地渡華路八號",</v>
      </c>
    </row>
    <row r="378" spans="1:3" x14ac:dyDescent="0.25">
      <c r="A378">
        <f t="shared" si="26"/>
        <v>18</v>
      </c>
      <c r="B378" t="s">
        <v>234</v>
      </c>
      <c r="C378" t="str">
        <f t="shared" si="24"/>
        <v>"is_new":false</v>
      </c>
    </row>
    <row r="379" spans="1:3" x14ac:dyDescent="0.25">
      <c r="A379">
        <f t="shared" si="26"/>
        <v>18</v>
      </c>
      <c r="B379" t="s">
        <v>235</v>
      </c>
      <c r="C379" t="str">
        <f>IF(C380="","}",B379)</f>
        <v>},</v>
      </c>
    </row>
    <row r="380" spans="1:3" x14ac:dyDescent="0.25">
      <c r="A380">
        <f>ROUNDUP((ROW(C380)-1)/21,0)</f>
        <v>19</v>
      </c>
      <c r="B380" t="s">
        <v>229</v>
      </c>
      <c r="C380" t="str">
        <f t="shared" si="24"/>
        <v xml:space="preserve">{  </v>
      </c>
    </row>
    <row r="381" spans="1:3" x14ac:dyDescent="0.25">
      <c r="A381">
        <f t="shared" ref="A381:A400" si="27">ROUNDUP((ROW(C381)-1)/21,0)</f>
        <v>19</v>
      </c>
      <c r="B381" t="s">
        <v>239</v>
      </c>
      <c r="C381" t="str">
        <f>CONCATENATE(B381,A381,",")</f>
        <v>"poi_id": 19,</v>
      </c>
    </row>
    <row r="382" spans="1:3" x14ac:dyDescent="0.25">
      <c r="A382">
        <f t="shared" si="27"/>
        <v>19</v>
      </c>
      <c r="B382" t="s">
        <v>240</v>
      </c>
      <c r="C382" t="str">
        <f>CONCATENATE(B382,"""",VLOOKUP(A382,Sheet1!A:AH,34,FALSE),""",")</f>
        <v>"category_id":"PFS",</v>
      </c>
    </row>
    <row r="383" spans="1:3" x14ac:dyDescent="0.25">
      <c r="A383">
        <f t="shared" si="27"/>
        <v>19</v>
      </c>
      <c r="B383" t="s">
        <v>247</v>
      </c>
      <c r="C383" t="str">
        <f>CONCATENATE(B383,"""",VLOOKUP(A383,Sheet1!A:AH,31,FALSE),""",")</f>
        <v>"image_en":"/res/media/app/blank.jpg",</v>
      </c>
    </row>
    <row r="384" spans="1:3" x14ac:dyDescent="0.25">
      <c r="A384">
        <f t="shared" si="27"/>
        <v>19</v>
      </c>
      <c r="B384" t="s">
        <v>248</v>
      </c>
      <c r="C384" t="str">
        <f>CONCATENATE(B384,"""",VLOOKUP(A384,Sheet1!A:AH,31,FALSE),""",")</f>
        <v>"image_tc":"/res/media/app/blank.jpg",</v>
      </c>
    </row>
    <row r="385" spans="1:3" x14ac:dyDescent="0.25">
      <c r="A385">
        <f t="shared" si="27"/>
        <v>19</v>
      </c>
      <c r="B385" t="s">
        <v>249</v>
      </c>
      <c r="C385" t="str">
        <f>CONCATENATE(B385,"""",VLOOKUP(A385,Sheet1!A:AH,31,FALSE),""",")</f>
        <v>"image_sc":"/res/media/app/blank.jpg",</v>
      </c>
    </row>
    <row r="386" spans="1:3" x14ac:dyDescent="0.25">
      <c r="A386">
        <f t="shared" si="27"/>
        <v>19</v>
      </c>
      <c r="B386" t="s">
        <v>250</v>
      </c>
      <c r="C386" t="str">
        <f>CONCATENATE(B386,"""",VLOOKUP(A386,Sheet1!A:AH,15,FALSE),""",")</f>
        <v>"name_en":"West Kowloon Station Bus Terminus",</v>
      </c>
    </row>
    <row r="387" spans="1:3" x14ac:dyDescent="0.25">
      <c r="A387">
        <f t="shared" si="27"/>
        <v>19</v>
      </c>
      <c r="B387" t="s">
        <v>251</v>
      </c>
      <c r="C387" t="str">
        <f>CONCATENATE(B387,"""",VLOOKUP(A387,Sheet1!A:AH,16,FALSE),""",")</f>
        <v>"name_tc":"西九龍站巴士總站",</v>
      </c>
    </row>
    <row r="388" spans="1:3" x14ac:dyDescent="0.25">
      <c r="A388">
        <f t="shared" si="27"/>
        <v>19</v>
      </c>
      <c r="B388" t="s">
        <v>252</v>
      </c>
      <c r="C388" t="str">
        <f>CONCATENATE(B388,"""",VLOOKUP(A388,Sheet1!A:AH,17,FALSE),""",")</f>
        <v>"name_sc":"西九龙站巴士总站",</v>
      </c>
    </row>
    <row r="389" spans="1:3" x14ac:dyDescent="0.25">
      <c r="A389">
        <f t="shared" si="27"/>
        <v>19</v>
      </c>
      <c r="B389" t="s">
        <v>253</v>
      </c>
      <c r="C389" t="str">
        <f>CONCATENATE(B389,VLOOKUP(A389,Sheet1!A:AH,12,FALSE),""",")</f>
        <v>"location_en":"Nearest Exit: K2",</v>
      </c>
    </row>
    <row r="390" spans="1:3" x14ac:dyDescent="0.25">
      <c r="A390">
        <f t="shared" si="27"/>
        <v>19</v>
      </c>
      <c r="B390" t="s">
        <v>254</v>
      </c>
      <c r="C390" t="str">
        <f>CONCATENATE(B390,VLOOKUP(A390,Sheet1!A:AH,12,FALSE),""",")</f>
        <v>"location_tc":"最近出口: K2",</v>
      </c>
    </row>
    <row r="391" spans="1:3" x14ac:dyDescent="0.25">
      <c r="A391">
        <f t="shared" si="27"/>
        <v>19</v>
      </c>
      <c r="B391" t="s">
        <v>255</v>
      </c>
      <c r="C391" t="str">
        <f>CONCATENATE(B391,VLOOKUP(A391,Sheet1!A:AH,12,FALSE),""",")</f>
        <v>"location_sc":"最近出口: K2",</v>
      </c>
    </row>
    <row r="392" spans="1:3" x14ac:dyDescent="0.25">
      <c r="A392">
        <f t="shared" si="27"/>
        <v>19</v>
      </c>
      <c r="B392" t="s">
        <v>230</v>
      </c>
      <c r="C392" t="str">
        <f t="shared" si="24"/>
        <v>"business_hour_en":"",</v>
      </c>
    </row>
    <row r="393" spans="1:3" x14ac:dyDescent="0.25">
      <c r="A393">
        <f t="shared" si="27"/>
        <v>19</v>
      </c>
      <c r="B393" t="s">
        <v>231</v>
      </c>
      <c r="C393" t="str">
        <f t="shared" si="24"/>
        <v>"business_hour_tc":"",</v>
      </c>
    </row>
    <row r="394" spans="1:3" x14ac:dyDescent="0.25">
      <c r="A394">
        <f t="shared" si="27"/>
        <v>19</v>
      </c>
      <c r="B394" t="s">
        <v>232</v>
      </c>
      <c r="C394" t="str">
        <f t="shared" si="24"/>
        <v>"business_hour_sc":"",</v>
      </c>
    </row>
    <row r="395" spans="1:3" x14ac:dyDescent="0.25">
      <c r="A395">
        <f t="shared" si="27"/>
        <v>19</v>
      </c>
      <c r="B395" t="s">
        <v>233</v>
      </c>
      <c r="C395" t="str">
        <f t="shared" si="24"/>
        <v>"tel":"",</v>
      </c>
    </row>
    <row r="396" spans="1:3" x14ac:dyDescent="0.25">
      <c r="A396">
        <f t="shared" si="27"/>
        <v>19</v>
      </c>
      <c r="B396" t="s">
        <v>256</v>
      </c>
      <c r="C396" t="str">
        <f>IF(VLOOKUP(A396,Sheet1!A:AH,32,FALSE)="",CONCATENATE(B396,"""Address: ",VLOOKUP(A396,Sheet1!A:AH,15,FALSE),""","),CONCATENATE(B396,"""Address: ",VLOOKUP(A396,Sheet1!A:AH,32,FALSE),""","))</f>
        <v>"address_en":"Address: West Kowloon Station Bus Terminus",</v>
      </c>
    </row>
    <row r="397" spans="1:3" x14ac:dyDescent="0.25">
      <c r="A397">
        <f t="shared" si="27"/>
        <v>19</v>
      </c>
      <c r="B397" t="s">
        <v>257</v>
      </c>
      <c r="C397" t="str">
        <f>IF(VLOOKUP(A397,Sheet1!A:AH,18,FALSE)="",CONCATENATE(B397,"""地址: ",VLOOKUP(A397,Sheet1!A:AH,16,FALSE),""","),CONCATENATE(B397,"""地址: ",VLOOKUP(A397,Sheet1!A:AH,18,FALSE),""","))</f>
        <v>"address_tc":"地址: 西九龍站巴士總站",</v>
      </c>
    </row>
    <row r="398" spans="1:3" x14ac:dyDescent="0.25">
      <c r="A398">
        <f t="shared" si="27"/>
        <v>19</v>
      </c>
      <c r="B398" t="s">
        <v>258</v>
      </c>
      <c r="C398" t="str">
        <f>IF(VLOOKUP(A398,Sheet1!A:AH,18,FALSE)="",CONCATENATE(B398,"""地址: ",VLOOKUP(A398,Sheet1!A:AH,17,FALSE),""","),CONCATENATE(B398,"""地址: ",VLOOKUP(A398,Sheet1!A:AH,18,FALSE),""","))</f>
        <v>"address_sc":"地址: 西九龙站巴士总站",</v>
      </c>
    </row>
    <row r="399" spans="1:3" x14ac:dyDescent="0.25">
      <c r="A399">
        <f t="shared" si="27"/>
        <v>19</v>
      </c>
      <c r="B399" t="s">
        <v>234</v>
      </c>
      <c r="C399" t="str">
        <f t="shared" si="24"/>
        <v>"is_new":false</v>
      </c>
    </row>
    <row r="400" spans="1:3" x14ac:dyDescent="0.25">
      <c r="A400">
        <f t="shared" si="27"/>
        <v>19</v>
      </c>
      <c r="B400" t="s">
        <v>235</v>
      </c>
      <c r="C400" t="str">
        <f>IF(C401="","}",B400)</f>
        <v>},</v>
      </c>
    </row>
    <row r="401" spans="1:3" x14ac:dyDescent="0.25">
      <c r="A401">
        <f>ROUNDUP((ROW(C401)-1)/21,0)</f>
        <v>20</v>
      </c>
      <c r="B401" t="s">
        <v>229</v>
      </c>
      <c r="C401" t="str">
        <f t="shared" si="24"/>
        <v xml:space="preserve">{  </v>
      </c>
    </row>
    <row r="402" spans="1:3" x14ac:dyDescent="0.25">
      <c r="A402">
        <f t="shared" ref="A402:A421" si="28">ROUNDUP((ROW(C402)-1)/21,0)</f>
        <v>20</v>
      </c>
      <c r="B402" t="s">
        <v>239</v>
      </c>
      <c r="C402" t="str">
        <f>CONCATENATE(B402,A402,",")</f>
        <v>"poi_id": 20,</v>
      </c>
    </row>
    <row r="403" spans="1:3" x14ac:dyDescent="0.25">
      <c r="A403">
        <f t="shared" si="28"/>
        <v>20</v>
      </c>
      <c r="B403" t="s">
        <v>240</v>
      </c>
      <c r="C403" t="str">
        <f>CONCATENATE(B403,"""",VLOOKUP(A403,Sheet1!A:AH,34,FALSE),""",")</f>
        <v>"category_id":"LES",</v>
      </c>
    </row>
    <row r="404" spans="1:3" x14ac:dyDescent="0.25">
      <c r="A404">
        <f t="shared" si="28"/>
        <v>20</v>
      </c>
      <c r="B404" t="s">
        <v>247</v>
      </c>
      <c r="C404" t="str">
        <f>CONCATENATE(B404,"""",VLOOKUP(A404,Sheet1!A:AH,31,FALSE),""",")</f>
        <v>"image_en":"/res/media/app/blank.jpg",</v>
      </c>
    </row>
    <row r="405" spans="1:3" x14ac:dyDescent="0.25">
      <c r="A405">
        <f t="shared" si="28"/>
        <v>20</v>
      </c>
      <c r="B405" t="s">
        <v>248</v>
      </c>
      <c r="C405" t="str">
        <f>CONCATENATE(B405,"""",VLOOKUP(A405,Sheet1!A:AH,31,FALSE),""",")</f>
        <v>"image_tc":"/res/media/app/blank.jpg",</v>
      </c>
    </row>
    <row r="406" spans="1:3" x14ac:dyDescent="0.25">
      <c r="A406">
        <f t="shared" si="28"/>
        <v>20</v>
      </c>
      <c r="B406" t="s">
        <v>249</v>
      </c>
      <c r="C406" t="str">
        <f>CONCATENATE(B406,"""",VLOOKUP(A406,Sheet1!A:AH,31,FALSE),""",")</f>
        <v>"image_sc":"/res/media/app/blank.jpg",</v>
      </c>
    </row>
    <row r="407" spans="1:3" x14ac:dyDescent="0.25">
      <c r="A407">
        <f t="shared" si="28"/>
        <v>20</v>
      </c>
      <c r="B407" t="s">
        <v>250</v>
      </c>
      <c r="C407" t="str">
        <f>CONCATENATE(B407,"""",VLOOKUP(A407,Sheet1!A:AH,15,FALSE),""",")</f>
        <v>"name_en":"Sky Corridor / Sightseeing Deck",</v>
      </c>
    </row>
    <row r="408" spans="1:3" x14ac:dyDescent="0.25">
      <c r="A408">
        <f t="shared" si="28"/>
        <v>20</v>
      </c>
      <c r="B408" t="s">
        <v>251</v>
      </c>
      <c r="C408" t="str">
        <f>CONCATENATE(B408,"""",VLOOKUP(A408,Sheet1!A:AH,16,FALSE),""",")</f>
        <v>"name_tc":"天空走廊 /觀景台S",</v>
      </c>
    </row>
    <row r="409" spans="1:3" x14ac:dyDescent="0.25">
      <c r="A409">
        <f t="shared" si="28"/>
        <v>20</v>
      </c>
      <c r="B409" t="s">
        <v>252</v>
      </c>
      <c r="C409" t="str">
        <f>CONCATENATE(B409,"""",VLOOKUP(A409,Sheet1!A:AH,17,FALSE),""",")</f>
        <v>"name_sc":"天空走廊 /观景台S",</v>
      </c>
    </row>
    <row r="410" spans="1:3" x14ac:dyDescent="0.25">
      <c r="A410">
        <f t="shared" si="28"/>
        <v>20</v>
      </c>
      <c r="B410" t="s">
        <v>253</v>
      </c>
      <c r="C410" t="str">
        <f>CONCATENATE(B410,VLOOKUP(A410,Sheet1!A:AH,12,FALSE),""",")</f>
        <v>"location_en":"Nearest Exit: K4",</v>
      </c>
    </row>
    <row r="411" spans="1:3" x14ac:dyDescent="0.25">
      <c r="A411">
        <f t="shared" si="28"/>
        <v>20</v>
      </c>
      <c r="B411" t="s">
        <v>254</v>
      </c>
      <c r="C411" t="str">
        <f>CONCATENATE(B411,VLOOKUP(A411,Sheet1!A:AH,12,FALSE),""",")</f>
        <v>"location_tc":"最近出口: K4",</v>
      </c>
    </row>
    <row r="412" spans="1:3" x14ac:dyDescent="0.25">
      <c r="A412">
        <f t="shared" si="28"/>
        <v>20</v>
      </c>
      <c r="B412" t="s">
        <v>255</v>
      </c>
      <c r="C412" t="str">
        <f>CONCATENATE(B412,VLOOKUP(A412,Sheet1!A:AH,12,FALSE),""",")</f>
        <v>"location_sc":"最近出口: K4",</v>
      </c>
    </row>
    <row r="413" spans="1:3" x14ac:dyDescent="0.25">
      <c r="A413">
        <f t="shared" si="28"/>
        <v>20</v>
      </c>
      <c r="B413" t="s">
        <v>230</v>
      </c>
      <c r="C413" t="str">
        <f t="shared" ref="C413:C420" si="29">B413</f>
        <v>"business_hour_en":"",</v>
      </c>
    </row>
    <row r="414" spans="1:3" x14ac:dyDescent="0.25">
      <c r="A414">
        <f t="shared" si="28"/>
        <v>20</v>
      </c>
      <c r="B414" t="s">
        <v>231</v>
      </c>
      <c r="C414" t="str">
        <f t="shared" si="29"/>
        <v>"business_hour_tc":"",</v>
      </c>
    </row>
    <row r="415" spans="1:3" x14ac:dyDescent="0.25">
      <c r="A415">
        <f t="shared" si="28"/>
        <v>20</v>
      </c>
      <c r="B415" t="s">
        <v>232</v>
      </c>
      <c r="C415" t="str">
        <f t="shared" si="29"/>
        <v>"business_hour_sc":"",</v>
      </c>
    </row>
    <row r="416" spans="1:3" x14ac:dyDescent="0.25">
      <c r="A416">
        <f t="shared" si="28"/>
        <v>20</v>
      </c>
      <c r="B416" t="s">
        <v>233</v>
      </c>
      <c r="C416" t="str">
        <f t="shared" si="29"/>
        <v>"tel":"",</v>
      </c>
    </row>
    <row r="417" spans="1:3" x14ac:dyDescent="0.25">
      <c r="A417">
        <f t="shared" si="28"/>
        <v>20</v>
      </c>
      <c r="B417" t="s">
        <v>256</v>
      </c>
      <c r="C417" t="str">
        <f>IF(VLOOKUP(A417,Sheet1!A:AH,32,FALSE)="",CONCATENATE(B417,"""Address: ",VLOOKUP(A417,Sheet1!A:AH,15,FALSE),""","),CONCATENATE(B417,"""Address: ",VLOOKUP(A417,Sheet1!A:AH,32,FALSE),""","))</f>
        <v>"address_en":"Address: Sky Corridor / Sightseeing Deck",</v>
      </c>
    </row>
    <row r="418" spans="1:3" x14ac:dyDescent="0.25">
      <c r="A418">
        <f t="shared" si="28"/>
        <v>20</v>
      </c>
      <c r="B418" t="s">
        <v>257</v>
      </c>
      <c r="C418" t="str">
        <f>IF(VLOOKUP(A418,Sheet1!A:AH,18,FALSE)="",CONCATENATE(B418,"""地址: ",VLOOKUP(A418,Sheet1!A:AH,16,FALSE),""","),CONCATENATE(B418,"""地址: ",VLOOKUP(A418,Sheet1!A:AH,18,FALSE),""","))</f>
        <v>"address_tc":"地址: 天空走廊 /觀景台S",</v>
      </c>
    </row>
    <row r="419" spans="1:3" x14ac:dyDescent="0.25">
      <c r="A419">
        <f t="shared" si="28"/>
        <v>20</v>
      </c>
      <c r="B419" t="s">
        <v>258</v>
      </c>
      <c r="C419" t="str">
        <f>IF(VLOOKUP(A419,Sheet1!A:AH,18,FALSE)="",CONCATENATE(B419,"""地址: ",VLOOKUP(A419,Sheet1!A:AH,17,FALSE),""","),CONCATENATE(B419,"""地址: ",VLOOKUP(A419,Sheet1!A:AH,18,FALSE),""","))</f>
        <v>"address_sc":"地址: 天空走廊 /观景台S",</v>
      </c>
    </row>
    <row r="420" spans="1:3" x14ac:dyDescent="0.25">
      <c r="A420">
        <f t="shared" si="28"/>
        <v>20</v>
      </c>
      <c r="B420" t="s">
        <v>234</v>
      </c>
      <c r="C420" t="str">
        <f t="shared" si="29"/>
        <v>"is_new":false</v>
      </c>
    </row>
    <row r="421" spans="1:3" x14ac:dyDescent="0.25">
      <c r="A421">
        <f t="shared" si="28"/>
        <v>20</v>
      </c>
      <c r="B421" t="s">
        <v>235</v>
      </c>
      <c r="C421" t="str">
        <f>IF(C422="","}",B421)</f>
        <v>},</v>
      </c>
    </row>
    <row r="422" spans="1:3" x14ac:dyDescent="0.25">
      <c r="A422">
        <f>ROUNDUP((ROW(C422)-1)/21,0)</f>
        <v>21</v>
      </c>
      <c r="B422" t="s">
        <v>229</v>
      </c>
      <c r="C422" t="str">
        <f t="shared" ref="C422:C485" si="30">B422</f>
        <v xml:space="preserve">{  </v>
      </c>
    </row>
    <row r="423" spans="1:3" x14ac:dyDescent="0.25">
      <c r="A423">
        <f t="shared" ref="A423:A442" si="31">ROUNDUP((ROW(C423)-1)/21,0)</f>
        <v>21</v>
      </c>
      <c r="B423" t="s">
        <v>239</v>
      </c>
      <c r="C423" t="str">
        <f>CONCATENATE(B423,A423,",")</f>
        <v>"poi_id": 21,</v>
      </c>
    </row>
    <row r="424" spans="1:3" x14ac:dyDescent="0.25">
      <c r="A424">
        <f t="shared" si="31"/>
        <v>21</v>
      </c>
      <c r="B424" t="s">
        <v>240</v>
      </c>
      <c r="C424" t="str">
        <f>CONCATENATE(B424,"""",VLOOKUP(A424,Sheet1!A:AH,34,FALSE),""",")</f>
        <v>"category_id":"LES",</v>
      </c>
    </row>
    <row r="425" spans="1:3" x14ac:dyDescent="0.25">
      <c r="A425">
        <f t="shared" si="31"/>
        <v>21</v>
      </c>
      <c r="B425" t="s">
        <v>247</v>
      </c>
      <c r="C425" t="str">
        <f>CONCATENATE(B425,"""",VLOOKUP(A425,Sheet1!A:AH,31,FALSE),""",")</f>
        <v>"image_en":"/res/media/app/exit/elements.jpg",</v>
      </c>
    </row>
    <row r="426" spans="1:3" x14ac:dyDescent="0.25">
      <c r="A426">
        <f t="shared" si="31"/>
        <v>21</v>
      </c>
      <c r="B426" t="s">
        <v>248</v>
      </c>
      <c r="C426" t="str">
        <f>CONCATENATE(B426,"""",VLOOKUP(A426,Sheet1!A:AH,31,FALSE),""",")</f>
        <v>"image_tc":"/res/media/app/exit/elements.jpg",</v>
      </c>
    </row>
    <row r="427" spans="1:3" x14ac:dyDescent="0.25">
      <c r="A427">
        <f t="shared" si="31"/>
        <v>21</v>
      </c>
      <c r="B427" t="s">
        <v>249</v>
      </c>
      <c r="C427" t="str">
        <f>CONCATENATE(B427,"""",VLOOKUP(A427,Sheet1!A:AH,31,FALSE),""",")</f>
        <v>"image_sc":"/res/media/app/exit/elements.jpg",</v>
      </c>
    </row>
    <row r="428" spans="1:3" x14ac:dyDescent="0.25">
      <c r="A428">
        <f t="shared" si="31"/>
        <v>21</v>
      </c>
      <c r="B428" t="s">
        <v>250</v>
      </c>
      <c r="C428" t="str">
        <f>CONCATENATE(B428,"""",VLOOKUP(A428,Sheet1!A:AH,15,FALSE),""",")</f>
        <v>"name_en":"Elements",</v>
      </c>
    </row>
    <row r="429" spans="1:3" x14ac:dyDescent="0.25">
      <c r="A429">
        <f t="shared" si="31"/>
        <v>21</v>
      </c>
      <c r="B429" t="s">
        <v>251</v>
      </c>
      <c r="C429" t="str">
        <f>CONCATENATE(B429,"""",VLOOKUP(A429,Sheet1!A:AH,16,FALSE),""",")</f>
        <v>"name_tc":"圓方",</v>
      </c>
    </row>
    <row r="430" spans="1:3" x14ac:dyDescent="0.25">
      <c r="A430">
        <f t="shared" si="31"/>
        <v>21</v>
      </c>
      <c r="B430" t="s">
        <v>252</v>
      </c>
      <c r="C430" t="str">
        <f>CONCATENATE(B430,"""",VLOOKUP(A430,Sheet1!A:AH,17,FALSE),""",")</f>
        <v>"name_sc":"圆方",</v>
      </c>
    </row>
    <row r="431" spans="1:3" x14ac:dyDescent="0.25">
      <c r="A431">
        <f t="shared" si="31"/>
        <v>21</v>
      </c>
      <c r="B431" t="s">
        <v>253</v>
      </c>
      <c r="C431" t="str">
        <f>CONCATENATE(B431,VLOOKUP(A431,Sheet1!A:AH,12,FALSE),""",")</f>
        <v>"location_en":"Nearest Exit: M",</v>
      </c>
    </row>
    <row r="432" spans="1:3" x14ac:dyDescent="0.25">
      <c r="A432">
        <f t="shared" si="31"/>
        <v>21</v>
      </c>
      <c r="B432" t="s">
        <v>254</v>
      </c>
      <c r="C432" t="str">
        <f>CONCATENATE(B432,VLOOKUP(A432,Sheet1!A:AH,12,FALSE),""",")</f>
        <v>"location_tc":"最近出口: M",</v>
      </c>
    </row>
    <row r="433" spans="1:3" x14ac:dyDescent="0.25">
      <c r="A433">
        <f t="shared" si="31"/>
        <v>21</v>
      </c>
      <c r="B433" t="s">
        <v>255</v>
      </c>
      <c r="C433" t="str">
        <f>CONCATENATE(B433,VLOOKUP(A433,Sheet1!A:AH,12,FALSE),""",")</f>
        <v>"location_sc":"最近出口: M",</v>
      </c>
    </row>
    <row r="434" spans="1:3" x14ac:dyDescent="0.25">
      <c r="A434">
        <f t="shared" si="31"/>
        <v>21</v>
      </c>
      <c r="B434" t="s">
        <v>230</v>
      </c>
      <c r="C434" t="str">
        <f t="shared" si="30"/>
        <v>"business_hour_en":"",</v>
      </c>
    </row>
    <row r="435" spans="1:3" x14ac:dyDescent="0.25">
      <c r="A435">
        <f t="shared" si="31"/>
        <v>21</v>
      </c>
      <c r="B435" t="s">
        <v>231</v>
      </c>
      <c r="C435" t="str">
        <f t="shared" si="30"/>
        <v>"business_hour_tc":"",</v>
      </c>
    </row>
    <row r="436" spans="1:3" x14ac:dyDescent="0.25">
      <c r="A436">
        <f t="shared" si="31"/>
        <v>21</v>
      </c>
      <c r="B436" t="s">
        <v>232</v>
      </c>
      <c r="C436" t="str">
        <f t="shared" si="30"/>
        <v>"business_hour_sc":"",</v>
      </c>
    </row>
    <row r="437" spans="1:3" x14ac:dyDescent="0.25">
      <c r="A437">
        <f t="shared" si="31"/>
        <v>21</v>
      </c>
      <c r="B437" t="s">
        <v>233</v>
      </c>
      <c r="C437" t="str">
        <f t="shared" si="30"/>
        <v>"tel":"",</v>
      </c>
    </row>
    <row r="438" spans="1:3" x14ac:dyDescent="0.25">
      <c r="A438">
        <f t="shared" si="31"/>
        <v>21</v>
      </c>
      <c r="B438" t="s">
        <v>256</v>
      </c>
      <c r="C438" t="str">
        <f>IF(VLOOKUP(A438,Sheet1!A:AH,32,FALSE)="",CONCATENATE(B438,"""Address: ",VLOOKUP(A438,Sheet1!A:AH,15,FALSE),""","),CONCATENATE(B438,"""Address: ",VLOOKUP(A438,Sheet1!A:AH,32,FALSE),""","))</f>
        <v>"address_en":"Address: 1 Austin Road West, Tsim Sha Tsui",</v>
      </c>
    </row>
    <row r="439" spans="1:3" x14ac:dyDescent="0.25">
      <c r="A439">
        <f t="shared" si="31"/>
        <v>21</v>
      </c>
      <c r="B439" t="s">
        <v>257</v>
      </c>
      <c r="C439" t="str">
        <f>IF(VLOOKUP(A439,Sheet1!A:AH,18,FALSE)="",CONCATENATE(B439,"""地址: ",VLOOKUP(A439,Sheet1!A:AH,16,FALSE),""","),CONCATENATE(B439,"""地址: ",VLOOKUP(A439,Sheet1!A:AH,18,FALSE),""","))</f>
        <v>"address_tc":"地址: 尖沙咀柯士甸道西1號",</v>
      </c>
    </row>
    <row r="440" spans="1:3" x14ac:dyDescent="0.25">
      <c r="A440">
        <f t="shared" si="31"/>
        <v>21</v>
      </c>
      <c r="B440" t="s">
        <v>258</v>
      </c>
      <c r="C440" t="str">
        <f>IF(VLOOKUP(A440,Sheet1!A:AH,18,FALSE)="",CONCATENATE(B440,"""地址: ",VLOOKUP(A440,Sheet1!A:AH,17,FALSE),""","),CONCATENATE(B440,"""地址: ",VLOOKUP(A440,Sheet1!A:AH,18,FALSE),""","))</f>
        <v>"address_sc":"地址: 尖沙咀柯士甸道西1號",</v>
      </c>
    </row>
    <row r="441" spans="1:3" x14ac:dyDescent="0.25">
      <c r="A441">
        <f t="shared" si="31"/>
        <v>21</v>
      </c>
      <c r="B441" t="s">
        <v>234</v>
      </c>
      <c r="C441" t="str">
        <f t="shared" si="30"/>
        <v>"is_new":false</v>
      </c>
    </row>
    <row r="442" spans="1:3" x14ac:dyDescent="0.25">
      <c r="A442">
        <f t="shared" si="31"/>
        <v>21</v>
      </c>
      <c r="B442" t="s">
        <v>235</v>
      </c>
      <c r="C442" t="str">
        <f>IF(C443="","}",B442)</f>
        <v>},</v>
      </c>
    </row>
    <row r="443" spans="1:3" x14ac:dyDescent="0.25">
      <c r="A443">
        <f>ROUNDUP((ROW(C443)-1)/21,0)</f>
        <v>22</v>
      </c>
      <c r="B443" t="s">
        <v>229</v>
      </c>
      <c r="C443" t="str">
        <f t="shared" si="30"/>
        <v xml:space="preserve">{  </v>
      </c>
    </row>
    <row r="444" spans="1:3" x14ac:dyDescent="0.25">
      <c r="A444">
        <f t="shared" ref="A444:A463" si="32">ROUNDUP((ROW(C444)-1)/21,0)</f>
        <v>22</v>
      </c>
      <c r="B444" t="s">
        <v>239</v>
      </c>
      <c r="C444" t="str">
        <f>CONCATENATE(B444,A444,",")</f>
        <v>"poi_id": 22,</v>
      </c>
    </row>
    <row r="445" spans="1:3" x14ac:dyDescent="0.25">
      <c r="A445">
        <f t="shared" si="32"/>
        <v>22</v>
      </c>
      <c r="B445" t="s">
        <v>240</v>
      </c>
      <c r="C445" t="str">
        <f>CONCATENATE(B445,"""",VLOOKUP(A445,Sheet1!A:AH,34,FALSE),""",")</f>
        <v>"category_id":"MAB",</v>
      </c>
    </row>
    <row r="446" spans="1:3" x14ac:dyDescent="0.25">
      <c r="A446">
        <f t="shared" si="32"/>
        <v>22</v>
      </c>
      <c r="B446" t="s">
        <v>247</v>
      </c>
      <c r="C446" t="str">
        <f>CONCATENATE(B446,"""",VLOOKUP(A446,Sheet1!A:AH,31,FALSE),""",")</f>
        <v>"image_en":"/res/media/app/exit/international-commerce-centre.jpg",</v>
      </c>
    </row>
    <row r="447" spans="1:3" x14ac:dyDescent="0.25">
      <c r="A447">
        <f t="shared" si="32"/>
        <v>22</v>
      </c>
      <c r="B447" t="s">
        <v>248</v>
      </c>
      <c r="C447" t="str">
        <f>CONCATENATE(B447,"""",VLOOKUP(A447,Sheet1!A:AH,31,FALSE),""",")</f>
        <v>"image_tc":"/res/media/app/exit/international-commerce-centre.jpg",</v>
      </c>
    </row>
    <row r="448" spans="1:3" x14ac:dyDescent="0.25">
      <c r="A448">
        <f t="shared" si="32"/>
        <v>22</v>
      </c>
      <c r="B448" t="s">
        <v>249</v>
      </c>
      <c r="C448" t="str">
        <f>CONCATENATE(B448,"""",VLOOKUP(A448,Sheet1!A:AH,31,FALSE),""",")</f>
        <v>"image_sc":"/res/media/app/exit/international-commerce-centre.jpg",</v>
      </c>
    </row>
    <row r="449" spans="1:3" x14ac:dyDescent="0.25">
      <c r="A449">
        <f t="shared" si="32"/>
        <v>22</v>
      </c>
      <c r="B449" t="s">
        <v>250</v>
      </c>
      <c r="C449" t="str">
        <f>CONCATENATE(B449,"""",VLOOKUP(A449,Sheet1!A:AH,15,FALSE),""",")</f>
        <v>"name_en":"International Commerce Centre",</v>
      </c>
    </row>
    <row r="450" spans="1:3" x14ac:dyDescent="0.25">
      <c r="A450">
        <f t="shared" si="32"/>
        <v>22</v>
      </c>
      <c r="B450" t="s">
        <v>251</v>
      </c>
      <c r="C450" t="str">
        <f>CONCATENATE(B450,"""",VLOOKUP(A450,Sheet1!A:AH,16,FALSE),""",")</f>
        <v>"name_tc":"環球貿易廣場",</v>
      </c>
    </row>
    <row r="451" spans="1:3" x14ac:dyDescent="0.25">
      <c r="A451">
        <f t="shared" si="32"/>
        <v>22</v>
      </c>
      <c r="B451" t="s">
        <v>252</v>
      </c>
      <c r="C451" t="str">
        <f>CONCATENATE(B451,"""",VLOOKUP(A451,Sheet1!A:AH,17,FALSE),""",")</f>
        <v>"name_sc":"环球贸易广场",</v>
      </c>
    </row>
    <row r="452" spans="1:3" x14ac:dyDescent="0.25">
      <c r="A452">
        <f t="shared" si="32"/>
        <v>22</v>
      </c>
      <c r="B452" t="s">
        <v>253</v>
      </c>
      <c r="C452" t="str">
        <f>CONCATENATE(B452,VLOOKUP(A452,Sheet1!A:AH,12,FALSE),""",")</f>
        <v>"location_en":"Nearest Exit: M",</v>
      </c>
    </row>
    <row r="453" spans="1:3" x14ac:dyDescent="0.25">
      <c r="A453">
        <f t="shared" si="32"/>
        <v>22</v>
      </c>
      <c r="B453" t="s">
        <v>254</v>
      </c>
      <c r="C453" t="str">
        <f>CONCATENATE(B453,VLOOKUP(A453,Sheet1!A:AH,12,FALSE),""",")</f>
        <v>"location_tc":"最近出口: M",</v>
      </c>
    </row>
    <row r="454" spans="1:3" x14ac:dyDescent="0.25">
      <c r="A454">
        <f t="shared" si="32"/>
        <v>22</v>
      </c>
      <c r="B454" t="s">
        <v>255</v>
      </c>
      <c r="C454" t="str">
        <f>CONCATENATE(B454,VLOOKUP(A454,Sheet1!A:AH,12,FALSE),""",")</f>
        <v>"location_sc":"最近出口: M",</v>
      </c>
    </row>
    <row r="455" spans="1:3" x14ac:dyDescent="0.25">
      <c r="A455">
        <f t="shared" si="32"/>
        <v>22</v>
      </c>
      <c r="B455" t="s">
        <v>230</v>
      </c>
      <c r="C455" t="str">
        <f t="shared" si="30"/>
        <v>"business_hour_en":"",</v>
      </c>
    </row>
    <row r="456" spans="1:3" x14ac:dyDescent="0.25">
      <c r="A456">
        <f t="shared" si="32"/>
        <v>22</v>
      </c>
      <c r="B456" t="s">
        <v>231</v>
      </c>
      <c r="C456" t="str">
        <f t="shared" si="30"/>
        <v>"business_hour_tc":"",</v>
      </c>
    </row>
    <row r="457" spans="1:3" x14ac:dyDescent="0.25">
      <c r="A457">
        <f t="shared" si="32"/>
        <v>22</v>
      </c>
      <c r="B457" t="s">
        <v>232</v>
      </c>
      <c r="C457" t="str">
        <f t="shared" si="30"/>
        <v>"business_hour_sc":"",</v>
      </c>
    </row>
    <row r="458" spans="1:3" x14ac:dyDescent="0.25">
      <c r="A458">
        <f t="shared" si="32"/>
        <v>22</v>
      </c>
      <c r="B458" t="s">
        <v>233</v>
      </c>
      <c r="C458" t="str">
        <f t="shared" si="30"/>
        <v>"tel":"",</v>
      </c>
    </row>
    <row r="459" spans="1:3" x14ac:dyDescent="0.25">
      <c r="A459">
        <f t="shared" si="32"/>
        <v>22</v>
      </c>
      <c r="B459" t="s">
        <v>256</v>
      </c>
      <c r="C459" t="str">
        <f>IF(VLOOKUP(A459,Sheet1!A:AH,32,FALSE)="",CONCATENATE(B459,"""Address: ",VLOOKUP(A459,Sheet1!A:AH,15,FALSE),""","),CONCATENATE(B459,"""Address: ",VLOOKUP(A459,Sheet1!A:AH,32,FALSE),""","))</f>
        <v>"address_en":"Address: 1 Austin Avenue, West Kowloon",</v>
      </c>
    </row>
    <row r="460" spans="1:3" x14ac:dyDescent="0.25">
      <c r="A460">
        <f t="shared" si="32"/>
        <v>22</v>
      </c>
      <c r="B460" t="s">
        <v>257</v>
      </c>
      <c r="C460" t="str">
        <f>IF(VLOOKUP(A460,Sheet1!A:AH,18,FALSE)="",CONCATENATE(B460,"""地址: ",VLOOKUP(A460,Sheet1!A:AH,16,FALSE),""","),CONCATENATE(B460,"""地址: ",VLOOKUP(A460,Sheet1!A:AH,18,FALSE),""","))</f>
        <v>"address_tc":"地址: 西九龍柯士甸路一號",</v>
      </c>
    </row>
    <row r="461" spans="1:3" x14ac:dyDescent="0.25">
      <c r="A461">
        <f t="shared" si="32"/>
        <v>22</v>
      </c>
      <c r="B461" t="s">
        <v>258</v>
      </c>
      <c r="C461" t="str">
        <f>IF(VLOOKUP(A461,Sheet1!A:AH,18,FALSE)="",CONCATENATE(B461,"""地址: ",VLOOKUP(A461,Sheet1!A:AH,17,FALSE),""","),CONCATENATE(B461,"""地址: ",VLOOKUP(A461,Sheet1!A:AH,18,FALSE),""","))</f>
        <v>"address_sc":"地址: 西九龍柯士甸路一號",</v>
      </c>
    </row>
    <row r="462" spans="1:3" x14ac:dyDescent="0.25">
      <c r="A462">
        <f t="shared" si="32"/>
        <v>22</v>
      </c>
      <c r="B462" t="s">
        <v>234</v>
      </c>
      <c r="C462" t="str">
        <f t="shared" si="30"/>
        <v>"is_new":false</v>
      </c>
    </row>
    <row r="463" spans="1:3" x14ac:dyDescent="0.25">
      <c r="A463">
        <f t="shared" si="32"/>
        <v>22</v>
      </c>
      <c r="B463" t="s">
        <v>235</v>
      </c>
      <c r="C463" t="str">
        <f>IF(C464="","}",B463)</f>
        <v>},</v>
      </c>
    </row>
    <row r="464" spans="1:3" x14ac:dyDescent="0.25">
      <c r="A464">
        <f>ROUNDUP((ROW(C464)-1)/21,0)</f>
        <v>23</v>
      </c>
      <c r="B464" t="s">
        <v>229</v>
      </c>
      <c r="C464" t="str">
        <f t="shared" si="30"/>
        <v xml:space="preserve">{  </v>
      </c>
    </row>
    <row r="465" spans="1:3" x14ac:dyDescent="0.25">
      <c r="A465">
        <f t="shared" ref="A465:A484" si="33">ROUNDUP((ROW(C465)-1)/21,0)</f>
        <v>23</v>
      </c>
      <c r="B465" t="s">
        <v>239</v>
      </c>
      <c r="C465" t="str">
        <f>CONCATENATE(B465,A465,",")</f>
        <v>"poi_id": 23,</v>
      </c>
    </row>
    <row r="466" spans="1:3" x14ac:dyDescent="0.25">
      <c r="A466">
        <f t="shared" si="33"/>
        <v>23</v>
      </c>
      <c r="B466" t="s">
        <v>240</v>
      </c>
      <c r="C466" t="str">
        <f>CONCATENATE(B466,"""",VLOOKUP(A466,Sheet1!A:AH,34,FALSE),""",")</f>
        <v>"category_id":"PFS",</v>
      </c>
    </row>
    <row r="467" spans="1:3" x14ac:dyDescent="0.25">
      <c r="A467">
        <f t="shared" si="33"/>
        <v>23</v>
      </c>
      <c r="B467" t="s">
        <v>247</v>
      </c>
      <c r="C467" t="str">
        <f>CONCATENATE(B467,"""",VLOOKUP(A467,Sheet1!A:AH,31,FALSE),""",")</f>
        <v>"image_en":"/res/media/app/exit/kowloon-station-china-coach-terminus.jpg",</v>
      </c>
    </row>
    <row r="468" spans="1:3" x14ac:dyDescent="0.25">
      <c r="A468">
        <f t="shared" si="33"/>
        <v>23</v>
      </c>
      <c r="B468" t="s">
        <v>248</v>
      </c>
      <c r="C468" t="str">
        <f>CONCATENATE(B468,"""",VLOOKUP(A468,Sheet1!A:AH,31,FALSE),""",")</f>
        <v>"image_tc":"/res/media/app/exit/kowloon-station-china-coach-terminus.jpg",</v>
      </c>
    </row>
    <row r="469" spans="1:3" x14ac:dyDescent="0.25">
      <c r="A469">
        <f t="shared" si="33"/>
        <v>23</v>
      </c>
      <c r="B469" t="s">
        <v>249</v>
      </c>
      <c r="C469" t="str">
        <f>CONCATENATE(B469,"""",VLOOKUP(A469,Sheet1!A:AH,31,FALSE),""",")</f>
        <v>"image_sc":"/res/media/app/exit/kowloon-station-china-coach-terminus.jpg",</v>
      </c>
    </row>
    <row r="470" spans="1:3" x14ac:dyDescent="0.25">
      <c r="A470">
        <f t="shared" si="33"/>
        <v>23</v>
      </c>
      <c r="B470" t="s">
        <v>250</v>
      </c>
      <c r="C470" t="str">
        <f>CONCATENATE(B470,"""",VLOOKUP(A470,Sheet1!A:AH,15,FALSE),""",")</f>
        <v>"name_en":"Kowloon Station China Coach Terminus",</v>
      </c>
    </row>
    <row r="471" spans="1:3" x14ac:dyDescent="0.25">
      <c r="A471">
        <f t="shared" si="33"/>
        <v>23</v>
      </c>
      <c r="B471" t="s">
        <v>251</v>
      </c>
      <c r="C471" t="str">
        <f>CONCATENATE(B471,"""",VLOOKUP(A471,Sheet1!A:AH,16,FALSE),""",")</f>
        <v>"name_tc":"九龍站過境巴士總站",</v>
      </c>
    </row>
    <row r="472" spans="1:3" x14ac:dyDescent="0.25">
      <c r="A472">
        <f t="shared" si="33"/>
        <v>23</v>
      </c>
      <c r="B472" t="s">
        <v>252</v>
      </c>
      <c r="C472" t="str">
        <f>CONCATENATE(B472,"""",VLOOKUP(A472,Sheet1!A:AH,17,FALSE),""",")</f>
        <v>"name_sc":"九龙站过境巴士总站",</v>
      </c>
    </row>
    <row r="473" spans="1:3" x14ac:dyDescent="0.25">
      <c r="A473">
        <f t="shared" si="33"/>
        <v>23</v>
      </c>
      <c r="B473" t="s">
        <v>253</v>
      </c>
      <c r="C473" t="str">
        <f>CONCATENATE(B473,VLOOKUP(A473,Sheet1!A:AH,12,FALSE),""",")</f>
        <v>"location_en":"Nearest Exit: M",</v>
      </c>
    </row>
    <row r="474" spans="1:3" x14ac:dyDescent="0.25">
      <c r="A474">
        <f t="shared" si="33"/>
        <v>23</v>
      </c>
      <c r="B474" t="s">
        <v>254</v>
      </c>
      <c r="C474" t="str">
        <f>CONCATENATE(B474,VLOOKUP(A474,Sheet1!A:AH,12,FALSE),""",")</f>
        <v>"location_tc":"最近出口: M",</v>
      </c>
    </row>
    <row r="475" spans="1:3" x14ac:dyDescent="0.25">
      <c r="A475">
        <f t="shared" si="33"/>
        <v>23</v>
      </c>
      <c r="B475" t="s">
        <v>255</v>
      </c>
      <c r="C475" t="str">
        <f>CONCATENATE(B475,VLOOKUP(A475,Sheet1!A:AH,12,FALSE),""",")</f>
        <v>"location_sc":"最近出口: M",</v>
      </c>
    </row>
    <row r="476" spans="1:3" x14ac:dyDescent="0.25">
      <c r="A476">
        <f t="shared" si="33"/>
        <v>23</v>
      </c>
      <c r="B476" t="s">
        <v>230</v>
      </c>
      <c r="C476" t="str">
        <f t="shared" si="30"/>
        <v>"business_hour_en":"",</v>
      </c>
    </row>
    <row r="477" spans="1:3" x14ac:dyDescent="0.25">
      <c r="A477">
        <f t="shared" si="33"/>
        <v>23</v>
      </c>
      <c r="B477" t="s">
        <v>231</v>
      </c>
      <c r="C477" t="str">
        <f t="shared" si="30"/>
        <v>"business_hour_tc":"",</v>
      </c>
    </row>
    <row r="478" spans="1:3" x14ac:dyDescent="0.25">
      <c r="A478">
        <f t="shared" si="33"/>
        <v>23</v>
      </c>
      <c r="B478" t="s">
        <v>232</v>
      </c>
      <c r="C478" t="str">
        <f t="shared" si="30"/>
        <v>"business_hour_sc":"",</v>
      </c>
    </row>
    <row r="479" spans="1:3" x14ac:dyDescent="0.25">
      <c r="A479">
        <f t="shared" si="33"/>
        <v>23</v>
      </c>
      <c r="B479" t="s">
        <v>233</v>
      </c>
      <c r="C479" t="str">
        <f t="shared" si="30"/>
        <v>"tel":"",</v>
      </c>
    </row>
    <row r="480" spans="1:3" x14ac:dyDescent="0.25">
      <c r="A480">
        <f t="shared" si="33"/>
        <v>23</v>
      </c>
      <c r="B480" t="s">
        <v>256</v>
      </c>
      <c r="C480" t="str">
        <f>IF(VLOOKUP(A480,Sheet1!A:AH,32,FALSE)="",CONCATENATE(B480,"""Address: ",VLOOKUP(A480,Sheet1!A:AH,15,FALSE),""","),CONCATENATE(B480,"""Address: ",VLOOKUP(A480,Sheet1!A:AH,32,FALSE),""","))</f>
        <v>"address_en":"Address: Lin Cheung Road, Yau Ma Tei",</v>
      </c>
    </row>
    <row r="481" spans="1:3" x14ac:dyDescent="0.25">
      <c r="A481">
        <f t="shared" si="33"/>
        <v>23</v>
      </c>
      <c r="B481" t="s">
        <v>257</v>
      </c>
      <c r="C481" t="str">
        <f>IF(VLOOKUP(A481,Sheet1!A:AH,18,FALSE)="",CONCATENATE(B481,"""地址: ",VLOOKUP(A481,Sheet1!A:AH,16,FALSE),""","),CONCATENATE(B481,"""地址: ",VLOOKUP(A481,Sheet1!A:AH,18,FALSE),""","))</f>
        <v>"address_tc":"地址: 油麻地連翔道",</v>
      </c>
    </row>
    <row r="482" spans="1:3" x14ac:dyDescent="0.25">
      <c r="A482">
        <f t="shared" si="33"/>
        <v>23</v>
      </c>
      <c r="B482" t="s">
        <v>258</v>
      </c>
      <c r="C482" t="str">
        <f>IF(VLOOKUP(A482,Sheet1!A:AH,18,FALSE)="",CONCATENATE(B482,"""地址: ",VLOOKUP(A482,Sheet1!A:AH,17,FALSE),""","),CONCATENATE(B482,"""地址: ",VLOOKUP(A482,Sheet1!A:AH,18,FALSE),""","))</f>
        <v>"address_sc":"地址: 油麻地連翔道",</v>
      </c>
    </row>
    <row r="483" spans="1:3" x14ac:dyDescent="0.25">
      <c r="A483">
        <f t="shared" si="33"/>
        <v>23</v>
      </c>
      <c r="B483" t="s">
        <v>234</v>
      </c>
      <c r="C483" t="str">
        <f t="shared" si="30"/>
        <v>"is_new":false</v>
      </c>
    </row>
    <row r="484" spans="1:3" x14ac:dyDescent="0.25">
      <c r="A484">
        <f t="shared" si="33"/>
        <v>23</v>
      </c>
      <c r="B484" t="s">
        <v>235</v>
      </c>
      <c r="C484" t="str">
        <f>IF(C485="","}",B484)</f>
        <v>},</v>
      </c>
    </row>
    <row r="485" spans="1:3" x14ac:dyDescent="0.25">
      <c r="A485">
        <f>ROUNDUP((ROW(C485)-1)/21,0)</f>
        <v>24</v>
      </c>
      <c r="B485" t="s">
        <v>229</v>
      </c>
      <c r="C485" t="str">
        <f t="shared" si="30"/>
        <v xml:space="preserve">{  </v>
      </c>
    </row>
    <row r="486" spans="1:3" x14ac:dyDescent="0.25">
      <c r="A486">
        <f t="shared" ref="A486:A505" si="34">ROUNDUP((ROW(C486)-1)/21,0)</f>
        <v>24</v>
      </c>
      <c r="B486" t="s">
        <v>239</v>
      </c>
      <c r="C486" t="str">
        <f>CONCATENATE(B486,A486,",")</f>
        <v>"poi_id": 24,</v>
      </c>
    </row>
    <row r="487" spans="1:3" x14ac:dyDescent="0.25">
      <c r="A487">
        <f t="shared" si="34"/>
        <v>24</v>
      </c>
      <c r="B487" t="s">
        <v>240</v>
      </c>
      <c r="C487" t="str">
        <f>CONCATENATE(B487,"""",VLOOKUP(A487,Sheet1!A:AH,34,FALSE),""",")</f>
        <v>"category_id":"LES",</v>
      </c>
    </row>
    <row r="488" spans="1:3" x14ac:dyDescent="0.25">
      <c r="A488">
        <f t="shared" si="34"/>
        <v>24</v>
      </c>
      <c r="B488" t="s">
        <v>247</v>
      </c>
      <c r="C488" t="str">
        <f>CONCATENATE(B488,"""",VLOOKUP(A488,Sheet1!A:AH,31,FALSE),""",")</f>
        <v>"image_en":"/res/media/app/exit/sky100.jpg",</v>
      </c>
    </row>
    <row r="489" spans="1:3" x14ac:dyDescent="0.25">
      <c r="A489">
        <f t="shared" si="34"/>
        <v>24</v>
      </c>
      <c r="B489" t="s">
        <v>248</v>
      </c>
      <c r="C489" t="str">
        <f>CONCATENATE(B489,"""",VLOOKUP(A489,Sheet1!A:AH,31,FALSE),""",")</f>
        <v>"image_tc":"/res/media/app/exit/sky100.jpg",</v>
      </c>
    </row>
    <row r="490" spans="1:3" x14ac:dyDescent="0.25">
      <c r="A490">
        <f t="shared" si="34"/>
        <v>24</v>
      </c>
      <c r="B490" t="s">
        <v>249</v>
      </c>
      <c r="C490" t="str">
        <f>CONCATENATE(B490,"""",VLOOKUP(A490,Sheet1!A:AH,31,FALSE),""",")</f>
        <v>"image_sc":"/res/media/app/exit/sky100.jpg",</v>
      </c>
    </row>
    <row r="491" spans="1:3" x14ac:dyDescent="0.25">
      <c r="A491">
        <f t="shared" si="34"/>
        <v>24</v>
      </c>
      <c r="B491" t="s">
        <v>250</v>
      </c>
      <c r="C491" t="str">
        <f>CONCATENATE(B491,"""",VLOOKUP(A491,Sheet1!A:AH,15,FALSE),""",")</f>
        <v>"name_en":"sky100",</v>
      </c>
    </row>
    <row r="492" spans="1:3" x14ac:dyDescent="0.25">
      <c r="A492">
        <f t="shared" si="34"/>
        <v>24</v>
      </c>
      <c r="B492" t="s">
        <v>251</v>
      </c>
      <c r="C492" t="str">
        <f>CONCATENATE(B492,"""",VLOOKUP(A492,Sheet1!A:AH,16,FALSE),""",")</f>
        <v>"name_tc":"天際100",</v>
      </c>
    </row>
    <row r="493" spans="1:3" x14ac:dyDescent="0.25">
      <c r="A493">
        <f t="shared" si="34"/>
        <v>24</v>
      </c>
      <c r="B493" t="s">
        <v>252</v>
      </c>
      <c r="C493" t="str">
        <f>CONCATENATE(B493,"""",VLOOKUP(A493,Sheet1!A:AH,17,FALSE),""",")</f>
        <v>"name_sc":"天际100",</v>
      </c>
    </row>
    <row r="494" spans="1:3" x14ac:dyDescent="0.25">
      <c r="A494">
        <f t="shared" si="34"/>
        <v>24</v>
      </c>
      <c r="B494" t="s">
        <v>253</v>
      </c>
      <c r="C494" t="str">
        <f>CONCATENATE(B494,VLOOKUP(A494,Sheet1!A:AH,12,FALSE),""",")</f>
        <v>"location_en":"Nearest Exit: M",</v>
      </c>
    </row>
    <row r="495" spans="1:3" x14ac:dyDescent="0.25">
      <c r="A495">
        <f t="shared" si="34"/>
        <v>24</v>
      </c>
      <c r="B495" t="s">
        <v>254</v>
      </c>
      <c r="C495" t="str">
        <f>CONCATENATE(B495,VLOOKUP(A495,Sheet1!A:AH,12,FALSE),""",")</f>
        <v>"location_tc":"最近出口: M",</v>
      </c>
    </row>
    <row r="496" spans="1:3" x14ac:dyDescent="0.25">
      <c r="A496">
        <f t="shared" si="34"/>
        <v>24</v>
      </c>
      <c r="B496" t="s">
        <v>255</v>
      </c>
      <c r="C496" t="str">
        <f>CONCATENATE(B496,VLOOKUP(A496,Sheet1!A:AH,12,FALSE),""",")</f>
        <v>"location_sc":"最近出口: M",</v>
      </c>
    </row>
    <row r="497" spans="1:3" x14ac:dyDescent="0.25">
      <c r="A497">
        <f t="shared" si="34"/>
        <v>24</v>
      </c>
      <c r="B497" t="s">
        <v>230</v>
      </c>
      <c r="C497" t="str">
        <f t="shared" ref="C497:C504" si="35">B497</f>
        <v>"business_hour_en":"",</v>
      </c>
    </row>
    <row r="498" spans="1:3" x14ac:dyDescent="0.25">
      <c r="A498">
        <f t="shared" si="34"/>
        <v>24</v>
      </c>
      <c r="B498" t="s">
        <v>231</v>
      </c>
      <c r="C498" t="str">
        <f t="shared" si="35"/>
        <v>"business_hour_tc":"",</v>
      </c>
    </row>
    <row r="499" spans="1:3" x14ac:dyDescent="0.25">
      <c r="A499">
        <f t="shared" si="34"/>
        <v>24</v>
      </c>
      <c r="B499" t="s">
        <v>232</v>
      </c>
      <c r="C499" t="str">
        <f t="shared" si="35"/>
        <v>"business_hour_sc":"",</v>
      </c>
    </row>
    <row r="500" spans="1:3" x14ac:dyDescent="0.25">
      <c r="A500">
        <f t="shared" si="34"/>
        <v>24</v>
      </c>
      <c r="B500" t="s">
        <v>233</v>
      </c>
      <c r="C500" t="str">
        <f t="shared" si="35"/>
        <v>"tel":"",</v>
      </c>
    </row>
    <row r="501" spans="1:3" x14ac:dyDescent="0.25">
      <c r="A501">
        <f t="shared" si="34"/>
        <v>24</v>
      </c>
      <c r="B501" t="s">
        <v>256</v>
      </c>
      <c r="C501" t="str">
        <f>IF(VLOOKUP(A501,Sheet1!A:AH,32,FALSE)="",CONCATENATE(B501,"""Address: ",VLOOKUP(A501,Sheet1!A:AH,15,FALSE),""","),CONCATENATE(B501,"""Address: ",VLOOKUP(A501,Sheet1!A:AH,32,FALSE),""","))</f>
        <v>"address_en":"Address: International Commerce Centre, 1 Austin Road West, Kowloon, Hong Kong",</v>
      </c>
    </row>
    <row r="502" spans="1:3" x14ac:dyDescent="0.25">
      <c r="A502">
        <f t="shared" si="34"/>
        <v>24</v>
      </c>
      <c r="B502" t="s">
        <v>257</v>
      </c>
      <c r="C502" t="str">
        <f>IF(VLOOKUP(A502,Sheet1!A:AH,18,FALSE)="",CONCATENATE(B502,"""地址: ",VLOOKUP(A502,Sheet1!A:AH,16,FALSE),""","),CONCATENATE(B502,"""地址: ",VLOOKUP(A502,Sheet1!A:AH,18,FALSE),""","))</f>
        <v>"address_tc":"地址: 香港九龍柯士甸道西1號環球貿易廣場",</v>
      </c>
    </row>
    <row r="503" spans="1:3" x14ac:dyDescent="0.25">
      <c r="A503">
        <f t="shared" si="34"/>
        <v>24</v>
      </c>
      <c r="B503" t="s">
        <v>258</v>
      </c>
      <c r="C503" t="str">
        <f>IF(VLOOKUP(A503,Sheet1!A:AH,18,FALSE)="",CONCATENATE(B503,"""地址: ",VLOOKUP(A503,Sheet1!A:AH,17,FALSE),""","),CONCATENATE(B503,"""地址: ",VLOOKUP(A503,Sheet1!A:AH,18,FALSE),""","))</f>
        <v>"address_sc":"地址: 香港九龍柯士甸道西1號環球貿易廣場",</v>
      </c>
    </row>
    <row r="504" spans="1:3" x14ac:dyDescent="0.25">
      <c r="A504">
        <f t="shared" si="34"/>
        <v>24</v>
      </c>
      <c r="B504" t="s">
        <v>234</v>
      </c>
      <c r="C504" t="str">
        <f t="shared" si="35"/>
        <v>"is_new":false</v>
      </c>
    </row>
    <row r="505" spans="1:3" x14ac:dyDescent="0.25">
      <c r="A505">
        <f t="shared" si="34"/>
        <v>24</v>
      </c>
      <c r="B505" t="s">
        <v>235</v>
      </c>
      <c r="C505" t="str">
        <f>IF(C506="","}",B505)</f>
        <v>},</v>
      </c>
    </row>
    <row r="506" spans="1:3" x14ac:dyDescent="0.25">
      <c r="A506">
        <f>ROUNDUP((ROW(C506)-1)/21,0)</f>
        <v>25</v>
      </c>
      <c r="B506" t="s">
        <v>229</v>
      </c>
      <c r="C506" t="str">
        <f t="shared" ref="C506:C569" si="36">B506</f>
        <v xml:space="preserve">{  </v>
      </c>
    </row>
    <row r="507" spans="1:3" x14ac:dyDescent="0.25">
      <c r="A507">
        <f t="shared" ref="A507:A526" si="37">ROUNDUP((ROW(C507)-1)/21,0)</f>
        <v>25</v>
      </c>
      <c r="B507" t="s">
        <v>239</v>
      </c>
      <c r="C507" t="str">
        <f>CONCATENATE(B507,A507,",")</f>
        <v>"poi_id": 25,</v>
      </c>
    </row>
    <row r="508" spans="1:3" x14ac:dyDescent="0.25">
      <c r="A508">
        <f t="shared" si="37"/>
        <v>25</v>
      </c>
      <c r="B508" t="s">
        <v>240</v>
      </c>
      <c r="C508" t="str">
        <f>CONCATENATE(B508,"""",VLOOKUP(A508,Sheet1!A:AH,34,FALSE),""",")</f>
        <v>"category_id":"RES",</v>
      </c>
    </row>
    <row r="509" spans="1:3" x14ac:dyDescent="0.25">
      <c r="A509">
        <f t="shared" si="37"/>
        <v>25</v>
      </c>
      <c r="B509" t="s">
        <v>247</v>
      </c>
      <c r="C509" t="str">
        <f>CONCATENATE(B509,"""",VLOOKUP(A509,Sheet1!A:AH,31,FALSE),""",")</f>
        <v>"image_en":"/res/media/app/exit/the-arch.jpg",</v>
      </c>
    </row>
    <row r="510" spans="1:3" x14ac:dyDescent="0.25">
      <c r="A510">
        <f t="shared" si="37"/>
        <v>25</v>
      </c>
      <c r="B510" t="s">
        <v>248</v>
      </c>
      <c r="C510" t="str">
        <f>CONCATENATE(B510,"""",VLOOKUP(A510,Sheet1!A:AH,31,FALSE),""",")</f>
        <v>"image_tc":"/res/media/app/exit/the-arch.jpg",</v>
      </c>
    </row>
    <row r="511" spans="1:3" x14ac:dyDescent="0.25">
      <c r="A511">
        <f t="shared" si="37"/>
        <v>25</v>
      </c>
      <c r="B511" t="s">
        <v>249</v>
      </c>
      <c r="C511" t="str">
        <f>CONCATENATE(B511,"""",VLOOKUP(A511,Sheet1!A:AH,31,FALSE),""",")</f>
        <v>"image_sc":"/res/media/app/exit/the-arch.jpg",</v>
      </c>
    </row>
    <row r="512" spans="1:3" x14ac:dyDescent="0.25">
      <c r="A512">
        <f t="shared" si="37"/>
        <v>25</v>
      </c>
      <c r="B512" t="s">
        <v>250</v>
      </c>
      <c r="C512" t="str">
        <f>CONCATENATE(B512,"""",VLOOKUP(A512,Sheet1!A:AH,15,FALSE),""",")</f>
        <v>"name_en":"The Arch",</v>
      </c>
    </row>
    <row r="513" spans="1:3" x14ac:dyDescent="0.25">
      <c r="A513">
        <f t="shared" si="37"/>
        <v>25</v>
      </c>
      <c r="B513" t="s">
        <v>251</v>
      </c>
      <c r="C513" t="str">
        <f>CONCATENATE(B513,"""",VLOOKUP(A513,Sheet1!A:AH,16,FALSE),""",")</f>
        <v>"name_tc":"凱旋門",</v>
      </c>
    </row>
    <row r="514" spans="1:3" x14ac:dyDescent="0.25">
      <c r="A514">
        <f t="shared" si="37"/>
        <v>25</v>
      </c>
      <c r="B514" t="s">
        <v>252</v>
      </c>
      <c r="C514" t="str">
        <f>CONCATENATE(B514,"""",VLOOKUP(A514,Sheet1!A:AH,17,FALSE),""",")</f>
        <v>"name_sc":"凯旋门",</v>
      </c>
    </row>
    <row r="515" spans="1:3" x14ac:dyDescent="0.25">
      <c r="A515">
        <f t="shared" si="37"/>
        <v>25</v>
      </c>
      <c r="B515" t="s">
        <v>253</v>
      </c>
      <c r="C515" t="str">
        <f>CONCATENATE(B515,VLOOKUP(A515,Sheet1!A:AH,12,FALSE),""",")</f>
        <v>"location_en":"Nearest Exit: M",</v>
      </c>
    </row>
    <row r="516" spans="1:3" x14ac:dyDescent="0.25">
      <c r="A516">
        <f t="shared" si="37"/>
        <v>25</v>
      </c>
      <c r="B516" t="s">
        <v>254</v>
      </c>
      <c r="C516" t="str">
        <f>CONCATENATE(B516,VLOOKUP(A516,Sheet1!A:AH,12,FALSE),""",")</f>
        <v>"location_tc":"最近出口: M",</v>
      </c>
    </row>
    <row r="517" spans="1:3" x14ac:dyDescent="0.25">
      <c r="A517">
        <f t="shared" si="37"/>
        <v>25</v>
      </c>
      <c r="B517" t="s">
        <v>255</v>
      </c>
      <c r="C517" t="str">
        <f>CONCATENATE(B517,VLOOKUP(A517,Sheet1!A:AH,12,FALSE),""",")</f>
        <v>"location_sc":"最近出口: M",</v>
      </c>
    </row>
    <row r="518" spans="1:3" x14ac:dyDescent="0.25">
      <c r="A518">
        <f t="shared" si="37"/>
        <v>25</v>
      </c>
      <c r="B518" t="s">
        <v>230</v>
      </c>
      <c r="C518" t="str">
        <f t="shared" si="36"/>
        <v>"business_hour_en":"",</v>
      </c>
    </row>
    <row r="519" spans="1:3" x14ac:dyDescent="0.25">
      <c r="A519">
        <f t="shared" si="37"/>
        <v>25</v>
      </c>
      <c r="B519" t="s">
        <v>231</v>
      </c>
      <c r="C519" t="str">
        <f t="shared" si="36"/>
        <v>"business_hour_tc":"",</v>
      </c>
    </row>
    <row r="520" spans="1:3" x14ac:dyDescent="0.25">
      <c r="A520">
        <f t="shared" si="37"/>
        <v>25</v>
      </c>
      <c r="B520" t="s">
        <v>232</v>
      </c>
      <c r="C520" t="str">
        <f t="shared" si="36"/>
        <v>"business_hour_sc":"",</v>
      </c>
    </row>
    <row r="521" spans="1:3" x14ac:dyDescent="0.25">
      <c r="A521">
        <f t="shared" si="37"/>
        <v>25</v>
      </c>
      <c r="B521" t="s">
        <v>233</v>
      </c>
      <c r="C521" t="str">
        <f t="shared" si="36"/>
        <v>"tel":"",</v>
      </c>
    </row>
    <row r="522" spans="1:3" x14ac:dyDescent="0.25">
      <c r="A522">
        <f t="shared" si="37"/>
        <v>25</v>
      </c>
      <c r="B522" t="s">
        <v>256</v>
      </c>
      <c r="C522" t="str">
        <f>IF(VLOOKUP(A522,Sheet1!A:AH,32,FALSE)="",CONCATENATE(B522,"""Address: ",VLOOKUP(A522,Sheet1!A:AH,15,FALSE),""","),CONCATENATE(B522,"""Address: ",VLOOKUP(A522,Sheet1!A:AH,32,FALSE),""","))</f>
        <v>"address_en":"Address: 1 Austin Road West",</v>
      </c>
    </row>
    <row r="523" spans="1:3" x14ac:dyDescent="0.25">
      <c r="A523">
        <f t="shared" si="37"/>
        <v>25</v>
      </c>
      <c r="B523" t="s">
        <v>257</v>
      </c>
      <c r="C523" t="str">
        <f>IF(VLOOKUP(A523,Sheet1!A:AH,18,FALSE)="",CONCATENATE(B523,"""地址: ",VLOOKUP(A523,Sheet1!A:AH,16,FALSE),""","),CONCATENATE(B523,"""地址: ",VLOOKUP(A523,Sheet1!A:AH,18,FALSE),""","))</f>
        <v>"address_tc":"地址: 柯士甸道西1號",</v>
      </c>
    </row>
    <row r="524" spans="1:3" x14ac:dyDescent="0.25">
      <c r="A524">
        <f t="shared" si="37"/>
        <v>25</v>
      </c>
      <c r="B524" t="s">
        <v>258</v>
      </c>
      <c r="C524" t="str">
        <f>IF(VLOOKUP(A524,Sheet1!A:AH,18,FALSE)="",CONCATENATE(B524,"""地址: ",VLOOKUP(A524,Sheet1!A:AH,17,FALSE),""","),CONCATENATE(B524,"""地址: ",VLOOKUP(A524,Sheet1!A:AH,18,FALSE),""","))</f>
        <v>"address_sc":"地址: 柯士甸道西1號",</v>
      </c>
    </row>
    <row r="525" spans="1:3" x14ac:dyDescent="0.25">
      <c r="A525">
        <f t="shared" si="37"/>
        <v>25</v>
      </c>
      <c r="B525" t="s">
        <v>234</v>
      </c>
      <c r="C525" t="str">
        <f t="shared" si="36"/>
        <v>"is_new":false</v>
      </c>
    </row>
    <row r="526" spans="1:3" x14ac:dyDescent="0.25">
      <c r="A526">
        <f t="shared" si="37"/>
        <v>25</v>
      </c>
      <c r="B526" t="s">
        <v>235</v>
      </c>
      <c r="C526" t="str">
        <f>IF(C527="","}",B526)</f>
        <v>},</v>
      </c>
    </row>
    <row r="527" spans="1:3" x14ac:dyDescent="0.25">
      <c r="A527">
        <f>ROUNDUP((ROW(C527)-1)/21,0)</f>
        <v>26</v>
      </c>
      <c r="B527" t="s">
        <v>229</v>
      </c>
      <c r="C527" t="str">
        <f t="shared" si="36"/>
        <v xml:space="preserve">{  </v>
      </c>
    </row>
    <row r="528" spans="1:3" x14ac:dyDescent="0.25">
      <c r="A528">
        <f t="shared" ref="A528:A547" si="38">ROUNDUP((ROW(C528)-1)/21,0)</f>
        <v>26</v>
      </c>
      <c r="B528" t="s">
        <v>239</v>
      </c>
      <c r="C528" t="str">
        <f>CONCATENATE(B528,A528,",")</f>
        <v>"poi_id": 26,</v>
      </c>
    </row>
    <row r="529" spans="1:3" x14ac:dyDescent="0.25">
      <c r="A529">
        <f t="shared" si="38"/>
        <v>26</v>
      </c>
      <c r="B529" t="s">
        <v>240</v>
      </c>
      <c r="C529" t="str">
        <f>CONCATENATE(B529,"""",VLOOKUP(A529,Sheet1!A:AH,34,FALSE),""",")</f>
        <v>"category_id":"RES",</v>
      </c>
    </row>
    <row r="530" spans="1:3" x14ac:dyDescent="0.25">
      <c r="A530">
        <f t="shared" si="38"/>
        <v>26</v>
      </c>
      <c r="B530" t="s">
        <v>247</v>
      </c>
      <c r="C530" t="str">
        <f>CONCATENATE(B530,"""",VLOOKUP(A530,Sheet1!A:AH,31,FALSE),""",")</f>
        <v>"image_en":"/res/media/app/exit/the-cullinan.jpg",</v>
      </c>
    </row>
    <row r="531" spans="1:3" x14ac:dyDescent="0.25">
      <c r="A531">
        <f t="shared" si="38"/>
        <v>26</v>
      </c>
      <c r="B531" t="s">
        <v>248</v>
      </c>
      <c r="C531" t="str">
        <f>CONCATENATE(B531,"""",VLOOKUP(A531,Sheet1!A:AH,31,FALSE),""",")</f>
        <v>"image_tc":"/res/media/app/exit/the-cullinan.jpg",</v>
      </c>
    </row>
    <row r="532" spans="1:3" x14ac:dyDescent="0.25">
      <c r="A532">
        <f t="shared" si="38"/>
        <v>26</v>
      </c>
      <c r="B532" t="s">
        <v>249</v>
      </c>
      <c r="C532" t="str">
        <f>CONCATENATE(B532,"""",VLOOKUP(A532,Sheet1!A:AH,31,FALSE),""",")</f>
        <v>"image_sc":"/res/media/app/exit/the-cullinan.jpg",</v>
      </c>
    </row>
    <row r="533" spans="1:3" x14ac:dyDescent="0.25">
      <c r="A533">
        <f t="shared" si="38"/>
        <v>26</v>
      </c>
      <c r="B533" t="s">
        <v>250</v>
      </c>
      <c r="C533" t="str">
        <f>CONCATENATE(B533,"""",VLOOKUP(A533,Sheet1!A:AH,15,FALSE),""",")</f>
        <v>"name_en":"The Cullinan",</v>
      </c>
    </row>
    <row r="534" spans="1:3" x14ac:dyDescent="0.25">
      <c r="A534">
        <f t="shared" si="38"/>
        <v>26</v>
      </c>
      <c r="B534" t="s">
        <v>251</v>
      </c>
      <c r="C534" t="str">
        <f>CONCATENATE(B534,"""",VLOOKUP(A534,Sheet1!A:AH,16,FALSE),""",")</f>
        <v>"name_tc":"天璽",</v>
      </c>
    </row>
    <row r="535" spans="1:3" x14ac:dyDescent="0.25">
      <c r="A535">
        <f t="shared" si="38"/>
        <v>26</v>
      </c>
      <c r="B535" t="s">
        <v>252</v>
      </c>
      <c r="C535" t="str">
        <f>CONCATENATE(B535,"""",VLOOKUP(A535,Sheet1!A:AH,17,FALSE),""",")</f>
        <v>"name_sc":"天玺",</v>
      </c>
    </row>
    <row r="536" spans="1:3" x14ac:dyDescent="0.25">
      <c r="A536">
        <f t="shared" si="38"/>
        <v>26</v>
      </c>
      <c r="B536" t="s">
        <v>253</v>
      </c>
      <c r="C536" t="str">
        <f>CONCATENATE(B536,VLOOKUP(A536,Sheet1!A:AH,12,FALSE),""",")</f>
        <v>"location_en":"Nearest Exit: M",</v>
      </c>
    </row>
    <row r="537" spans="1:3" x14ac:dyDescent="0.25">
      <c r="A537">
        <f t="shared" si="38"/>
        <v>26</v>
      </c>
      <c r="B537" t="s">
        <v>254</v>
      </c>
      <c r="C537" t="str">
        <f>CONCATENATE(B537,VLOOKUP(A537,Sheet1!A:AH,12,FALSE),""",")</f>
        <v>"location_tc":"最近出口: M",</v>
      </c>
    </row>
    <row r="538" spans="1:3" x14ac:dyDescent="0.25">
      <c r="A538">
        <f t="shared" si="38"/>
        <v>26</v>
      </c>
      <c r="B538" t="s">
        <v>255</v>
      </c>
      <c r="C538" t="str">
        <f>CONCATENATE(B538,VLOOKUP(A538,Sheet1!A:AH,12,FALSE),""",")</f>
        <v>"location_sc":"最近出口: M",</v>
      </c>
    </row>
    <row r="539" spans="1:3" x14ac:dyDescent="0.25">
      <c r="A539">
        <f t="shared" si="38"/>
        <v>26</v>
      </c>
      <c r="B539" t="s">
        <v>230</v>
      </c>
      <c r="C539" t="str">
        <f t="shared" si="36"/>
        <v>"business_hour_en":"",</v>
      </c>
    </row>
    <row r="540" spans="1:3" x14ac:dyDescent="0.25">
      <c r="A540">
        <f t="shared" si="38"/>
        <v>26</v>
      </c>
      <c r="B540" t="s">
        <v>231</v>
      </c>
      <c r="C540" t="str">
        <f t="shared" si="36"/>
        <v>"business_hour_tc":"",</v>
      </c>
    </row>
    <row r="541" spans="1:3" x14ac:dyDescent="0.25">
      <c r="A541">
        <f t="shared" si="38"/>
        <v>26</v>
      </c>
      <c r="B541" t="s">
        <v>232</v>
      </c>
      <c r="C541" t="str">
        <f t="shared" si="36"/>
        <v>"business_hour_sc":"",</v>
      </c>
    </row>
    <row r="542" spans="1:3" x14ac:dyDescent="0.25">
      <c r="A542">
        <f t="shared" si="38"/>
        <v>26</v>
      </c>
      <c r="B542" t="s">
        <v>233</v>
      </c>
      <c r="C542" t="str">
        <f t="shared" si="36"/>
        <v>"tel":"",</v>
      </c>
    </row>
    <row r="543" spans="1:3" x14ac:dyDescent="0.25">
      <c r="A543">
        <f t="shared" si="38"/>
        <v>26</v>
      </c>
      <c r="B543" t="s">
        <v>256</v>
      </c>
      <c r="C543" t="str">
        <f>IF(VLOOKUP(A543,Sheet1!A:AH,32,FALSE)="",CONCATENATE(B543,"""Address: ",VLOOKUP(A543,Sheet1!A:AH,15,FALSE),""","),CONCATENATE(B543,"""Address: ",VLOOKUP(A543,Sheet1!A:AH,32,FALSE),""","))</f>
        <v>"address_en":"Address: 1 Austin Road West, Yau Ma Tei",</v>
      </c>
    </row>
    <row r="544" spans="1:3" x14ac:dyDescent="0.25">
      <c r="A544">
        <f t="shared" si="38"/>
        <v>26</v>
      </c>
      <c r="B544" t="s">
        <v>257</v>
      </c>
      <c r="C544" t="str">
        <f>IF(VLOOKUP(A544,Sheet1!A:AH,18,FALSE)="",CONCATENATE(B544,"""地址: ",VLOOKUP(A544,Sheet1!A:AH,16,FALSE),""","),CONCATENATE(B544,"""地址: ",VLOOKUP(A544,Sheet1!A:AH,18,FALSE),""","))</f>
        <v>"address_tc":"地址: 油麻地柯士甸道西1號",</v>
      </c>
    </row>
    <row r="545" spans="1:3" x14ac:dyDescent="0.25">
      <c r="A545">
        <f t="shared" si="38"/>
        <v>26</v>
      </c>
      <c r="B545" t="s">
        <v>258</v>
      </c>
      <c r="C545" t="str">
        <f>IF(VLOOKUP(A545,Sheet1!A:AH,18,FALSE)="",CONCATENATE(B545,"""地址: ",VLOOKUP(A545,Sheet1!A:AH,17,FALSE),""","),CONCATENATE(B545,"""地址: ",VLOOKUP(A545,Sheet1!A:AH,18,FALSE),""","))</f>
        <v>"address_sc":"地址: 油麻地柯士甸道西1號",</v>
      </c>
    </row>
    <row r="546" spans="1:3" x14ac:dyDescent="0.25">
      <c r="A546">
        <f t="shared" si="38"/>
        <v>26</v>
      </c>
      <c r="B546" t="s">
        <v>234</v>
      </c>
      <c r="C546" t="str">
        <f t="shared" si="36"/>
        <v>"is_new":false</v>
      </c>
    </row>
    <row r="547" spans="1:3" x14ac:dyDescent="0.25">
      <c r="A547">
        <f t="shared" si="38"/>
        <v>26</v>
      </c>
      <c r="B547" t="s">
        <v>235</v>
      </c>
      <c r="C547" t="str">
        <f>IF(C548="","}",B547)</f>
        <v>},</v>
      </c>
    </row>
    <row r="548" spans="1:3" x14ac:dyDescent="0.25">
      <c r="A548">
        <f>ROUNDUP((ROW(C548)-1)/21,0)</f>
        <v>27</v>
      </c>
      <c r="B548" t="s">
        <v>229</v>
      </c>
      <c r="C548" t="str">
        <f t="shared" si="36"/>
        <v xml:space="preserve">{  </v>
      </c>
    </row>
    <row r="549" spans="1:3" x14ac:dyDescent="0.25">
      <c r="A549">
        <f t="shared" ref="A549:A568" si="39">ROUNDUP((ROW(C549)-1)/21,0)</f>
        <v>27</v>
      </c>
      <c r="B549" t="s">
        <v>239</v>
      </c>
      <c r="C549" t="str">
        <f>CONCATENATE(B549,A549,",")</f>
        <v>"poi_id": 27,</v>
      </c>
    </row>
    <row r="550" spans="1:3" x14ac:dyDescent="0.25">
      <c r="A550">
        <f t="shared" si="39"/>
        <v>27</v>
      </c>
      <c r="B550" t="s">
        <v>240</v>
      </c>
      <c r="C550" t="str">
        <f>CONCATENATE(B550,"""",VLOOKUP(A550,Sheet1!A:AH,34,FALSE),""",")</f>
        <v>"category_id":"RES",</v>
      </c>
    </row>
    <row r="551" spans="1:3" x14ac:dyDescent="0.25">
      <c r="A551">
        <f t="shared" si="39"/>
        <v>27</v>
      </c>
      <c r="B551" t="s">
        <v>247</v>
      </c>
      <c r="C551" t="str">
        <f>CONCATENATE(B551,"""",VLOOKUP(A551,Sheet1!A:AH,31,FALSE),""",")</f>
        <v>"image_en":"/res/media/app/exit/the-harbourside.jpg",</v>
      </c>
    </row>
    <row r="552" spans="1:3" x14ac:dyDescent="0.25">
      <c r="A552">
        <f t="shared" si="39"/>
        <v>27</v>
      </c>
      <c r="B552" t="s">
        <v>248</v>
      </c>
      <c r="C552" t="str">
        <f>CONCATENATE(B552,"""",VLOOKUP(A552,Sheet1!A:AH,31,FALSE),""",")</f>
        <v>"image_tc":"/res/media/app/exit/the-harbourside.jpg",</v>
      </c>
    </row>
    <row r="553" spans="1:3" x14ac:dyDescent="0.25">
      <c r="A553">
        <f t="shared" si="39"/>
        <v>27</v>
      </c>
      <c r="B553" t="s">
        <v>249</v>
      </c>
      <c r="C553" t="str">
        <f>CONCATENATE(B553,"""",VLOOKUP(A553,Sheet1!A:AH,31,FALSE),""",")</f>
        <v>"image_sc":"/res/media/app/exit/the-harbourside.jpg",</v>
      </c>
    </row>
    <row r="554" spans="1:3" x14ac:dyDescent="0.25">
      <c r="A554">
        <f t="shared" si="39"/>
        <v>27</v>
      </c>
      <c r="B554" t="s">
        <v>250</v>
      </c>
      <c r="C554" t="str">
        <f>CONCATENATE(B554,"""",VLOOKUP(A554,Sheet1!A:AH,15,FALSE),""",")</f>
        <v>"name_en":"The Harbourside",</v>
      </c>
    </row>
    <row r="555" spans="1:3" x14ac:dyDescent="0.25">
      <c r="A555">
        <f t="shared" si="39"/>
        <v>27</v>
      </c>
      <c r="B555" t="s">
        <v>251</v>
      </c>
      <c r="C555" t="str">
        <f>CONCATENATE(B555,"""",VLOOKUP(A555,Sheet1!A:AH,16,FALSE),""",")</f>
        <v>"name_tc":"君臨天下",</v>
      </c>
    </row>
    <row r="556" spans="1:3" x14ac:dyDescent="0.25">
      <c r="A556">
        <f t="shared" si="39"/>
        <v>27</v>
      </c>
      <c r="B556" t="s">
        <v>252</v>
      </c>
      <c r="C556" t="str">
        <f>CONCATENATE(B556,"""",VLOOKUP(A556,Sheet1!A:AH,17,FALSE),""",")</f>
        <v>"name_sc":"君临天下",</v>
      </c>
    </row>
    <row r="557" spans="1:3" x14ac:dyDescent="0.25">
      <c r="A557">
        <f t="shared" si="39"/>
        <v>27</v>
      </c>
      <c r="B557" t="s">
        <v>253</v>
      </c>
      <c r="C557" t="str">
        <f>CONCATENATE(B557,VLOOKUP(A557,Sheet1!A:AH,12,FALSE),""",")</f>
        <v>"location_en":"Nearest Exit: M",</v>
      </c>
    </row>
    <row r="558" spans="1:3" x14ac:dyDescent="0.25">
      <c r="A558">
        <f t="shared" si="39"/>
        <v>27</v>
      </c>
      <c r="B558" t="s">
        <v>254</v>
      </c>
      <c r="C558" t="str">
        <f>CONCATENATE(B558,VLOOKUP(A558,Sheet1!A:AH,12,FALSE),""",")</f>
        <v>"location_tc":"最近出口: M",</v>
      </c>
    </row>
    <row r="559" spans="1:3" x14ac:dyDescent="0.25">
      <c r="A559">
        <f t="shared" si="39"/>
        <v>27</v>
      </c>
      <c r="B559" t="s">
        <v>255</v>
      </c>
      <c r="C559" t="str">
        <f>CONCATENATE(B559,VLOOKUP(A559,Sheet1!A:AH,12,FALSE),""",")</f>
        <v>"location_sc":"最近出口: M",</v>
      </c>
    </row>
    <row r="560" spans="1:3" x14ac:dyDescent="0.25">
      <c r="A560">
        <f t="shared" si="39"/>
        <v>27</v>
      </c>
      <c r="B560" t="s">
        <v>230</v>
      </c>
      <c r="C560" t="str">
        <f t="shared" si="36"/>
        <v>"business_hour_en":"",</v>
      </c>
    </row>
    <row r="561" spans="1:3" x14ac:dyDescent="0.25">
      <c r="A561">
        <f t="shared" si="39"/>
        <v>27</v>
      </c>
      <c r="B561" t="s">
        <v>231</v>
      </c>
      <c r="C561" t="str">
        <f t="shared" si="36"/>
        <v>"business_hour_tc":"",</v>
      </c>
    </row>
    <row r="562" spans="1:3" x14ac:dyDescent="0.25">
      <c r="A562">
        <f t="shared" si="39"/>
        <v>27</v>
      </c>
      <c r="B562" t="s">
        <v>232</v>
      </c>
      <c r="C562" t="str">
        <f t="shared" si="36"/>
        <v>"business_hour_sc":"",</v>
      </c>
    </row>
    <row r="563" spans="1:3" x14ac:dyDescent="0.25">
      <c r="A563">
        <f t="shared" si="39"/>
        <v>27</v>
      </c>
      <c r="B563" t="s">
        <v>233</v>
      </c>
      <c r="C563" t="str">
        <f t="shared" si="36"/>
        <v>"tel":"",</v>
      </c>
    </row>
    <row r="564" spans="1:3" x14ac:dyDescent="0.25">
      <c r="A564">
        <f t="shared" si="39"/>
        <v>27</v>
      </c>
      <c r="B564" t="s">
        <v>256</v>
      </c>
      <c r="C564" t="str">
        <f>IF(VLOOKUP(A564,Sheet1!A:AH,32,FALSE)="",CONCATENATE(B564,"""Address: ",VLOOKUP(A564,Sheet1!A:AH,15,FALSE),""","),CONCATENATE(B564,"""Address: ",VLOOKUP(A564,Sheet1!A:AH,32,FALSE),""","))</f>
        <v>"address_en":"Address: 1 Austin Road West, Yau Ma Tei",</v>
      </c>
    </row>
    <row r="565" spans="1:3" x14ac:dyDescent="0.25">
      <c r="A565">
        <f t="shared" si="39"/>
        <v>27</v>
      </c>
      <c r="B565" t="s">
        <v>257</v>
      </c>
      <c r="C565" t="str">
        <f>IF(VLOOKUP(A565,Sheet1!A:AH,18,FALSE)="",CONCATENATE(B565,"""地址: ",VLOOKUP(A565,Sheet1!A:AH,16,FALSE),""","),CONCATENATE(B565,"""地址: ",VLOOKUP(A565,Sheet1!A:AH,18,FALSE),""","))</f>
        <v>"address_tc":"地址: 油麻地柯士甸道西1號",</v>
      </c>
    </row>
    <row r="566" spans="1:3" x14ac:dyDescent="0.25">
      <c r="A566">
        <f t="shared" si="39"/>
        <v>27</v>
      </c>
      <c r="B566" t="s">
        <v>258</v>
      </c>
      <c r="C566" t="str">
        <f>IF(VLOOKUP(A566,Sheet1!A:AH,18,FALSE)="",CONCATENATE(B566,"""地址: ",VLOOKUP(A566,Sheet1!A:AH,17,FALSE),""","),CONCATENATE(B566,"""地址: ",VLOOKUP(A566,Sheet1!A:AH,18,FALSE),""","))</f>
        <v>"address_sc":"地址: 油麻地柯士甸道西1號",</v>
      </c>
    </row>
    <row r="567" spans="1:3" x14ac:dyDescent="0.25">
      <c r="A567">
        <f t="shared" si="39"/>
        <v>27</v>
      </c>
      <c r="B567" t="s">
        <v>234</v>
      </c>
      <c r="C567" t="str">
        <f t="shared" si="36"/>
        <v>"is_new":false</v>
      </c>
    </row>
    <row r="568" spans="1:3" x14ac:dyDescent="0.25">
      <c r="A568">
        <f t="shared" si="39"/>
        <v>27</v>
      </c>
      <c r="B568" t="s">
        <v>235</v>
      </c>
      <c r="C568" t="str">
        <f>IF(C569="","}",B568)</f>
        <v>},</v>
      </c>
    </row>
    <row r="569" spans="1:3" x14ac:dyDescent="0.25">
      <c r="A569">
        <f>ROUNDUP((ROW(C569)-1)/21,0)</f>
        <v>28</v>
      </c>
      <c r="B569" t="s">
        <v>229</v>
      </c>
      <c r="C569" t="str">
        <f t="shared" si="36"/>
        <v xml:space="preserve">{  </v>
      </c>
    </row>
    <row r="570" spans="1:3" x14ac:dyDescent="0.25">
      <c r="A570">
        <f t="shared" ref="A570:A589" si="40">ROUNDUP((ROW(C570)-1)/21,0)</f>
        <v>28</v>
      </c>
      <c r="B570" t="s">
        <v>239</v>
      </c>
      <c r="C570" t="str">
        <f>CONCATENATE(B570,A570,",")</f>
        <v>"poi_id": 28,</v>
      </c>
    </row>
    <row r="571" spans="1:3" x14ac:dyDescent="0.25">
      <c r="A571">
        <f t="shared" si="40"/>
        <v>28</v>
      </c>
      <c r="B571" t="s">
        <v>240</v>
      </c>
      <c r="C571" t="str">
        <f>CONCATENATE(B571,"""",VLOOKUP(A571,Sheet1!A:AH,34,FALSE),""",")</f>
        <v>"category_id":"HOS",</v>
      </c>
    </row>
    <row r="572" spans="1:3" x14ac:dyDescent="0.25">
      <c r="A572">
        <f t="shared" si="40"/>
        <v>28</v>
      </c>
      <c r="B572" t="s">
        <v>247</v>
      </c>
      <c r="C572" t="str">
        <f>CONCATENATE(B572,"""",VLOOKUP(A572,Sheet1!A:AH,31,FALSE),""",")</f>
        <v>"image_en":"/res/media/app/exit/the-harbourview-place.jpg",</v>
      </c>
    </row>
    <row r="573" spans="1:3" x14ac:dyDescent="0.25">
      <c r="A573">
        <f t="shared" si="40"/>
        <v>28</v>
      </c>
      <c r="B573" t="s">
        <v>248</v>
      </c>
      <c r="C573" t="str">
        <f>CONCATENATE(B573,"""",VLOOKUP(A573,Sheet1!A:AH,31,FALSE),""",")</f>
        <v>"image_tc":"/res/media/app/exit/the-harbourview-place.jpg",</v>
      </c>
    </row>
    <row r="574" spans="1:3" x14ac:dyDescent="0.25">
      <c r="A574">
        <f t="shared" si="40"/>
        <v>28</v>
      </c>
      <c r="B574" t="s">
        <v>249</v>
      </c>
      <c r="C574" t="str">
        <f>CONCATENATE(B574,"""",VLOOKUP(A574,Sheet1!A:AH,31,FALSE),""",")</f>
        <v>"image_sc":"/res/media/app/exit/the-harbourview-place.jpg",</v>
      </c>
    </row>
    <row r="575" spans="1:3" x14ac:dyDescent="0.25">
      <c r="A575">
        <f t="shared" si="40"/>
        <v>28</v>
      </c>
      <c r="B575" t="s">
        <v>250</v>
      </c>
      <c r="C575" t="str">
        <f>CONCATENATE(B575,"""",VLOOKUP(A575,Sheet1!A:AH,15,FALSE),""",")</f>
        <v>"name_en":"The HarbourView Place",</v>
      </c>
    </row>
    <row r="576" spans="1:3" x14ac:dyDescent="0.25">
      <c r="A576">
        <f t="shared" si="40"/>
        <v>28</v>
      </c>
      <c r="B576" t="s">
        <v>251</v>
      </c>
      <c r="C576" t="str">
        <f>CONCATENATE(B576,"""",VLOOKUP(A576,Sheet1!A:AH,16,FALSE),""",")</f>
        <v>"name_tc":"港景匯",</v>
      </c>
    </row>
    <row r="577" spans="1:3" x14ac:dyDescent="0.25">
      <c r="A577">
        <f t="shared" si="40"/>
        <v>28</v>
      </c>
      <c r="B577" t="s">
        <v>252</v>
      </c>
      <c r="C577" t="str">
        <f>CONCATENATE(B577,"""",VLOOKUP(A577,Sheet1!A:AH,17,FALSE),""",")</f>
        <v>"name_sc":"港景汇",</v>
      </c>
    </row>
    <row r="578" spans="1:3" x14ac:dyDescent="0.25">
      <c r="A578">
        <f t="shared" si="40"/>
        <v>28</v>
      </c>
      <c r="B578" t="s">
        <v>253</v>
      </c>
      <c r="C578" t="str">
        <f>CONCATENATE(B578,VLOOKUP(A578,Sheet1!A:AH,12,FALSE),""",")</f>
        <v>"location_en":"Nearest Exit: M",</v>
      </c>
    </row>
    <row r="579" spans="1:3" x14ac:dyDescent="0.25">
      <c r="A579">
        <f t="shared" si="40"/>
        <v>28</v>
      </c>
      <c r="B579" t="s">
        <v>254</v>
      </c>
      <c r="C579" t="str">
        <f>CONCATENATE(B579,VLOOKUP(A579,Sheet1!A:AH,12,FALSE),""",")</f>
        <v>"location_tc":"最近出口: M",</v>
      </c>
    </row>
    <row r="580" spans="1:3" x14ac:dyDescent="0.25">
      <c r="A580">
        <f t="shared" si="40"/>
        <v>28</v>
      </c>
      <c r="B580" t="s">
        <v>255</v>
      </c>
      <c r="C580" t="str">
        <f>CONCATENATE(B580,VLOOKUP(A580,Sheet1!A:AH,12,FALSE),""",")</f>
        <v>"location_sc":"最近出口: M",</v>
      </c>
    </row>
    <row r="581" spans="1:3" x14ac:dyDescent="0.25">
      <c r="A581">
        <f t="shared" si="40"/>
        <v>28</v>
      </c>
      <c r="B581" t="s">
        <v>230</v>
      </c>
      <c r="C581" t="str">
        <f t="shared" ref="C581:C588" si="41">B581</f>
        <v>"business_hour_en":"",</v>
      </c>
    </row>
    <row r="582" spans="1:3" x14ac:dyDescent="0.25">
      <c r="A582">
        <f t="shared" si="40"/>
        <v>28</v>
      </c>
      <c r="B582" t="s">
        <v>231</v>
      </c>
      <c r="C582" t="str">
        <f t="shared" si="41"/>
        <v>"business_hour_tc":"",</v>
      </c>
    </row>
    <row r="583" spans="1:3" x14ac:dyDescent="0.25">
      <c r="A583">
        <f t="shared" si="40"/>
        <v>28</v>
      </c>
      <c r="B583" t="s">
        <v>232</v>
      </c>
      <c r="C583" t="str">
        <f t="shared" si="41"/>
        <v>"business_hour_sc":"",</v>
      </c>
    </row>
    <row r="584" spans="1:3" x14ac:dyDescent="0.25">
      <c r="A584">
        <f t="shared" si="40"/>
        <v>28</v>
      </c>
      <c r="B584" t="s">
        <v>233</v>
      </c>
      <c r="C584" t="str">
        <f t="shared" si="41"/>
        <v>"tel":"",</v>
      </c>
    </row>
    <row r="585" spans="1:3" x14ac:dyDescent="0.25">
      <c r="A585">
        <f t="shared" si="40"/>
        <v>28</v>
      </c>
      <c r="B585" t="s">
        <v>256</v>
      </c>
      <c r="C585" t="str">
        <f>IF(VLOOKUP(A585,Sheet1!A:AH,32,FALSE)="",CONCATENATE(B585,"""Address: ",VLOOKUP(A585,Sheet1!A:AH,15,FALSE),""","),CONCATENATE(B585,"""Address: ",VLOOKUP(A585,Sheet1!A:AH,32,FALSE),""","))</f>
        <v>"address_en":"Address: 1 Austin Road West, Kowloon",</v>
      </c>
    </row>
    <row r="586" spans="1:3" x14ac:dyDescent="0.25">
      <c r="A586">
        <f t="shared" si="40"/>
        <v>28</v>
      </c>
      <c r="B586" t="s">
        <v>257</v>
      </c>
      <c r="C586" t="str">
        <f>IF(VLOOKUP(A586,Sheet1!A:AH,18,FALSE)="",CONCATENATE(B586,"""地址: ",VLOOKUP(A586,Sheet1!A:AH,16,FALSE),""","),CONCATENATE(B586,"""地址: ",VLOOKUP(A586,Sheet1!A:AH,18,FALSE),""","))</f>
        <v>"address_tc":"地址: 九龍柯士甸道西1號",</v>
      </c>
    </row>
    <row r="587" spans="1:3" x14ac:dyDescent="0.25">
      <c r="A587">
        <f t="shared" si="40"/>
        <v>28</v>
      </c>
      <c r="B587" t="s">
        <v>258</v>
      </c>
      <c r="C587" t="str">
        <f>IF(VLOOKUP(A587,Sheet1!A:AH,18,FALSE)="",CONCATENATE(B587,"""地址: ",VLOOKUP(A587,Sheet1!A:AH,17,FALSE),""","),CONCATENATE(B587,"""地址: ",VLOOKUP(A587,Sheet1!A:AH,18,FALSE),""","))</f>
        <v>"address_sc":"地址: 九龍柯士甸道西1號",</v>
      </c>
    </row>
    <row r="588" spans="1:3" x14ac:dyDescent="0.25">
      <c r="A588">
        <f t="shared" si="40"/>
        <v>28</v>
      </c>
      <c r="B588" t="s">
        <v>234</v>
      </c>
      <c r="C588" t="str">
        <f t="shared" si="41"/>
        <v>"is_new":false</v>
      </c>
    </row>
    <row r="589" spans="1:3" x14ac:dyDescent="0.25">
      <c r="A589">
        <f t="shared" si="40"/>
        <v>28</v>
      </c>
      <c r="B589" t="s">
        <v>235</v>
      </c>
      <c r="C589" t="str">
        <f>IF(C590="","}",B589)</f>
        <v>},</v>
      </c>
    </row>
    <row r="590" spans="1:3" x14ac:dyDescent="0.25">
      <c r="A590">
        <f>ROUNDUP((ROW(C590)-1)/21,0)</f>
        <v>29</v>
      </c>
      <c r="B590" t="s">
        <v>229</v>
      </c>
      <c r="C590" t="str">
        <f t="shared" ref="C590:C653" si="42">B590</f>
        <v xml:space="preserve">{  </v>
      </c>
    </row>
    <row r="591" spans="1:3" x14ac:dyDescent="0.25">
      <c r="A591">
        <f t="shared" ref="A591:A610" si="43">ROUNDUP((ROW(C591)-1)/21,0)</f>
        <v>29</v>
      </c>
      <c r="B591" t="s">
        <v>239</v>
      </c>
      <c r="C591" t="str">
        <f>CONCATENATE(B591,A591,",")</f>
        <v>"poi_id": 29,</v>
      </c>
    </row>
    <row r="592" spans="1:3" x14ac:dyDescent="0.25">
      <c r="A592">
        <f t="shared" si="43"/>
        <v>29</v>
      </c>
      <c r="B592" t="s">
        <v>240</v>
      </c>
      <c r="C592" t="str">
        <f>CONCATENATE(B592,"""",VLOOKUP(A592,Sheet1!A:AH,34,FALSE),""",")</f>
        <v>"category_id":"HOS",</v>
      </c>
    </row>
    <row r="593" spans="1:3" x14ac:dyDescent="0.25">
      <c r="A593">
        <f t="shared" si="43"/>
        <v>29</v>
      </c>
      <c r="B593" t="s">
        <v>247</v>
      </c>
      <c r="C593" t="str">
        <f>CONCATENATE(B593,"""",VLOOKUP(A593,Sheet1!A:AH,31,FALSE),""",")</f>
        <v>"image_en":"/res/media/app/exit/the-ritz-carlton-hong-kong.jpg",</v>
      </c>
    </row>
    <row r="594" spans="1:3" x14ac:dyDescent="0.25">
      <c r="A594">
        <f t="shared" si="43"/>
        <v>29</v>
      </c>
      <c r="B594" t="s">
        <v>248</v>
      </c>
      <c r="C594" t="str">
        <f>CONCATENATE(B594,"""",VLOOKUP(A594,Sheet1!A:AH,31,FALSE),""",")</f>
        <v>"image_tc":"/res/media/app/exit/the-ritz-carlton-hong-kong.jpg",</v>
      </c>
    </row>
    <row r="595" spans="1:3" x14ac:dyDescent="0.25">
      <c r="A595">
        <f t="shared" si="43"/>
        <v>29</v>
      </c>
      <c r="B595" t="s">
        <v>249</v>
      </c>
      <c r="C595" t="str">
        <f>CONCATENATE(B595,"""",VLOOKUP(A595,Sheet1!A:AH,31,FALSE),""",")</f>
        <v>"image_sc":"/res/media/app/exit/the-ritz-carlton-hong-kong.jpg",</v>
      </c>
    </row>
    <row r="596" spans="1:3" x14ac:dyDescent="0.25">
      <c r="A596">
        <f t="shared" si="43"/>
        <v>29</v>
      </c>
      <c r="B596" t="s">
        <v>250</v>
      </c>
      <c r="C596" t="str">
        <f>CONCATENATE(B596,"""",VLOOKUP(A596,Sheet1!A:AH,15,FALSE),""",")</f>
        <v>"name_en":"The Ritz-Carlton, Hong Kong",</v>
      </c>
    </row>
    <row r="597" spans="1:3" x14ac:dyDescent="0.25">
      <c r="A597">
        <f t="shared" si="43"/>
        <v>29</v>
      </c>
      <c r="B597" t="s">
        <v>251</v>
      </c>
      <c r="C597" t="str">
        <f>CONCATENATE(B597,"""",VLOOKUP(A597,Sheet1!A:AH,16,FALSE),""",")</f>
        <v>"name_tc":"香港麗思卡爾頓酒店",</v>
      </c>
    </row>
    <row r="598" spans="1:3" x14ac:dyDescent="0.25">
      <c r="A598">
        <f t="shared" si="43"/>
        <v>29</v>
      </c>
      <c r="B598" t="s">
        <v>252</v>
      </c>
      <c r="C598" t="str">
        <f>CONCATENATE(B598,"""",VLOOKUP(A598,Sheet1!A:AH,17,FALSE),""",")</f>
        <v>"name_sc":"香港丽思卡尔顿酒店",</v>
      </c>
    </row>
    <row r="599" spans="1:3" x14ac:dyDescent="0.25">
      <c r="A599">
        <f t="shared" si="43"/>
        <v>29</v>
      </c>
      <c r="B599" t="s">
        <v>253</v>
      </c>
      <c r="C599" t="str">
        <f>CONCATENATE(B599,VLOOKUP(A599,Sheet1!A:AH,12,FALSE),""",")</f>
        <v>"location_en":"Nearest Exit: M",</v>
      </c>
    </row>
    <row r="600" spans="1:3" x14ac:dyDescent="0.25">
      <c r="A600">
        <f t="shared" si="43"/>
        <v>29</v>
      </c>
      <c r="B600" t="s">
        <v>254</v>
      </c>
      <c r="C600" t="str">
        <f>CONCATENATE(B600,VLOOKUP(A600,Sheet1!A:AH,12,FALSE),""",")</f>
        <v>"location_tc":"最近出口: M",</v>
      </c>
    </row>
    <row r="601" spans="1:3" x14ac:dyDescent="0.25">
      <c r="A601">
        <f t="shared" si="43"/>
        <v>29</v>
      </c>
      <c r="B601" t="s">
        <v>255</v>
      </c>
      <c r="C601" t="str">
        <f>CONCATENATE(B601,VLOOKUP(A601,Sheet1!A:AH,12,FALSE),""",")</f>
        <v>"location_sc":"最近出口: M",</v>
      </c>
    </row>
    <row r="602" spans="1:3" x14ac:dyDescent="0.25">
      <c r="A602">
        <f t="shared" si="43"/>
        <v>29</v>
      </c>
      <c r="B602" t="s">
        <v>230</v>
      </c>
      <c r="C602" t="str">
        <f t="shared" si="42"/>
        <v>"business_hour_en":"",</v>
      </c>
    </row>
    <row r="603" spans="1:3" x14ac:dyDescent="0.25">
      <c r="A603">
        <f t="shared" si="43"/>
        <v>29</v>
      </c>
      <c r="B603" t="s">
        <v>231</v>
      </c>
      <c r="C603" t="str">
        <f t="shared" si="42"/>
        <v>"business_hour_tc":"",</v>
      </c>
    </row>
    <row r="604" spans="1:3" x14ac:dyDescent="0.25">
      <c r="A604">
        <f t="shared" si="43"/>
        <v>29</v>
      </c>
      <c r="B604" t="s">
        <v>232</v>
      </c>
      <c r="C604" t="str">
        <f t="shared" si="42"/>
        <v>"business_hour_sc":"",</v>
      </c>
    </row>
    <row r="605" spans="1:3" x14ac:dyDescent="0.25">
      <c r="A605">
        <f t="shared" si="43"/>
        <v>29</v>
      </c>
      <c r="B605" t="s">
        <v>233</v>
      </c>
      <c r="C605" t="str">
        <f t="shared" si="42"/>
        <v>"tel":"",</v>
      </c>
    </row>
    <row r="606" spans="1:3" x14ac:dyDescent="0.25">
      <c r="A606">
        <f t="shared" si="43"/>
        <v>29</v>
      </c>
      <c r="B606" t="s">
        <v>256</v>
      </c>
      <c r="C606" t="str">
        <f>IF(VLOOKUP(A606,Sheet1!A:AH,32,FALSE)="",CONCATENATE(B606,"""Address: ",VLOOKUP(A606,Sheet1!A:AH,15,FALSE),""","),CONCATENATE(B606,"""Address: ",VLOOKUP(A606,Sheet1!A:AH,32,FALSE),""","))</f>
        <v>"address_en":"Address: 1 Austin Road West, Kowloon",</v>
      </c>
    </row>
    <row r="607" spans="1:3" x14ac:dyDescent="0.25">
      <c r="A607">
        <f t="shared" si="43"/>
        <v>29</v>
      </c>
      <c r="B607" t="s">
        <v>257</v>
      </c>
      <c r="C607" t="str">
        <f>IF(VLOOKUP(A607,Sheet1!A:AH,18,FALSE)="",CONCATENATE(B607,"""地址: ",VLOOKUP(A607,Sheet1!A:AH,16,FALSE),""","),CONCATENATE(B607,"""地址: ",VLOOKUP(A607,Sheet1!A:AH,18,FALSE),""","))</f>
        <v>"address_tc":"地址: 九龍柯士甸道西1號",</v>
      </c>
    </row>
    <row r="608" spans="1:3" x14ac:dyDescent="0.25">
      <c r="A608">
        <f t="shared" si="43"/>
        <v>29</v>
      </c>
      <c r="B608" t="s">
        <v>258</v>
      </c>
      <c r="C608" t="str">
        <f>IF(VLOOKUP(A608,Sheet1!A:AH,18,FALSE)="",CONCATENATE(B608,"""地址: ",VLOOKUP(A608,Sheet1!A:AH,17,FALSE),""","),CONCATENATE(B608,"""地址: ",VLOOKUP(A608,Sheet1!A:AH,18,FALSE),""","))</f>
        <v>"address_sc":"地址: 九龍柯士甸道西1號",</v>
      </c>
    </row>
    <row r="609" spans="1:3" x14ac:dyDescent="0.25">
      <c r="A609">
        <f t="shared" si="43"/>
        <v>29</v>
      </c>
      <c r="B609" t="s">
        <v>234</v>
      </c>
      <c r="C609" t="str">
        <f t="shared" si="42"/>
        <v>"is_new":false</v>
      </c>
    </row>
    <row r="610" spans="1:3" x14ac:dyDescent="0.25">
      <c r="A610">
        <f t="shared" si="43"/>
        <v>29</v>
      </c>
      <c r="B610" t="s">
        <v>235</v>
      </c>
      <c r="C610" t="str">
        <f>IF(C611="","}",B610)</f>
        <v>},</v>
      </c>
    </row>
    <row r="611" spans="1:3" x14ac:dyDescent="0.25">
      <c r="A611">
        <f>ROUNDUP((ROW(C611)-1)/21,0)</f>
        <v>30</v>
      </c>
      <c r="B611" t="s">
        <v>229</v>
      </c>
      <c r="C611" t="str">
        <f t="shared" si="42"/>
        <v xml:space="preserve">{  </v>
      </c>
    </row>
    <row r="612" spans="1:3" x14ac:dyDescent="0.25">
      <c r="A612">
        <f t="shared" ref="A612:A631" si="44">ROUNDUP((ROW(C612)-1)/21,0)</f>
        <v>30</v>
      </c>
      <c r="B612" t="s">
        <v>239</v>
      </c>
      <c r="C612" t="str">
        <f>CONCATENATE(B612,A612,",")</f>
        <v>"poi_id": 30,</v>
      </c>
    </row>
    <row r="613" spans="1:3" x14ac:dyDescent="0.25">
      <c r="A613">
        <f t="shared" si="44"/>
        <v>30</v>
      </c>
      <c r="B613" t="s">
        <v>240</v>
      </c>
      <c r="C613" t="str">
        <f>CONCATENATE(B613,"""",VLOOKUP(A613,Sheet1!A:AH,34,FALSE),""",")</f>
        <v>"category_id":"RES",</v>
      </c>
    </row>
    <row r="614" spans="1:3" x14ac:dyDescent="0.25">
      <c r="A614">
        <f t="shared" si="44"/>
        <v>30</v>
      </c>
      <c r="B614" t="s">
        <v>247</v>
      </c>
      <c r="C614" t="str">
        <f>CONCATENATE(B614,"""",VLOOKUP(A614,Sheet1!A:AH,31,FALSE),""",")</f>
        <v>"image_en":"/res/media/app/exit/the-waterfront.jpg",</v>
      </c>
    </row>
    <row r="615" spans="1:3" x14ac:dyDescent="0.25">
      <c r="A615">
        <f t="shared" si="44"/>
        <v>30</v>
      </c>
      <c r="B615" t="s">
        <v>248</v>
      </c>
      <c r="C615" t="str">
        <f>CONCATENATE(B615,"""",VLOOKUP(A615,Sheet1!A:AH,31,FALSE),""",")</f>
        <v>"image_tc":"/res/media/app/exit/the-waterfront.jpg",</v>
      </c>
    </row>
    <row r="616" spans="1:3" x14ac:dyDescent="0.25">
      <c r="A616">
        <f t="shared" si="44"/>
        <v>30</v>
      </c>
      <c r="B616" t="s">
        <v>249</v>
      </c>
      <c r="C616" t="str">
        <f>CONCATENATE(B616,"""",VLOOKUP(A616,Sheet1!A:AH,31,FALSE),""",")</f>
        <v>"image_sc":"/res/media/app/exit/the-waterfront.jpg",</v>
      </c>
    </row>
    <row r="617" spans="1:3" x14ac:dyDescent="0.25">
      <c r="A617">
        <f t="shared" si="44"/>
        <v>30</v>
      </c>
      <c r="B617" t="s">
        <v>250</v>
      </c>
      <c r="C617" t="str">
        <f>CONCATENATE(B617,"""",VLOOKUP(A617,Sheet1!A:AH,15,FALSE),""",")</f>
        <v>"name_en":"The Waterfront",</v>
      </c>
    </row>
    <row r="618" spans="1:3" x14ac:dyDescent="0.25">
      <c r="A618">
        <f t="shared" si="44"/>
        <v>30</v>
      </c>
      <c r="B618" t="s">
        <v>251</v>
      </c>
      <c r="C618" t="str">
        <f>CONCATENATE(B618,"""",VLOOKUP(A618,Sheet1!A:AH,16,FALSE),""",")</f>
        <v>"name_tc":"漾日居",</v>
      </c>
    </row>
    <row r="619" spans="1:3" x14ac:dyDescent="0.25">
      <c r="A619">
        <f t="shared" si="44"/>
        <v>30</v>
      </c>
      <c r="B619" t="s">
        <v>252</v>
      </c>
      <c r="C619" t="str">
        <f>CONCATENATE(B619,"""",VLOOKUP(A619,Sheet1!A:AH,17,FALSE),""",")</f>
        <v>"name_sc":"漾日居",</v>
      </c>
    </row>
    <row r="620" spans="1:3" x14ac:dyDescent="0.25">
      <c r="A620">
        <f t="shared" si="44"/>
        <v>30</v>
      </c>
      <c r="B620" t="s">
        <v>253</v>
      </c>
      <c r="C620" t="str">
        <f>CONCATENATE(B620,VLOOKUP(A620,Sheet1!A:AH,12,FALSE),""",")</f>
        <v>"location_en":"Nearest Exit: M",</v>
      </c>
    </row>
    <row r="621" spans="1:3" x14ac:dyDescent="0.25">
      <c r="A621">
        <f t="shared" si="44"/>
        <v>30</v>
      </c>
      <c r="B621" t="s">
        <v>254</v>
      </c>
      <c r="C621" t="str">
        <f>CONCATENATE(B621,VLOOKUP(A621,Sheet1!A:AH,12,FALSE),""",")</f>
        <v>"location_tc":"最近出口: M",</v>
      </c>
    </row>
    <row r="622" spans="1:3" x14ac:dyDescent="0.25">
      <c r="A622">
        <f t="shared" si="44"/>
        <v>30</v>
      </c>
      <c r="B622" t="s">
        <v>255</v>
      </c>
      <c r="C622" t="str">
        <f>CONCATENATE(B622,VLOOKUP(A622,Sheet1!A:AH,12,FALSE),""",")</f>
        <v>"location_sc":"最近出口: M",</v>
      </c>
    </row>
    <row r="623" spans="1:3" x14ac:dyDescent="0.25">
      <c r="A623">
        <f t="shared" si="44"/>
        <v>30</v>
      </c>
      <c r="B623" t="s">
        <v>230</v>
      </c>
      <c r="C623" t="str">
        <f t="shared" si="42"/>
        <v>"business_hour_en":"",</v>
      </c>
    </row>
    <row r="624" spans="1:3" x14ac:dyDescent="0.25">
      <c r="A624">
        <f t="shared" si="44"/>
        <v>30</v>
      </c>
      <c r="B624" t="s">
        <v>231</v>
      </c>
      <c r="C624" t="str">
        <f t="shared" si="42"/>
        <v>"business_hour_tc":"",</v>
      </c>
    </row>
    <row r="625" spans="1:3" x14ac:dyDescent="0.25">
      <c r="A625">
        <f t="shared" si="44"/>
        <v>30</v>
      </c>
      <c r="B625" t="s">
        <v>232</v>
      </c>
      <c r="C625" t="str">
        <f t="shared" si="42"/>
        <v>"business_hour_sc":"",</v>
      </c>
    </row>
    <row r="626" spans="1:3" x14ac:dyDescent="0.25">
      <c r="A626">
        <f t="shared" si="44"/>
        <v>30</v>
      </c>
      <c r="B626" t="s">
        <v>233</v>
      </c>
      <c r="C626" t="str">
        <f t="shared" si="42"/>
        <v>"tel":"",</v>
      </c>
    </row>
    <row r="627" spans="1:3" x14ac:dyDescent="0.25">
      <c r="A627">
        <f t="shared" si="44"/>
        <v>30</v>
      </c>
      <c r="B627" t="s">
        <v>256</v>
      </c>
      <c r="C627" t="str">
        <f>IF(VLOOKUP(A627,Sheet1!A:AH,32,FALSE)="",CONCATENATE(B627,"""Address: ",VLOOKUP(A627,Sheet1!A:AH,15,FALSE),""","),CONCATENATE(B627,"""Address: ",VLOOKUP(A627,Sheet1!A:AH,32,FALSE),""","))</f>
        <v>"address_en":"Address: 1 Austin Road West",</v>
      </c>
    </row>
    <row r="628" spans="1:3" x14ac:dyDescent="0.25">
      <c r="A628">
        <f t="shared" si="44"/>
        <v>30</v>
      </c>
      <c r="B628" t="s">
        <v>257</v>
      </c>
      <c r="C628" t="str">
        <f>IF(VLOOKUP(A628,Sheet1!A:AH,18,FALSE)="",CONCATENATE(B628,"""地址: ",VLOOKUP(A628,Sheet1!A:AH,16,FALSE),""","),CONCATENATE(B628,"""地址: ",VLOOKUP(A628,Sheet1!A:AH,18,FALSE),""","))</f>
        <v>"address_tc":"地址: 柯士甸道西1號",</v>
      </c>
    </row>
    <row r="629" spans="1:3" x14ac:dyDescent="0.25">
      <c r="A629">
        <f t="shared" si="44"/>
        <v>30</v>
      </c>
      <c r="B629" t="s">
        <v>258</v>
      </c>
      <c r="C629" t="str">
        <f>IF(VLOOKUP(A629,Sheet1!A:AH,18,FALSE)="",CONCATENATE(B629,"""地址: ",VLOOKUP(A629,Sheet1!A:AH,17,FALSE),""","),CONCATENATE(B629,"""地址: ",VLOOKUP(A629,Sheet1!A:AH,18,FALSE),""","))</f>
        <v>"address_sc":"地址: 柯士甸道西1號",</v>
      </c>
    </row>
    <row r="630" spans="1:3" x14ac:dyDescent="0.25">
      <c r="A630">
        <f t="shared" si="44"/>
        <v>30</v>
      </c>
      <c r="B630" t="s">
        <v>234</v>
      </c>
      <c r="C630" t="str">
        <f t="shared" si="42"/>
        <v>"is_new":false</v>
      </c>
    </row>
    <row r="631" spans="1:3" x14ac:dyDescent="0.25">
      <c r="A631">
        <f t="shared" si="44"/>
        <v>30</v>
      </c>
      <c r="B631" t="s">
        <v>235</v>
      </c>
      <c r="C631" t="str">
        <f>IF(C632="","}",B631)</f>
        <v>},</v>
      </c>
    </row>
    <row r="632" spans="1:3" x14ac:dyDescent="0.25">
      <c r="A632">
        <f>ROUNDUP((ROW(C632)-1)/21,0)</f>
        <v>31</v>
      </c>
      <c r="B632" t="s">
        <v>229</v>
      </c>
      <c r="C632" t="str">
        <f t="shared" si="42"/>
        <v xml:space="preserve">{  </v>
      </c>
    </row>
    <row r="633" spans="1:3" x14ac:dyDescent="0.25">
      <c r="A633">
        <f t="shared" ref="A633:A652" si="45">ROUNDUP((ROW(C633)-1)/21,0)</f>
        <v>31</v>
      </c>
      <c r="B633" t="s">
        <v>239</v>
      </c>
      <c r="C633" t="str">
        <f>CONCATENATE(B633,A633,",")</f>
        <v>"poi_id": 31,</v>
      </c>
    </row>
    <row r="634" spans="1:3" x14ac:dyDescent="0.25">
      <c r="A634">
        <f t="shared" si="45"/>
        <v>31</v>
      </c>
      <c r="B634" t="s">
        <v>240</v>
      </c>
      <c r="C634" t="str">
        <f>CONCATENATE(B634,"""",VLOOKUP(A634,Sheet1!A:AH,34,FALSE),""",")</f>
        <v>"category_id":"PFS",</v>
      </c>
    </row>
    <row r="635" spans="1:3" x14ac:dyDescent="0.25">
      <c r="A635">
        <f t="shared" si="45"/>
        <v>31</v>
      </c>
      <c r="B635" t="s">
        <v>247</v>
      </c>
      <c r="C635" t="str">
        <f>CONCATENATE(B635,"""",VLOOKUP(A635,Sheet1!A:AH,31,FALSE),""",")</f>
        <v>"image_en":"/res/media/app/blank.jpg",</v>
      </c>
    </row>
    <row r="636" spans="1:3" x14ac:dyDescent="0.25">
      <c r="A636">
        <f t="shared" si="45"/>
        <v>31</v>
      </c>
      <c r="B636" t="s">
        <v>248</v>
      </c>
      <c r="C636" t="str">
        <f>CONCATENATE(B636,"""",VLOOKUP(A636,Sheet1!A:AH,31,FALSE),""",")</f>
        <v>"image_tc":"/res/media/app/blank.jpg",</v>
      </c>
    </row>
    <row r="637" spans="1:3" x14ac:dyDescent="0.25">
      <c r="A637">
        <f t="shared" si="45"/>
        <v>31</v>
      </c>
      <c r="B637" t="s">
        <v>249</v>
      </c>
      <c r="C637" t="str">
        <f>CONCATENATE(B637,"""",VLOOKUP(A637,Sheet1!A:AH,31,FALSE),""",")</f>
        <v>"image_sc":"/res/media/app/blank.jpg",</v>
      </c>
    </row>
    <row r="638" spans="1:3" x14ac:dyDescent="0.25">
      <c r="A638">
        <f t="shared" si="45"/>
        <v>31</v>
      </c>
      <c r="B638" t="s">
        <v>250</v>
      </c>
      <c r="C638" t="str">
        <f>CONCATENATE(B638,"""",VLOOKUP(A638,Sheet1!A:AH,15,FALSE),""",")</f>
        <v>"name_en":"West Kowloon Cultural District",</v>
      </c>
    </row>
    <row r="639" spans="1:3" x14ac:dyDescent="0.25">
      <c r="A639">
        <f t="shared" si="45"/>
        <v>31</v>
      </c>
      <c r="B639" t="s">
        <v>251</v>
      </c>
      <c r="C639" t="str">
        <f>CONCATENATE(B639,"""",VLOOKUP(A639,Sheet1!A:AH,16,FALSE),""",")</f>
        <v>"name_tc":"西九文化區",</v>
      </c>
    </row>
    <row r="640" spans="1:3" x14ac:dyDescent="0.25">
      <c r="A640">
        <f t="shared" si="45"/>
        <v>31</v>
      </c>
      <c r="B640" t="s">
        <v>252</v>
      </c>
      <c r="C640" t="str">
        <f>CONCATENATE(B640,"""",VLOOKUP(A640,Sheet1!A:AH,17,FALSE),""",")</f>
        <v>"name_sc":"西九文化区",</v>
      </c>
    </row>
    <row r="641" spans="1:3" x14ac:dyDescent="0.25">
      <c r="A641">
        <f t="shared" si="45"/>
        <v>31</v>
      </c>
      <c r="B641" t="s">
        <v>253</v>
      </c>
      <c r="C641" t="str">
        <f>CONCATENATE(B641,VLOOKUP(A641,Sheet1!A:AH,12,FALSE),""",")</f>
        <v>"location_en":"Nearest Exit: M",</v>
      </c>
    </row>
    <row r="642" spans="1:3" x14ac:dyDescent="0.25">
      <c r="A642">
        <f t="shared" si="45"/>
        <v>31</v>
      </c>
      <c r="B642" t="s">
        <v>254</v>
      </c>
      <c r="C642" t="str">
        <f>CONCATENATE(B642,VLOOKUP(A642,Sheet1!A:AH,12,FALSE),""",")</f>
        <v>"location_tc":"最近出口: M",</v>
      </c>
    </row>
    <row r="643" spans="1:3" x14ac:dyDescent="0.25">
      <c r="A643">
        <f t="shared" si="45"/>
        <v>31</v>
      </c>
      <c r="B643" t="s">
        <v>255</v>
      </c>
      <c r="C643" t="str">
        <f>CONCATENATE(B643,VLOOKUP(A643,Sheet1!A:AH,12,FALSE),""",")</f>
        <v>"location_sc":"最近出口: M",</v>
      </c>
    </row>
    <row r="644" spans="1:3" x14ac:dyDescent="0.25">
      <c r="A644">
        <f t="shared" si="45"/>
        <v>31</v>
      </c>
      <c r="B644" t="s">
        <v>230</v>
      </c>
      <c r="C644" t="str">
        <f t="shared" si="42"/>
        <v>"business_hour_en":"",</v>
      </c>
    </row>
    <row r="645" spans="1:3" x14ac:dyDescent="0.25">
      <c r="A645">
        <f t="shared" si="45"/>
        <v>31</v>
      </c>
      <c r="B645" t="s">
        <v>231</v>
      </c>
      <c r="C645" t="str">
        <f t="shared" si="42"/>
        <v>"business_hour_tc":"",</v>
      </c>
    </row>
    <row r="646" spans="1:3" x14ac:dyDescent="0.25">
      <c r="A646">
        <f t="shared" si="45"/>
        <v>31</v>
      </c>
      <c r="B646" t="s">
        <v>232</v>
      </c>
      <c r="C646" t="str">
        <f t="shared" si="42"/>
        <v>"business_hour_sc":"",</v>
      </c>
    </row>
    <row r="647" spans="1:3" x14ac:dyDescent="0.25">
      <c r="A647">
        <f t="shared" si="45"/>
        <v>31</v>
      </c>
      <c r="B647" t="s">
        <v>233</v>
      </c>
      <c r="C647" t="str">
        <f t="shared" si="42"/>
        <v>"tel":"",</v>
      </c>
    </row>
    <row r="648" spans="1:3" x14ac:dyDescent="0.25">
      <c r="A648">
        <f t="shared" si="45"/>
        <v>31</v>
      </c>
      <c r="B648" t="s">
        <v>256</v>
      </c>
      <c r="C648" t="str">
        <f>IF(VLOOKUP(A648,Sheet1!A:AH,32,FALSE)="",CONCATENATE(B648,"""Address: ",VLOOKUP(A648,Sheet1!A:AH,15,FALSE),""","),CONCATENATE(B648,"""Address: ",VLOOKUP(A648,Sheet1!A:AH,32,FALSE),""","))</f>
        <v>"address_en":"Address: West Kowloon Cultural District",</v>
      </c>
    </row>
    <row r="649" spans="1:3" x14ac:dyDescent="0.25">
      <c r="A649">
        <f t="shared" si="45"/>
        <v>31</v>
      </c>
      <c r="B649" t="s">
        <v>257</v>
      </c>
      <c r="C649" t="str">
        <f>IF(VLOOKUP(A649,Sheet1!A:AH,18,FALSE)="",CONCATENATE(B649,"""地址: ",VLOOKUP(A649,Sheet1!A:AH,16,FALSE),""","),CONCATENATE(B649,"""地址: ",VLOOKUP(A649,Sheet1!A:AH,18,FALSE),""","))</f>
        <v>"address_tc":"地址: 西九文化區",</v>
      </c>
    </row>
    <row r="650" spans="1:3" x14ac:dyDescent="0.25">
      <c r="A650">
        <f t="shared" si="45"/>
        <v>31</v>
      </c>
      <c r="B650" t="s">
        <v>258</v>
      </c>
      <c r="C650" t="str">
        <f>IF(VLOOKUP(A650,Sheet1!A:AH,18,FALSE)="",CONCATENATE(B650,"""地址: ",VLOOKUP(A650,Sheet1!A:AH,17,FALSE),""","),CONCATENATE(B650,"""地址: ",VLOOKUP(A650,Sheet1!A:AH,18,FALSE),""","))</f>
        <v>"address_sc":"地址: 西九文化区",</v>
      </c>
    </row>
    <row r="651" spans="1:3" x14ac:dyDescent="0.25">
      <c r="A651">
        <f t="shared" si="45"/>
        <v>31</v>
      </c>
      <c r="B651" t="s">
        <v>234</v>
      </c>
      <c r="C651" t="str">
        <f t="shared" si="42"/>
        <v>"is_new":false</v>
      </c>
    </row>
    <row r="652" spans="1:3" x14ac:dyDescent="0.25">
      <c r="A652">
        <f t="shared" si="45"/>
        <v>31</v>
      </c>
      <c r="B652" t="s">
        <v>235</v>
      </c>
      <c r="C652" t="str">
        <f>IF(C653="","}",B652)</f>
        <v>},</v>
      </c>
    </row>
    <row r="653" spans="1:3" x14ac:dyDescent="0.25">
      <c r="A653">
        <f>ROUNDUP((ROW(C653)-1)/21,0)</f>
        <v>32</v>
      </c>
      <c r="B653" t="s">
        <v>229</v>
      </c>
      <c r="C653" t="str">
        <f t="shared" si="42"/>
        <v xml:space="preserve">{  </v>
      </c>
    </row>
    <row r="654" spans="1:3" x14ac:dyDescent="0.25">
      <c r="A654">
        <f t="shared" ref="A654:A673" si="46">ROUNDUP((ROW(C654)-1)/21,0)</f>
        <v>32</v>
      </c>
      <c r="B654" t="s">
        <v>239</v>
      </c>
      <c r="C654" t="str">
        <f>CONCATENATE(B654,A654,",")</f>
        <v>"poi_id": 32,</v>
      </c>
    </row>
    <row r="655" spans="1:3" x14ac:dyDescent="0.25">
      <c r="A655">
        <f t="shared" si="46"/>
        <v>32</v>
      </c>
      <c r="B655" t="s">
        <v>240</v>
      </c>
      <c r="C655" t="str">
        <f>CONCATENATE(B655,"""",VLOOKUP(A655,Sheet1!A:AH,34,FALSE),""",")</f>
        <v>"category_id":"RES",</v>
      </c>
    </row>
    <row r="656" spans="1:3" x14ac:dyDescent="0.25">
      <c r="A656">
        <f t="shared" si="46"/>
        <v>32</v>
      </c>
      <c r="B656" t="s">
        <v>247</v>
      </c>
      <c r="C656" t="str">
        <f>CONCATENATE(B656,"""",VLOOKUP(A656,Sheet1!A:AH,31,FALSE),""",")</f>
        <v>"image_en":"/res/media/app/exit/sorrento.jpg",</v>
      </c>
    </row>
    <row r="657" spans="1:3" x14ac:dyDescent="0.25">
      <c r="A657">
        <f t="shared" si="46"/>
        <v>32</v>
      </c>
      <c r="B657" t="s">
        <v>248</v>
      </c>
      <c r="C657" t="str">
        <f>CONCATENATE(B657,"""",VLOOKUP(A657,Sheet1!A:AH,31,FALSE),""",")</f>
        <v>"image_tc":"/res/media/app/exit/sorrento.jpg",</v>
      </c>
    </row>
    <row r="658" spans="1:3" x14ac:dyDescent="0.25">
      <c r="A658">
        <f t="shared" si="46"/>
        <v>32</v>
      </c>
      <c r="B658" t="s">
        <v>249</v>
      </c>
      <c r="C658" t="str">
        <f>CONCATENATE(B658,"""",VLOOKUP(A658,Sheet1!A:AH,31,FALSE),""",")</f>
        <v>"image_sc":"/res/media/app/exit/sorrento.jpg",</v>
      </c>
    </row>
    <row r="659" spans="1:3" x14ac:dyDescent="0.25">
      <c r="A659">
        <f t="shared" si="46"/>
        <v>32</v>
      </c>
      <c r="B659" t="s">
        <v>250</v>
      </c>
      <c r="C659" t="str">
        <f>CONCATENATE(B659,"""",VLOOKUP(A659,Sheet1!A:AH,15,FALSE),""",")</f>
        <v>"name_en":"Sorrento",</v>
      </c>
    </row>
    <row r="660" spans="1:3" x14ac:dyDescent="0.25">
      <c r="A660">
        <f t="shared" si="46"/>
        <v>32</v>
      </c>
      <c r="B660" t="s">
        <v>251</v>
      </c>
      <c r="C660" t="str">
        <f>CONCATENATE(B660,"""",VLOOKUP(A660,Sheet1!A:AH,16,FALSE),""",")</f>
        <v>"name_tc":"擎天半島",</v>
      </c>
    </row>
    <row r="661" spans="1:3" x14ac:dyDescent="0.25">
      <c r="A661">
        <f t="shared" si="46"/>
        <v>32</v>
      </c>
      <c r="B661" t="s">
        <v>252</v>
      </c>
      <c r="C661" t="str">
        <f>CONCATENATE(B661,"""",VLOOKUP(A661,Sheet1!A:AH,17,FALSE),""",")</f>
        <v>"name_sc":"擎天半岛",</v>
      </c>
    </row>
    <row r="662" spans="1:3" x14ac:dyDescent="0.25">
      <c r="A662">
        <f t="shared" si="46"/>
        <v>32</v>
      </c>
      <c r="B662" t="s">
        <v>253</v>
      </c>
      <c r="C662" t="str">
        <f>CONCATENATE(B662,VLOOKUP(A662,Sheet1!A:AH,12,FALSE),""",")</f>
        <v>"location_en":"Nearest Exit: M, K2",</v>
      </c>
    </row>
    <row r="663" spans="1:3" x14ac:dyDescent="0.25">
      <c r="A663">
        <f t="shared" si="46"/>
        <v>32</v>
      </c>
      <c r="B663" t="s">
        <v>254</v>
      </c>
      <c r="C663" t="str">
        <f>CONCATENATE(B663,VLOOKUP(A663,Sheet1!A:AH,12,FALSE),""",")</f>
        <v>"location_tc":"最近出口: M, K2",</v>
      </c>
    </row>
    <row r="664" spans="1:3" x14ac:dyDescent="0.25">
      <c r="A664">
        <f t="shared" si="46"/>
        <v>32</v>
      </c>
      <c r="B664" t="s">
        <v>255</v>
      </c>
      <c r="C664" t="str">
        <f>CONCATENATE(B664,VLOOKUP(A664,Sheet1!A:AH,12,FALSE),""",")</f>
        <v>"location_sc":"最近出口: M, K2",</v>
      </c>
    </row>
    <row r="665" spans="1:3" x14ac:dyDescent="0.25">
      <c r="A665">
        <f t="shared" si="46"/>
        <v>32</v>
      </c>
      <c r="B665" t="s">
        <v>230</v>
      </c>
      <c r="C665" t="str">
        <f t="shared" ref="C665:C672" si="47">B665</f>
        <v>"business_hour_en":"",</v>
      </c>
    </row>
    <row r="666" spans="1:3" x14ac:dyDescent="0.25">
      <c r="A666">
        <f t="shared" si="46"/>
        <v>32</v>
      </c>
      <c r="B666" t="s">
        <v>231</v>
      </c>
      <c r="C666" t="str">
        <f t="shared" si="47"/>
        <v>"business_hour_tc":"",</v>
      </c>
    </row>
    <row r="667" spans="1:3" x14ac:dyDescent="0.25">
      <c r="A667">
        <f t="shared" si="46"/>
        <v>32</v>
      </c>
      <c r="B667" t="s">
        <v>232</v>
      </c>
      <c r="C667" t="str">
        <f t="shared" si="47"/>
        <v>"business_hour_sc":"",</v>
      </c>
    </row>
    <row r="668" spans="1:3" x14ac:dyDescent="0.25">
      <c r="A668">
        <f t="shared" si="46"/>
        <v>32</v>
      </c>
      <c r="B668" t="s">
        <v>233</v>
      </c>
      <c r="C668" t="str">
        <f t="shared" si="47"/>
        <v>"tel":"",</v>
      </c>
    </row>
    <row r="669" spans="1:3" x14ac:dyDescent="0.25">
      <c r="A669">
        <f t="shared" si="46"/>
        <v>32</v>
      </c>
      <c r="B669" t="s">
        <v>256</v>
      </c>
      <c r="C669" t="str">
        <f>IF(VLOOKUP(A669,Sheet1!A:AH,32,FALSE)="",CONCATENATE(B669,"""Address: ",VLOOKUP(A669,Sheet1!A:AH,15,FALSE),""","),CONCATENATE(B669,"""Address: ",VLOOKUP(A669,Sheet1!A:AH,32,FALSE),""","))</f>
        <v>"address_en":"Address: 1 Austin Road ,Kowloon",</v>
      </c>
    </row>
    <row r="670" spans="1:3" x14ac:dyDescent="0.25">
      <c r="A670">
        <f t="shared" si="46"/>
        <v>32</v>
      </c>
      <c r="B670" t="s">
        <v>257</v>
      </c>
      <c r="C670" t="str">
        <f>IF(VLOOKUP(A670,Sheet1!A:AH,18,FALSE)="",CONCATENATE(B670,"""地址: ",VLOOKUP(A670,Sheet1!A:AH,16,FALSE),""","),CONCATENATE(B670,"""地址: ",VLOOKUP(A670,Sheet1!A:AH,18,FALSE),""","))</f>
        <v>"address_tc":"地址: 九龍柯士甸道1號",</v>
      </c>
    </row>
    <row r="671" spans="1:3" x14ac:dyDescent="0.25">
      <c r="A671">
        <f t="shared" si="46"/>
        <v>32</v>
      </c>
      <c r="B671" t="s">
        <v>258</v>
      </c>
      <c r="C671" t="str">
        <f>IF(VLOOKUP(A671,Sheet1!A:AH,18,FALSE)="",CONCATENATE(B671,"""地址: ",VLOOKUP(A671,Sheet1!A:AH,17,FALSE),""","),CONCATENATE(B671,"""地址: ",VLOOKUP(A671,Sheet1!A:AH,18,FALSE),""","))</f>
        <v>"address_sc":"地址: 九龍柯士甸道1號",</v>
      </c>
    </row>
    <row r="672" spans="1:3" x14ac:dyDescent="0.25">
      <c r="A672">
        <f t="shared" si="46"/>
        <v>32</v>
      </c>
      <c r="B672" t="s">
        <v>234</v>
      </c>
      <c r="C672" t="str">
        <f t="shared" si="47"/>
        <v>"is_new":false</v>
      </c>
    </row>
    <row r="673" spans="1:3" x14ac:dyDescent="0.25">
      <c r="A673">
        <f t="shared" si="46"/>
        <v>32</v>
      </c>
      <c r="B673" t="s">
        <v>235</v>
      </c>
      <c r="C673" t="str">
        <f>IF(C674="","}",B673)</f>
        <v>},</v>
      </c>
    </row>
    <row r="674" spans="1:3" x14ac:dyDescent="0.25">
      <c r="A674">
        <f>ROUNDUP((ROW(C674)-1)/21,0)</f>
        <v>33</v>
      </c>
      <c r="B674" t="s">
        <v>229</v>
      </c>
      <c r="C674" t="str">
        <f t="shared" ref="C674:C737" si="48">B674</f>
        <v xml:space="preserve">{  </v>
      </c>
    </row>
    <row r="675" spans="1:3" x14ac:dyDescent="0.25">
      <c r="A675">
        <f t="shared" ref="A675:A694" si="49">ROUNDUP((ROW(C675)-1)/21,0)</f>
        <v>33</v>
      </c>
      <c r="B675" t="s">
        <v>239</v>
      </c>
      <c r="C675" t="str">
        <f>CONCATENATE(B675,A675,",")</f>
        <v>"poi_id": 33,</v>
      </c>
    </row>
    <row r="676" spans="1:3" x14ac:dyDescent="0.25">
      <c r="A676">
        <f t="shared" si="49"/>
        <v>33</v>
      </c>
      <c r="B676" t="s">
        <v>240</v>
      </c>
      <c r="C676" t="str">
        <f>CONCATENATE(B676,"""",VLOOKUP(A676,Sheet1!A:AH,34,FALSE),""",")</f>
        <v>"category_id":"PFS",</v>
      </c>
    </row>
    <row r="677" spans="1:3" x14ac:dyDescent="0.25">
      <c r="A677">
        <f t="shared" si="49"/>
        <v>33</v>
      </c>
      <c r="B677" t="s">
        <v>247</v>
      </c>
      <c r="C677" t="str">
        <f>CONCATENATE(B677,"""",VLOOKUP(A677,Sheet1!A:AH,31,FALSE),""",")</f>
        <v>"image_en":"/res/media/app/exit/austin-road-cross-boundary-coach-terminus.jpg",</v>
      </c>
    </row>
    <row r="678" spans="1:3" x14ac:dyDescent="0.25">
      <c r="A678">
        <f t="shared" si="49"/>
        <v>33</v>
      </c>
      <c r="B678" t="s">
        <v>248</v>
      </c>
      <c r="C678" t="str">
        <f>CONCATENATE(B678,"""",VLOOKUP(A678,Sheet1!A:AH,31,FALSE),""",")</f>
        <v>"image_tc":"/res/media/app/exit/austin-road-cross-boundary-coach-terminus.jpg",</v>
      </c>
    </row>
    <row r="679" spans="1:3" x14ac:dyDescent="0.25">
      <c r="A679">
        <f t="shared" si="49"/>
        <v>33</v>
      </c>
      <c r="B679" t="s">
        <v>249</v>
      </c>
      <c r="C679" t="str">
        <f>CONCATENATE(B679,"""",VLOOKUP(A679,Sheet1!A:AH,31,FALSE),""",")</f>
        <v>"image_sc":"/res/media/app/exit/austin-road-cross-boundary-coach-terminus.jpg",</v>
      </c>
    </row>
    <row r="680" spans="1:3" x14ac:dyDescent="0.25">
      <c r="A680">
        <f t="shared" si="49"/>
        <v>33</v>
      </c>
      <c r="B680" t="s">
        <v>250</v>
      </c>
      <c r="C680" t="str">
        <f>CONCATENATE(B680,"""",VLOOKUP(A680,Sheet1!A:AH,15,FALSE),""",")</f>
        <v>"name_en":"Austin Road Cross Boundary Coach Terminus",</v>
      </c>
    </row>
    <row r="681" spans="1:3" x14ac:dyDescent="0.25">
      <c r="A681">
        <f t="shared" si="49"/>
        <v>33</v>
      </c>
      <c r="B681" t="s">
        <v>251</v>
      </c>
      <c r="C681" t="str">
        <f>CONCATENATE(B681,"""",VLOOKUP(A681,Sheet1!A:AH,16,FALSE),""",")</f>
        <v>"name_tc":"柯士甸道過境巴士總站",</v>
      </c>
    </row>
    <row r="682" spans="1:3" x14ac:dyDescent="0.25">
      <c r="A682">
        <f t="shared" si="49"/>
        <v>33</v>
      </c>
      <c r="B682" t="s">
        <v>252</v>
      </c>
      <c r="C682" t="str">
        <f>CONCATENATE(B682,"""",VLOOKUP(A682,Sheet1!A:AH,17,FALSE),""",")</f>
        <v>"name_sc":"柯士甸道过境巴士总站",</v>
      </c>
    </row>
    <row r="683" spans="1:3" x14ac:dyDescent="0.25">
      <c r="A683">
        <f t="shared" si="49"/>
        <v>33</v>
      </c>
      <c r="B683" t="s">
        <v>253</v>
      </c>
      <c r="C683" t="str">
        <f>CONCATENATE(B683,VLOOKUP(A683,Sheet1!A:AH,12,FALSE),""",")</f>
        <v>"location_en":"Nearest Exit: N",</v>
      </c>
    </row>
    <row r="684" spans="1:3" x14ac:dyDescent="0.25">
      <c r="A684">
        <f t="shared" si="49"/>
        <v>33</v>
      </c>
      <c r="B684" t="s">
        <v>254</v>
      </c>
      <c r="C684" t="str">
        <f>CONCATENATE(B684,VLOOKUP(A684,Sheet1!A:AH,12,FALSE),""",")</f>
        <v>"location_tc":"最近出口: N",</v>
      </c>
    </row>
    <row r="685" spans="1:3" x14ac:dyDescent="0.25">
      <c r="A685">
        <f t="shared" si="49"/>
        <v>33</v>
      </c>
      <c r="B685" t="s">
        <v>255</v>
      </c>
      <c r="C685" t="str">
        <f>CONCATENATE(B685,VLOOKUP(A685,Sheet1!A:AH,12,FALSE),""",")</f>
        <v>"location_sc":"最近出口: N",</v>
      </c>
    </row>
    <row r="686" spans="1:3" x14ac:dyDescent="0.25">
      <c r="A686">
        <f t="shared" si="49"/>
        <v>33</v>
      </c>
      <c r="B686" t="s">
        <v>230</v>
      </c>
      <c r="C686" t="str">
        <f t="shared" si="48"/>
        <v>"business_hour_en":"",</v>
      </c>
    </row>
    <row r="687" spans="1:3" x14ac:dyDescent="0.25">
      <c r="A687">
        <f t="shared" si="49"/>
        <v>33</v>
      </c>
      <c r="B687" t="s">
        <v>231</v>
      </c>
      <c r="C687" t="str">
        <f t="shared" si="48"/>
        <v>"business_hour_tc":"",</v>
      </c>
    </row>
    <row r="688" spans="1:3" x14ac:dyDescent="0.25">
      <c r="A688">
        <f t="shared" si="49"/>
        <v>33</v>
      </c>
      <c r="B688" t="s">
        <v>232</v>
      </c>
      <c r="C688" t="str">
        <f t="shared" si="48"/>
        <v>"business_hour_sc":"",</v>
      </c>
    </row>
    <row r="689" spans="1:3" x14ac:dyDescent="0.25">
      <c r="A689">
        <f t="shared" si="49"/>
        <v>33</v>
      </c>
      <c r="B689" t="s">
        <v>233</v>
      </c>
      <c r="C689" t="str">
        <f t="shared" si="48"/>
        <v>"tel":"",</v>
      </c>
    </row>
    <row r="690" spans="1:3" x14ac:dyDescent="0.25">
      <c r="A690">
        <f t="shared" si="49"/>
        <v>33</v>
      </c>
      <c r="B690" t="s">
        <v>256</v>
      </c>
      <c r="C690" t="str">
        <f>IF(VLOOKUP(A690,Sheet1!A:AH,32,FALSE)="",CONCATENATE(B690,"""Address: ",VLOOKUP(A690,Sheet1!A:AH,15,FALSE),""","),CONCATENATE(B690,"""Address: ",VLOOKUP(A690,Sheet1!A:AH,32,FALSE),""","))</f>
        <v>"address_en":"Address: Scout Path, Tsim Sha Tsui",</v>
      </c>
    </row>
    <row r="691" spans="1:3" x14ac:dyDescent="0.25">
      <c r="A691">
        <f t="shared" si="49"/>
        <v>33</v>
      </c>
      <c r="B691" t="s">
        <v>257</v>
      </c>
      <c r="C691" t="str">
        <f>IF(VLOOKUP(A691,Sheet1!A:AH,18,FALSE)="",CONCATENATE(B691,"""地址: ",VLOOKUP(A691,Sheet1!A:AH,16,FALSE),""","),CONCATENATE(B691,"""地址: ",VLOOKUP(A691,Sheet1!A:AH,18,FALSE),""","))</f>
        <v>"address_tc":"地址: 尖沙咀童軍徑",</v>
      </c>
    </row>
    <row r="692" spans="1:3" x14ac:dyDescent="0.25">
      <c r="A692">
        <f t="shared" si="49"/>
        <v>33</v>
      </c>
      <c r="B692" t="s">
        <v>258</v>
      </c>
      <c r="C692" t="str">
        <f>IF(VLOOKUP(A692,Sheet1!A:AH,18,FALSE)="",CONCATENATE(B692,"""地址: ",VLOOKUP(A692,Sheet1!A:AH,17,FALSE),""","),CONCATENATE(B692,"""地址: ",VLOOKUP(A692,Sheet1!A:AH,18,FALSE),""","))</f>
        <v>"address_sc":"地址: 尖沙咀童軍徑",</v>
      </c>
    </row>
    <row r="693" spans="1:3" x14ac:dyDescent="0.25">
      <c r="A693">
        <f t="shared" si="49"/>
        <v>33</v>
      </c>
      <c r="B693" t="s">
        <v>234</v>
      </c>
      <c r="C693" t="str">
        <f t="shared" si="48"/>
        <v>"is_new":false</v>
      </c>
    </row>
    <row r="694" spans="1:3" x14ac:dyDescent="0.25">
      <c r="A694">
        <f t="shared" si="49"/>
        <v>33</v>
      </c>
      <c r="B694" t="s">
        <v>235</v>
      </c>
      <c r="C694" t="str">
        <f>IF(C695="","}",B694)</f>
        <v>},</v>
      </c>
    </row>
    <row r="695" spans="1:3" x14ac:dyDescent="0.25">
      <c r="A695">
        <f>ROUNDUP((ROW(C695)-1)/21,0)</f>
        <v>34</v>
      </c>
      <c r="B695" t="s">
        <v>229</v>
      </c>
      <c r="C695" t="str">
        <f t="shared" si="48"/>
        <v xml:space="preserve">{  </v>
      </c>
    </row>
    <row r="696" spans="1:3" x14ac:dyDescent="0.25">
      <c r="A696">
        <f t="shared" ref="A696:A715" si="50">ROUNDUP((ROW(C696)-1)/21,0)</f>
        <v>34</v>
      </c>
      <c r="B696" t="s">
        <v>239</v>
      </c>
      <c r="C696" t="str">
        <f>CONCATENATE(B696,A696,",")</f>
        <v>"poi_id": 34,</v>
      </c>
    </row>
    <row r="697" spans="1:3" x14ac:dyDescent="0.25">
      <c r="A697">
        <f t="shared" si="50"/>
        <v>34</v>
      </c>
      <c r="B697" t="s">
        <v>240</v>
      </c>
      <c r="C697" t="str">
        <f>CONCATENATE(B697,"""",VLOOKUP(A697,Sheet1!A:AH,34,FALSE),""",")</f>
        <v>"category_id":"HOS",</v>
      </c>
    </row>
    <row r="698" spans="1:3" x14ac:dyDescent="0.25">
      <c r="A698">
        <f t="shared" si="50"/>
        <v>34</v>
      </c>
      <c r="B698" t="s">
        <v>247</v>
      </c>
      <c r="C698" t="str">
        <f>CONCATENATE(B698,"""",VLOOKUP(A698,Sheet1!A:AH,31,FALSE),""",")</f>
        <v>"image_en":"/res/media/app/exit/b-p-international.jpg",</v>
      </c>
    </row>
    <row r="699" spans="1:3" x14ac:dyDescent="0.25">
      <c r="A699">
        <f t="shared" si="50"/>
        <v>34</v>
      </c>
      <c r="B699" t="s">
        <v>248</v>
      </c>
      <c r="C699" t="str">
        <f>CONCATENATE(B699,"""",VLOOKUP(A699,Sheet1!A:AH,31,FALSE),""",")</f>
        <v>"image_tc":"/res/media/app/exit/b-p-international.jpg",</v>
      </c>
    </row>
    <row r="700" spans="1:3" x14ac:dyDescent="0.25">
      <c r="A700">
        <f t="shared" si="50"/>
        <v>34</v>
      </c>
      <c r="B700" t="s">
        <v>249</v>
      </c>
      <c r="C700" t="str">
        <f>CONCATENATE(B700,"""",VLOOKUP(A700,Sheet1!A:AH,31,FALSE),""",")</f>
        <v>"image_sc":"/res/media/app/exit/b-p-international.jpg",</v>
      </c>
    </row>
    <row r="701" spans="1:3" x14ac:dyDescent="0.25">
      <c r="A701">
        <f t="shared" si="50"/>
        <v>34</v>
      </c>
      <c r="B701" t="s">
        <v>250</v>
      </c>
      <c r="C701" t="str">
        <f>CONCATENATE(B701,"""",VLOOKUP(A701,Sheet1!A:AH,15,FALSE),""",")</f>
        <v>"name_en":"B P International",</v>
      </c>
    </row>
    <row r="702" spans="1:3" x14ac:dyDescent="0.25">
      <c r="A702">
        <f t="shared" si="50"/>
        <v>34</v>
      </c>
      <c r="B702" t="s">
        <v>251</v>
      </c>
      <c r="C702" t="str">
        <f>CONCATENATE(B702,"""",VLOOKUP(A702,Sheet1!A:AH,16,FALSE),""",")</f>
        <v>"name_tc":"龍堡國際",</v>
      </c>
    </row>
    <row r="703" spans="1:3" x14ac:dyDescent="0.25">
      <c r="A703">
        <f t="shared" si="50"/>
        <v>34</v>
      </c>
      <c r="B703" t="s">
        <v>252</v>
      </c>
      <c r="C703" t="str">
        <f>CONCATENATE(B703,"""",VLOOKUP(A703,Sheet1!A:AH,17,FALSE),""",")</f>
        <v>"name_sc":"龙堡国际",</v>
      </c>
    </row>
    <row r="704" spans="1:3" x14ac:dyDescent="0.25">
      <c r="A704">
        <f t="shared" si="50"/>
        <v>34</v>
      </c>
      <c r="B704" t="s">
        <v>253</v>
      </c>
      <c r="C704" t="str">
        <f>CONCATENATE(B704,VLOOKUP(A704,Sheet1!A:AH,12,FALSE),""",")</f>
        <v>"location_en":"Nearest Exit: N",</v>
      </c>
    </row>
    <row r="705" spans="1:3" x14ac:dyDescent="0.25">
      <c r="A705">
        <f t="shared" si="50"/>
        <v>34</v>
      </c>
      <c r="B705" t="s">
        <v>254</v>
      </c>
      <c r="C705" t="str">
        <f>CONCATENATE(B705,VLOOKUP(A705,Sheet1!A:AH,12,FALSE),""",")</f>
        <v>"location_tc":"最近出口: N",</v>
      </c>
    </row>
    <row r="706" spans="1:3" x14ac:dyDescent="0.25">
      <c r="A706">
        <f t="shared" si="50"/>
        <v>34</v>
      </c>
      <c r="B706" t="s">
        <v>255</v>
      </c>
      <c r="C706" t="str">
        <f>CONCATENATE(B706,VLOOKUP(A706,Sheet1!A:AH,12,FALSE),""",")</f>
        <v>"location_sc":"最近出口: N",</v>
      </c>
    </row>
    <row r="707" spans="1:3" x14ac:dyDescent="0.25">
      <c r="A707">
        <f t="shared" si="50"/>
        <v>34</v>
      </c>
      <c r="B707" t="s">
        <v>230</v>
      </c>
      <c r="C707" t="str">
        <f t="shared" si="48"/>
        <v>"business_hour_en":"",</v>
      </c>
    </row>
    <row r="708" spans="1:3" x14ac:dyDescent="0.25">
      <c r="A708">
        <f t="shared" si="50"/>
        <v>34</v>
      </c>
      <c r="B708" t="s">
        <v>231</v>
      </c>
      <c r="C708" t="str">
        <f t="shared" si="48"/>
        <v>"business_hour_tc":"",</v>
      </c>
    </row>
    <row r="709" spans="1:3" x14ac:dyDescent="0.25">
      <c r="A709">
        <f t="shared" si="50"/>
        <v>34</v>
      </c>
      <c r="B709" t="s">
        <v>232</v>
      </c>
      <c r="C709" t="str">
        <f t="shared" si="48"/>
        <v>"business_hour_sc":"",</v>
      </c>
    </row>
    <row r="710" spans="1:3" x14ac:dyDescent="0.25">
      <c r="A710">
        <f t="shared" si="50"/>
        <v>34</v>
      </c>
      <c r="B710" t="s">
        <v>233</v>
      </c>
      <c r="C710" t="str">
        <f t="shared" si="48"/>
        <v>"tel":"",</v>
      </c>
    </row>
    <row r="711" spans="1:3" x14ac:dyDescent="0.25">
      <c r="A711">
        <f t="shared" si="50"/>
        <v>34</v>
      </c>
      <c r="B711" t="s">
        <v>256</v>
      </c>
      <c r="C711" t="str">
        <f>IF(VLOOKUP(A711,Sheet1!A:AH,32,FALSE)="",CONCATENATE(B711,"""Address: ",VLOOKUP(A711,Sheet1!A:AH,15,FALSE),""","),CONCATENATE(B711,"""Address: ",VLOOKUP(A711,Sheet1!A:AH,32,FALSE),""","))</f>
        <v>"address_en":"Address: 8 Austin Rd, Tsim Sha Tsui,Kowloon, Hong Kong",</v>
      </c>
    </row>
    <row r="712" spans="1:3" x14ac:dyDescent="0.25">
      <c r="A712">
        <f t="shared" si="50"/>
        <v>34</v>
      </c>
      <c r="B712" t="s">
        <v>257</v>
      </c>
      <c r="C712" t="str">
        <f>IF(VLOOKUP(A712,Sheet1!A:AH,18,FALSE)="",CONCATENATE(B712,"""地址: ",VLOOKUP(A712,Sheet1!A:AH,16,FALSE),""","),CONCATENATE(B712,"""地址: ",VLOOKUP(A712,Sheet1!A:AH,18,FALSE),""","))</f>
        <v>"address_tc":"地址: 香港九龍尖沙咀柯士甸道8號",</v>
      </c>
    </row>
    <row r="713" spans="1:3" x14ac:dyDescent="0.25">
      <c r="A713">
        <f t="shared" si="50"/>
        <v>34</v>
      </c>
      <c r="B713" t="s">
        <v>258</v>
      </c>
      <c r="C713" t="str">
        <f>IF(VLOOKUP(A713,Sheet1!A:AH,18,FALSE)="",CONCATENATE(B713,"""地址: ",VLOOKUP(A713,Sheet1!A:AH,17,FALSE),""","),CONCATENATE(B713,"""地址: ",VLOOKUP(A713,Sheet1!A:AH,18,FALSE),""","))</f>
        <v>"address_sc":"地址: 香港九龍尖沙咀柯士甸道8號",</v>
      </c>
    </row>
    <row r="714" spans="1:3" x14ac:dyDescent="0.25">
      <c r="A714">
        <f t="shared" si="50"/>
        <v>34</v>
      </c>
      <c r="B714" t="s">
        <v>234</v>
      </c>
      <c r="C714" t="str">
        <f t="shared" si="48"/>
        <v>"is_new":false</v>
      </c>
    </row>
    <row r="715" spans="1:3" x14ac:dyDescent="0.25">
      <c r="A715">
        <f t="shared" si="50"/>
        <v>34</v>
      </c>
      <c r="B715" t="s">
        <v>235</v>
      </c>
      <c r="C715" t="str">
        <f>IF(C716="","}",B715)</f>
        <v>},</v>
      </c>
    </row>
    <row r="716" spans="1:3" x14ac:dyDescent="0.25">
      <c r="A716">
        <f>ROUNDUP((ROW(C716)-1)/21,0)</f>
        <v>35</v>
      </c>
      <c r="B716" t="s">
        <v>229</v>
      </c>
      <c r="C716" t="str">
        <f t="shared" si="48"/>
        <v xml:space="preserve">{  </v>
      </c>
    </row>
    <row r="717" spans="1:3" x14ac:dyDescent="0.25">
      <c r="A717">
        <f t="shared" ref="A717:A736" si="51">ROUNDUP((ROW(C717)-1)/21,0)</f>
        <v>35</v>
      </c>
      <c r="B717" t="s">
        <v>239</v>
      </c>
      <c r="C717" t="str">
        <f>CONCATENATE(B717,A717,",")</f>
        <v>"poi_id": 35,</v>
      </c>
    </row>
    <row r="718" spans="1:3" x14ac:dyDescent="0.25">
      <c r="A718">
        <f t="shared" si="51"/>
        <v>35</v>
      </c>
      <c r="B718" t="s">
        <v>240</v>
      </c>
      <c r="C718" t="str">
        <f>CONCATENATE(B718,"""",VLOOKUP(A718,Sheet1!A:AH,34,FALSE),""",")</f>
        <v>"category_id":"SCH",</v>
      </c>
    </row>
    <row r="719" spans="1:3" x14ac:dyDescent="0.25">
      <c r="A719">
        <f t="shared" si="51"/>
        <v>35</v>
      </c>
      <c r="B719" t="s">
        <v>247</v>
      </c>
      <c r="C719" t="str">
        <f>CONCATENATE(B719,"""",VLOOKUP(A719,Sheet1!A:AH,31,FALSE),""",")</f>
        <v>"image_en":"/res/media/app/exit/canton-road-government-primary-school.jpg",</v>
      </c>
    </row>
    <row r="720" spans="1:3" x14ac:dyDescent="0.25">
      <c r="A720">
        <f t="shared" si="51"/>
        <v>35</v>
      </c>
      <c r="B720" t="s">
        <v>248</v>
      </c>
      <c r="C720" t="str">
        <f>CONCATENATE(B720,"""",VLOOKUP(A720,Sheet1!A:AH,31,FALSE),""",")</f>
        <v>"image_tc":"/res/media/app/exit/canton-road-government-primary-school.jpg",</v>
      </c>
    </row>
    <row r="721" spans="1:3" x14ac:dyDescent="0.25">
      <c r="A721">
        <f t="shared" si="51"/>
        <v>35</v>
      </c>
      <c r="B721" t="s">
        <v>249</v>
      </c>
      <c r="C721" t="str">
        <f>CONCATENATE(B721,"""",VLOOKUP(A721,Sheet1!A:AH,31,FALSE),""",")</f>
        <v>"image_sc":"/res/media/app/exit/canton-road-government-primary-school.jpg",</v>
      </c>
    </row>
    <row r="722" spans="1:3" x14ac:dyDescent="0.25">
      <c r="A722">
        <f t="shared" si="51"/>
        <v>35</v>
      </c>
      <c r="B722" t="s">
        <v>250</v>
      </c>
      <c r="C722" t="str">
        <f>CONCATENATE(B722,"""",VLOOKUP(A722,Sheet1!A:AH,15,FALSE),""",")</f>
        <v>"name_en":"Canton Road Government Primary School",</v>
      </c>
    </row>
    <row r="723" spans="1:3" x14ac:dyDescent="0.25">
      <c r="A723">
        <f t="shared" si="51"/>
        <v>35</v>
      </c>
      <c r="B723" t="s">
        <v>251</v>
      </c>
      <c r="C723" t="str">
        <f>CONCATENATE(B723,"""",VLOOKUP(A723,Sheet1!A:AH,16,FALSE),""",")</f>
        <v>"name_tc":"廣東道官立小學",</v>
      </c>
    </row>
    <row r="724" spans="1:3" x14ac:dyDescent="0.25">
      <c r="A724">
        <f t="shared" si="51"/>
        <v>35</v>
      </c>
      <c r="B724" t="s">
        <v>252</v>
      </c>
      <c r="C724" t="str">
        <f>CONCATENATE(B724,"""",VLOOKUP(A724,Sheet1!A:AH,17,FALSE),""",")</f>
        <v>"name_sc":"广东道官立小学",</v>
      </c>
    </row>
    <row r="725" spans="1:3" x14ac:dyDescent="0.25">
      <c r="A725">
        <f t="shared" si="51"/>
        <v>35</v>
      </c>
      <c r="B725" t="s">
        <v>253</v>
      </c>
      <c r="C725" t="str">
        <f>CONCATENATE(B725,VLOOKUP(A725,Sheet1!A:AH,12,FALSE),""",")</f>
        <v>"location_en":"Nearest Exit: N",</v>
      </c>
    </row>
    <row r="726" spans="1:3" x14ac:dyDescent="0.25">
      <c r="A726">
        <f t="shared" si="51"/>
        <v>35</v>
      </c>
      <c r="B726" t="s">
        <v>254</v>
      </c>
      <c r="C726" t="str">
        <f>CONCATENATE(B726,VLOOKUP(A726,Sheet1!A:AH,12,FALSE),""",")</f>
        <v>"location_tc":"最近出口: N",</v>
      </c>
    </row>
    <row r="727" spans="1:3" x14ac:dyDescent="0.25">
      <c r="A727">
        <f t="shared" si="51"/>
        <v>35</v>
      </c>
      <c r="B727" t="s">
        <v>255</v>
      </c>
      <c r="C727" t="str">
        <f>CONCATENATE(B727,VLOOKUP(A727,Sheet1!A:AH,12,FALSE),""",")</f>
        <v>"location_sc":"最近出口: N",</v>
      </c>
    </row>
    <row r="728" spans="1:3" x14ac:dyDescent="0.25">
      <c r="A728">
        <f t="shared" si="51"/>
        <v>35</v>
      </c>
      <c r="B728" t="s">
        <v>230</v>
      </c>
      <c r="C728" t="str">
        <f t="shared" si="48"/>
        <v>"business_hour_en":"",</v>
      </c>
    </row>
    <row r="729" spans="1:3" x14ac:dyDescent="0.25">
      <c r="A729">
        <f t="shared" si="51"/>
        <v>35</v>
      </c>
      <c r="B729" t="s">
        <v>231</v>
      </c>
      <c r="C729" t="str">
        <f t="shared" si="48"/>
        <v>"business_hour_tc":"",</v>
      </c>
    </row>
    <row r="730" spans="1:3" x14ac:dyDescent="0.25">
      <c r="A730">
        <f t="shared" si="51"/>
        <v>35</v>
      </c>
      <c r="B730" t="s">
        <v>232</v>
      </c>
      <c r="C730" t="str">
        <f t="shared" si="48"/>
        <v>"business_hour_sc":"",</v>
      </c>
    </row>
    <row r="731" spans="1:3" x14ac:dyDescent="0.25">
      <c r="A731">
        <f t="shared" si="51"/>
        <v>35</v>
      </c>
      <c r="B731" t="s">
        <v>233</v>
      </c>
      <c r="C731" t="str">
        <f t="shared" si="48"/>
        <v>"tel":"",</v>
      </c>
    </row>
    <row r="732" spans="1:3" x14ac:dyDescent="0.25">
      <c r="A732">
        <f t="shared" si="51"/>
        <v>35</v>
      </c>
      <c r="B732" t="s">
        <v>256</v>
      </c>
      <c r="C732" t="str">
        <f>IF(VLOOKUP(A732,Sheet1!A:AH,32,FALSE)="",CONCATENATE(B732,"""Address: ",VLOOKUP(A732,Sheet1!A:AH,15,FALSE),""","),CONCATENATE(B732,"""Address: ",VLOOKUP(A732,Sheet1!A:AH,32,FALSE),""","))</f>
        <v>"address_en":"Address: 178 Canton Road, Tsim Sha Tsui",</v>
      </c>
    </row>
    <row r="733" spans="1:3" x14ac:dyDescent="0.25">
      <c r="A733">
        <f t="shared" si="51"/>
        <v>35</v>
      </c>
      <c r="B733" t="s">
        <v>257</v>
      </c>
      <c r="C733" t="str">
        <f>IF(VLOOKUP(A733,Sheet1!A:AH,18,FALSE)="",CONCATENATE(B733,"""地址: ",VLOOKUP(A733,Sheet1!A:AH,16,FALSE),""","),CONCATENATE(B733,"""地址: ",VLOOKUP(A733,Sheet1!A:AH,18,FALSE),""","))</f>
        <v>"address_tc":"地址: 尖沙咀廣東道178號",</v>
      </c>
    </row>
    <row r="734" spans="1:3" x14ac:dyDescent="0.25">
      <c r="A734">
        <f t="shared" si="51"/>
        <v>35</v>
      </c>
      <c r="B734" t="s">
        <v>258</v>
      </c>
      <c r="C734" t="str">
        <f>IF(VLOOKUP(A734,Sheet1!A:AH,18,FALSE)="",CONCATENATE(B734,"""地址: ",VLOOKUP(A734,Sheet1!A:AH,17,FALSE),""","),CONCATENATE(B734,"""地址: ",VLOOKUP(A734,Sheet1!A:AH,18,FALSE),""","))</f>
        <v>"address_sc":"地址: 尖沙咀廣東道178號",</v>
      </c>
    </row>
    <row r="735" spans="1:3" x14ac:dyDescent="0.25">
      <c r="A735">
        <f t="shared" si="51"/>
        <v>35</v>
      </c>
      <c r="B735" t="s">
        <v>234</v>
      </c>
      <c r="C735" t="str">
        <f t="shared" si="48"/>
        <v>"is_new":false</v>
      </c>
    </row>
    <row r="736" spans="1:3" x14ac:dyDescent="0.25">
      <c r="A736">
        <f t="shared" si="51"/>
        <v>35</v>
      </c>
      <c r="B736" t="s">
        <v>235</v>
      </c>
      <c r="C736" t="str">
        <f>IF(C737="","}",B736)</f>
        <v>},</v>
      </c>
    </row>
    <row r="737" spans="1:3" x14ac:dyDescent="0.25">
      <c r="A737">
        <f>ROUNDUP((ROW(C737)-1)/21,0)</f>
        <v>36</v>
      </c>
      <c r="B737" t="s">
        <v>229</v>
      </c>
      <c r="C737" t="str">
        <f t="shared" si="48"/>
        <v xml:space="preserve">{  </v>
      </c>
    </row>
    <row r="738" spans="1:3" x14ac:dyDescent="0.25">
      <c r="A738">
        <f t="shared" ref="A738:A757" si="52">ROUNDUP((ROW(C738)-1)/21,0)</f>
        <v>36</v>
      </c>
      <c r="B738" t="s">
        <v>239</v>
      </c>
      <c r="C738" t="str">
        <f>CONCATENATE(B738,A738,",")</f>
        <v>"poi_id": 36,</v>
      </c>
    </row>
    <row r="739" spans="1:3" x14ac:dyDescent="0.25">
      <c r="A739">
        <f t="shared" si="52"/>
        <v>36</v>
      </c>
      <c r="B739" t="s">
        <v>240</v>
      </c>
      <c r="C739" t="str">
        <f>CONCATENATE(B739,"""",VLOOKUP(A739,Sheet1!A:AH,34,FALSE),""",")</f>
        <v>"category_id":"RES",</v>
      </c>
    </row>
    <row r="740" spans="1:3" x14ac:dyDescent="0.25">
      <c r="A740">
        <f t="shared" si="52"/>
        <v>36</v>
      </c>
      <c r="B740" t="s">
        <v>247</v>
      </c>
      <c r="C740" t="str">
        <f>CONCATENATE(B740,"""",VLOOKUP(A740,Sheet1!A:AH,31,FALSE),""",")</f>
        <v>"image_en":"/res/media/app/blank.jpg",</v>
      </c>
    </row>
    <row r="741" spans="1:3" x14ac:dyDescent="0.25">
      <c r="A741">
        <f t="shared" si="52"/>
        <v>36</v>
      </c>
      <c r="B741" t="s">
        <v>248</v>
      </c>
      <c r="C741" t="str">
        <f>CONCATENATE(B741,"""",VLOOKUP(A741,Sheet1!A:AH,31,FALSE),""",")</f>
        <v>"image_tc":"/res/media/app/blank.jpg",</v>
      </c>
    </row>
    <row r="742" spans="1:3" x14ac:dyDescent="0.25">
      <c r="A742">
        <f t="shared" si="52"/>
        <v>36</v>
      </c>
      <c r="B742" t="s">
        <v>249</v>
      </c>
      <c r="C742" t="str">
        <f>CONCATENATE(B742,"""",VLOOKUP(A742,Sheet1!A:AH,31,FALSE),""",")</f>
        <v>"image_sc":"/res/media/app/blank.jpg",</v>
      </c>
    </row>
    <row r="743" spans="1:3" x14ac:dyDescent="0.25">
      <c r="A743">
        <f t="shared" si="52"/>
        <v>36</v>
      </c>
      <c r="B743" t="s">
        <v>250</v>
      </c>
      <c r="C743" t="str">
        <f>CONCATENATE(B743,"""",VLOOKUP(A743,Sheet1!A:AH,15,FALSE),""",")</f>
        <v>"name_en":"Grand Austin",</v>
      </c>
    </row>
    <row r="744" spans="1:3" x14ac:dyDescent="0.25">
      <c r="A744">
        <f t="shared" si="52"/>
        <v>36</v>
      </c>
      <c r="B744" t="s">
        <v>251</v>
      </c>
      <c r="C744" t="str">
        <f>CONCATENATE(B744,"""",VLOOKUP(A744,Sheet1!A:AH,16,FALSE),""",")</f>
        <v>"name_tc":"Grand Austin",</v>
      </c>
    </row>
    <row r="745" spans="1:3" x14ac:dyDescent="0.25">
      <c r="A745">
        <f t="shared" si="52"/>
        <v>36</v>
      </c>
      <c r="B745" t="s">
        <v>252</v>
      </c>
      <c r="C745" t="str">
        <f>CONCATENATE(B745,"""",VLOOKUP(A745,Sheet1!A:AH,17,FALSE),""",")</f>
        <v>"name_sc":"Grand Austin",</v>
      </c>
    </row>
    <row r="746" spans="1:3" x14ac:dyDescent="0.25">
      <c r="A746">
        <f t="shared" si="52"/>
        <v>36</v>
      </c>
      <c r="B746" t="s">
        <v>253</v>
      </c>
      <c r="C746" t="str">
        <f>CONCATENATE(B746,VLOOKUP(A746,Sheet1!A:AH,12,FALSE),""",")</f>
        <v>"location_en":"Nearest Exit: N",</v>
      </c>
    </row>
    <row r="747" spans="1:3" x14ac:dyDescent="0.25">
      <c r="A747">
        <f t="shared" si="52"/>
        <v>36</v>
      </c>
      <c r="B747" t="s">
        <v>254</v>
      </c>
      <c r="C747" t="str">
        <f>CONCATENATE(B747,VLOOKUP(A747,Sheet1!A:AH,12,FALSE),""",")</f>
        <v>"location_tc":"最近出口: N",</v>
      </c>
    </row>
    <row r="748" spans="1:3" x14ac:dyDescent="0.25">
      <c r="A748">
        <f t="shared" si="52"/>
        <v>36</v>
      </c>
      <c r="B748" t="s">
        <v>255</v>
      </c>
      <c r="C748" t="str">
        <f>CONCATENATE(B748,VLOOKUP(A748,Sheet1!A:AH,12,FALSE),""",")</f>
        <v>"location_sc":"最近出口: N",</v>
      </c>
    </row>
    <row r="749" spans="1:3" x14ac:dyDescent="0.25">
      <c r="A749">
        <f t="shared" si="52"/>
        <v>36</v>
      </c>
      <c r="B749" t="s">
        <v>230</v>
      </c>
      <c r="C749" t="str">
        <f t="shared" ref="C749:C756" si="53">B749</f>
        <v>"business_hour_en":"",</v>
      </c>
    </row>
    <row r="750" spans="1:3" x14ac:dyDescent="0.25">
      <c r="A750">
        <f t="shared" si="52"/>
        <v>36</v>
      </c>
      <c r="B750" t="s">
        <v>231</v>
      </c>
      <c r="C750" t="str">
        <f t="shared" si="53"/>
        <v>"business_hour_tc":"",</v>
      </c>
    </row>
    <row r="751" spans="1:3" x14ac:dyDescent="0.25">
      <c r="A751">
        <f t="shared" si="52"/>
        <v>36</v>
      </c>
      <c r="B751" t="s">
        <v>232</v>
      </c>
      <c r="C751" t="str">
        <f t="shared" si="53"/>
        <v>"business_hour_sc":"",</v>
      </c>
    </row>
    <row r="752" spans="1:3" x14ac:dyDescent="0.25">
      <c r="A752">
        <f t="shared" si="52"/>
        <v>36</v>
      </c>
      <c r="B752" t="s">
        <v>233</v>
      </c>
      <c r="C752" t="str">
        <f t="shared" si="53"/>
        <v>"tel":"",</v>
      </c>
    </row>
    <row r="753" spans="1:3" x14ac:dyDescent="0.25">
      <c r="A753">
        <f t="shared" si="52"/>
        <v>36</v>
      </c>
      <c r="B753" t="s">
        <v>256</v>
      </c>
      <c r="C753" t="str">
        <f>IF(VLOOKUP(A753,Sheet1!A:AH,32,FALSE)="",CONCATENATE(B753,"""Address: ",VLOOKUP(A753,Sheet1!A:AH,15,FALSE),""","),CONCATENATE(B753,"""Address: ",VLOOKUP(A753,Sheet1!A:AH,32,FALSE),""","))</f>
        <v>"address_en":"Address: 9 Austin Road West",</v>
      </c>
    </row>
    <row r="754" spans="1:3" x14ac:dyDescent="0.25">
      <c r="A754">
        <f t="shared" si="52"/>
        <v>36</v>
      </c>
      <c r="B754" t="s">
        <v>257</v>
      </c>
      <c r="C754" t="str">
        <f>IF(VLOOKUP(A754,Sheet1!A:AH,18,FALSE)="",CONCATENATE(B754,"""地址: ",VLOOKUP(A754,Sheet1!A:AH,16,FALSE),""","),CONCATENATE(B754,"""地址: ",VLOOKUP(A754,Sheet1!A:AH,18,FALSE),""","))</f>
        <v>"address_tc":"地址: 柯士甸道西9號",</v>
      </c>
    </row>
    <row r="755" spans="1:3" x14ac:dyDescent="0.25">
      <c r="A755">
        <f t="shared" si="52"/>
        <v>36</v>
      </c>
      <c r="B755" t="s">
        <v>258</v>
      </c>
      <c r="C755" t="str">
        <f>IF(VLOOKUP(A755,Sheet1!A:AH,18,FALSE)="",CONCATENATE(B755,"""地址: ",VLOOKUP(A755,Sheet1!A:AH,17,FALSE),""","),CONCATENATE(B755,"""地址: ",VLOOKUP(A755,Sheet1!A:AH,18,FALSE),""","))</f>
        <v>"address_sc":"地址: 柯士甸道西9號",</v>
      </c>
    </row>
    <row r="756" spans="1:3" x14ac:dyDescent="0.25">
      <c r="A756">
        <f t="shared" si="52"/>
        <v>36</v>
      </c>
      <c r="B756" t="s">
        <v>234</v>
      </c>
      <c r="C756" t="str">
        <f t="shared" si="53"/>
        <v>"is_new":false</v>
      </c>
    </row>
    <row r="757" spans="1:3" x14ac:dyDescent="0.25">
      <c r="A757">
        <f t="shared" si="52"/>
        <v>36</v>
      </c>
      <c r="B757" t="s">
        <v>235</v>
      </c>
      <c r="C757" t="str">
        <f>IF(C758="","}",B757)</f>
        <v>},</v>
      </c>
    </row>
    <row r="758" spans="1:3" x14ac:dyDescent="0.25">
      <c r="A758">
        <f>ROUNDUP((ROW(C758)-1)/21,0)</f>
        <v>37</v>
      </c>
      <c r="B758" t="s">
        <v>229</v>
      </c>
      <c r="C758" t="str">
        <f t="shared" ref="C758:C821" si="54">B758</f>
        <v xml:space="preserve">{  </v>
      </c>
    </row>
    <row r="759" spans="1:3" x14ac:dyDescent="0.25">
      <c r="A759">
        <f t="shared" ref="A759:A778" si="55">ROUNDUP((ROW(C759)-1)/21,0)</f>
        <v>37</v>
      </c>
      <c r="B759" t="s">
        <v>239</v>
      </c>
      <c r="C759" t="str">
        <f>CONCATENATE(B759,A759,",")</f>
        <v>"poi_id": 37,</v>
      </c>
    </row>
    <row r="760" spans="1:3" x14ac:dyDescent="0.25">
      <c r="A760">
        <f t="shared" si="55"/>
        <v>37</v>
      </c>
      <c r="B760" t="s">
        <v>240</v>
      </c>
      <c r="C760" t="str">
        <f>CONCATENATE(B760,"""",VLOOKUP(A760,Sheet1!A:AH,34,FALSE),""",")</f>
        <v>"category_id":"LES",</v>
      </c>
    </row>
    <row r="761" spans="1:3" x14ac:dyDescent="0.25">
      <c r="A761">
        <f t="shared" si="55"/>
        <v>37</v>
      </c>
      <c r="B761" t="s">
        <v>247</v>
      </c>
      <c r="C761" t="str">
        <f>CONCATENATE(B761,"""",VLOOKUP(A761,Sheet1!A:AH,31,FALSE),""",")</f>
        <v>"image_en":"/res/media/app/exit/hong-kong-heritage-discovery-centre.jpg",</v>
      </c>
    </row>
    <row r="762" spans="1:3" x14ac:dyDescent="0.25">
      <c r="A762">
        <f t="shared" si="55"/>
        <v>37</v>
      </c>
      <c r="B762" t="s">
        <v>248</v>
      </c>
      <c r="C762" t="str">
        <f>CONCATENATE(B762,"""",VLOOKUP(A762,Sheet1!A:AH,31,FALSE),""",")</f>
        <v>"image_tc":"/res/media/app/exit/hong-kong-heritage-discovery-centre.jpg",</v>
      </c>
    </row>
    <row r="763" spans="1:3" x14ac:dyDescent="0.25">
      <c r="A763">
        <f t="shared" si="55"/>
        <v>37</v>
      </c>
      <c r="B763" t="s">
        <v>249</v>
      </c>
      <c r="C763" t="str">
        <f>CONCATENATE(B763,"""",VLOOKUP(A763,Sheet1!A:AH,31,FALSE),""",")</f>
        <v>"image_sc":"/res/media/app/exit/hong-kong-heritage-discovery-centre.jpg",</v>
      </c>
    </row>
    <row r="764" spans="1:3" x14ac:dyDescent="0.25">
      <c r="A764">
        <f t="shared" si="55"/>
        <v>37</v>
      </c>
      <c r="B764" t="s">
        <v>250</v>
      </c>
      <c r="C764" t="str">
        <f>CONCATENATE(B764,"""",VLOOKUP(A764,Sheet1!A:AH,15,FALSE),""",")</f>
        <v>"name_en":"Hong Kong Heritage Discovery Centre",</v>
      </c>
    </row>
    <row r="765" spans="1:3" x14ac:dyDescent="0.25">
      <c r="A765">
        <f t="shared" si="55"/>
        <v>37</v>
      </c>
      <c r="B765" t="s">
        <v>251</v>
      </c>
      <c r="C765" t="str">
        <f>CONCATENATE(B765,"""",VLOOKUP(A765,Sheet1!A:AH,16,FALSE),""",")</f>
        <v>"name_tc":"香港文物探知館",</v>
      </c>
    </row>
    <row r="766" spans="1:3" x14ac:dyDescent="0.25">
      <c r="A766">
        <f t="shared" si="55"/>
        <v>37</v>
      </c>
      <c r="B766" t="s">
        <v>252</v>
      </c>
      <c r="C766" t="str">
        <f>CONCATENATE(B766,"""",VLOOKUP(A766,Sheet1!A:AH,17,FALSE),""",")</f>
        <v>"name_sc":"香港文物探知馆",</v>
      </c>
    </row>
    <row r="767" spans="1:3" x14ac:dyDescent="0.25">
      <c r="A767">
        <f t="shared" si="55"/>
        <v>37</v>
      </c>
      <c r="B767" t="s">
        <v>253</v>
      </c>
      <c r="C767" t="str">
        <f>CONCATENATE(B767,VLOOKUP(A767,Sheet1!A:AH,12,FALSE),""",")</f>
        <v>"location_en":"Nearest Exit: N",</v>
      </c>
    </row>
    <row r="768" spans="1:3" x14ac:dyDescent="0.25">
      <c r="A768">
        <f t="shared" si="55"/>
        <v>37</v>
      </c>
      <c r="B768" t="s">
        <v>254</v>
      </c>
      <c r="C768" t="str">
        <f>CONCATENATE(B768,VLOOKUP(A768,Sheet1!A:AH,12,FALSE),""",")</f>
        <v>"location_tc":"最近出口: N",</v>
      </c>
    </row>
    <row r="769" spans="1:3" x14ac:dyDescent="0.25">
      <c r="A769">
        <f t="shared" si="55"/>
        <v>37</v>
      </c>
      <c r="B769" t="s">
        <v>255</v>
      </c>
      <c r="C769" t="str">
        <f>CONCATENATE(B769,VLOOKUP(A769,Sheet1!A:AH,12,FALSE),""",")</f>
        <v>"location_sc":"最近出口: N",</v>
      </c>
    </row>
    <row r="770" spans="1:3" x14ac:dyDescent="0.25">
      <c r="A770">
        <f t="shared" si="55"/>
        <v>37</v>
      </c>
      <c r="B770" t="s">
        <v>230</v>
      </c>
      <c r="C770" t="str">
        <f t="shared" si="54"/>
        <v>"business_hour_en":"",</v>
      </c>
    </row>
    <row r="771" spans="1:3" x14ac:dyDescent="0.25">
      <c r="A771">
        <f t="shared" si="55"/>
        <v>37</v>
      </c>
      <c r="B771" t="s">
        <v>231</v>
      </c>
      <c r="C771" t="str">
        <f t="shared" si="54"/>
        <v>"business_hour_tc":"",</v>
      </c>
    </row>
    <row r="772" spans="1:3" x14ac:dyDescent="0.25">
      <c r="A772">
        <f t="shared" si="55"/>
        <v>37</v>
      </c>
      <c r="B772" t="s">
        <v>232</v>
      </c>
      <c r="C772" t="str">
        <f t="shared" si="54"/>
        <v>"business_hour_sc":"",</v>
      </c>
    </row>
    <row r="773" spans="1:3" x14ac:dyDescent="0.25">
      <c r="A773">
        <f t="shared" si="55"/>
        <v>37</v>
      </c>
      <c r="B773" t="s">
        <v>233</v>
      </c>
      <c r="C773" t="str">
        <f t="shared" si="54"/>
        <v>"tel":"",</v>
      </c>
    </row>
    <row r="774" spans="1:3" x14ac:dyDescent="0.25">
      <c r="A774">
        <f t="shared" si="55"/>
        <v>37</v>
      </c>
      <c r="B774" t="s">
        <v>256</v>
      </c>
      <c r="C774" t="str">
        <f>IF(VLOOKUP(A774,Sheet1!A:AH,32,FALSE)="",CONCATENATE(B774,"""Address: ",VLOOKUP(A774,Sheet1!A:AH,15,FALSE),""","),CONCATENATE(B774,"""Address: ",VLOOKUP(A774,Sheet1!A:AH,32,FALSE),""","))</f>
        <v>"address_en":"Address: Kowloon Park, Haiphong Road, Tsim Sha Tsui",</v>
      </c>
    </row>
    <row r="775" spans="1:3" x14ac:dyDescent="0.25">
      <c r="A775">
        <f t="shared" si="55"/>
        <v>37</v>
      </c>
      <c r="B775" t="s">
        <v>257</v>
      </c>
      <c r="C775" t="str">
        <f>IF(VLOOKUP(A775,Sheet1!A:AH,18,FALSE)="",CONCATENATE(B775,"""地址: ",VLOOKUP(A775,Sheet1!A:AH,16,FALSE),""","),CONCATENATE(B775,"""地址: ",VLOOKUP(A775,Sheet1!A:AH,18,FALSE),""","))</f>
        <v>"address_tc":"地址: 尖沙咀海防道九龍公園",</v>
      </c>
    </row>
    <row r="776" spans="1:3" x14ac:dyDescent="0.25">
      <c r="A776">
        <f t="shared" si="55"/>
        <v>37</v>
      </c>
      <c r="B776" t="s">
        <v>258</v>
      </c>
      <c r="C776" t="str">
        <f>IF(VLOOKUP(A776,Sheet1!A:AH,18,FALSE)="",CONCATENATE(B776,"""地址: ",VLOOKUP(A776,Sheet1!A:AH,17,FALSE),""","),CONCATENATE(B776,"""地址: ",VLOOKUP(A776,Sheet1!A:AH,18,FALSE),""","))</f>
        <v>"address_sc":"地址: 尖沙咀海防道九龍公園",</v>
      </c>
    </row>
    <row r="777" spans="1:3" x14ac:dyDescent="0.25">
      <c r="A777">
        <f t="shared" si="55"/>
        <v>37</v>
      </c>
      <c r="B777" t="s">
        <v>234</v>
      </c>
      <c r="C777" t="str">
        <f t="shared" si="54"/>
        <v>"is_new":false</v>
      </c>
    </row>
    <row r="778" spans="1:3" x14ac:dyDescent="0.25">
      <c r="A778">
        <f t="shared" si="55"/>
        <v>37</v>
      </c>
      <c r="B778" t="s">
        <v>235</v>
      </c>
      <c r="C778" t="str">
        <f>IF(C779="","}",B778)</f>
        <v>},</v>
      </c>
    </row>
    <row r="779" spans="1:3" x14ac:dyDescent="0.25">
      <c r="A779">
        <f>ROUNDUP((ROW(C779)-1)/21,0)</f>
        <v>38</v>
      </c>
      <c r="B779" t="s">
        <v>229</v>
      </c>
      <c r="C779" t="str">
        <f t="shared" si="54"/>
        <v xml:space="preserve">{  </v>
      </c>
    </row>
    <row r="780" spans="1:3" x14ac:dyDescent="0.25">
      <c r="A780">
        <f t="shared" ref="A780:A799" si="56">ROUNDUP((ROW(C780)-1)/21,0)</f>
        <v>38</v>
      </c>
      <c r="B780" t="s">
        <v>239</v>
      </c>
      <c r="C780" t="str">
        <f>CONCATENATE(B780,A780,",")</f>
        <v>"poi_id": 38,</v>
      </c>
    </row>
    <row r="781" spans="1:3" x14ac:dyDescent="0.25">
      <c r="A781">
        <f t="shared" si="56"/>
        <v>38</v>
      </c>
      <c r="B781" t="s">
        <v>240</v>
      </c>
      <c r="C781" t="str">
        <f>CONCATENATE(B781,"""",VLOOKUP(A781,Sheet1!A:AH,34,FALSE),""",")</f>
        <v>"category_id":"MAB",</v>
      </c>
    </row>
    <row r="782" spans="1:3" x14ac:dyDescent="0.25">
      <c r="A782">
        <f t="shared" si="56"/>
        <v>38</v>
      </c>
      <c r="B782" t="s">
        <v>247</v>
      </c>
      <c r="C782" t="str">
        <f>CONCATENATE(B782,"""",VLOOKUP(A782,Sheet1!A:AH,31,FALSE),""",")</f>
        <v>"image_en":"/res/media/app/exit/hong-kong-scout-centre.jpg",</v>
      </c>
    </row>
    <row r="783" spans="1:3" x14ac:dyDescent="0.25">
      <c r="A783">
        <f t="shared" si="56"/>
        <v>38</v>
      </c>
      <c r="B783" t="s">
        <v>248</v>
      </c>
      <c r="C783" t="str">
        <f>CONCATENATE(B783,"""",VLOOKUP(A783,Sheet1!A:AH,31,FALSE),""",")</f>
        <v>"image_tc":"/res/media/app/exit/hong-kong-scout-centre.jpg",</v>
      </c>
    </row>
    <row r="784" spans="1:3" x14ac:dyDescent="0.25">
      <c r="A784">
        <f t="shared" si="56"/>
        <v>38</v>
      </c>
      <c r="B784" t="s">
        <v>249</v>
      </c>
      <c r="C784" t="str">
        <f>CONCATENATE(B784,"""",VLOOKUP(A784,Sheet1!A:AH,31,FALSE),""",")</f>
        <v>"image_sc":"/res/media/app/exit/hong-kong-scout-centre.jpg",</v>
      </c>
    </row>
    <row r="785" spans="1:3" x14ac:dyDescent="0.25">
      <c r="A785">
        <f t="shared" si="56"/>
        <v>38</v>
      </c>
      <c r="B785" t="s">
        <v>250</v>
      </c>
      <c r="C785" t="str">
        <f>CONCATENATE(B785,"""",VLOOKUP(A785,Sheet1!A:AH,15,FALSE),""",")</f>
        <v>"name_en":"Hong Kong Scout Centre",</v>
      </c>
    </row>
    <row r="786" spans="1:3" x14ac:dyDescent="0.25">
      <c r="A786">
        <f t="shared" si="56"/>
        <v>38</v>
      </c>
      <c r="B786" t="s">
        <v>251</v>
      </c>
      <c r="C786" t="str">
        <f>CONCATENATE(B786,"""",VLOOKUP(A786,Sheet1!A:AH,16,FALSE),""",")</f>
        <v>"name_tc":"香港童軍中心",</v>
      </c>
    </row>
    <row r="787" spans="1:3" x14ac:dyDescent="0.25">
      <c r="A787">
        <f t="shared" si="56"/>
        <v>38</v>
      </c>
      <c r="B787" t="s">
        <v>252</v>
      </c>
      <c r="C787" t="str">
        <f>CONCATENATE(B787,"""",VLOOKUP(A787,Sheet1!A:AH,17,FALSE),""",")</f>
        <v>"name_sc":"香港童军中心",</v>
      </c>
    </row>
    <row r="788" spans="1:3" x14ac:dyDescent="0.25">
      <c r="A788">
        <f t="shared" si="56"/>
        <v>38</v>
      </c>
      <c r="B788" t="s">
        <v>253</v>
      </c>
      <c r="C788" t="str">
        <f>CONCATENATE(B788,VLOOKUP(A788,Sheet1!A:AH,12,FALSE),""",")</f>
        <v>"location_en":"Nearest Exit: N",</v>
      </c>
    </row>
    <row r="789" spans="1:3" x14ac:dyDescent="0.25">
      <c r="A789">
        <f t="shared" si="56"/>
        <v>38</v>
      </c>
      <c r="B789" t="s">
        <v>254</v>
      </c>
      <c r="C789" t="str">
        <f>CONCATENATE(B789,VLOOKUP(A789,Sheet1!A:AH,12,FALSE),""",")</f>
        <v>"location_tc":"最近出口: N",</v>
      </c>
    </row>
    <row r="790" spans="1:3" x14ac:dyDescent="0.25">
      <c r="A790">
        <f t="shared" si="56"/>
        <v>38</v>
      </c>
      <c r="B790" t="s">
        <v>255</v>
      </c>
      <c r="C790" t="str">
        <f>CONCATENATE(B790,VLOOKUP(A790,Sheet1!A:AH,12,FALSE),""",")</f>
        <v>"location_sc":"最近出口: N",</v>
      </c>
    </row>
    <row r="791" spans="1:3" x14ac:dyDescent="0.25">
      <c r="A791">
        <f t="shared" si="56"/>
        <v>38</v>
      </c>
      <c r="B791" t="s">
        <v>230</v>
      </c>
      <c r="C791" t="str">
        <f t="shared" si="54"/>
        <v>"business_hour_en":"",</v>
      </c>
    </row>
    <row r="792" spans="1:3" x14ac:dyDescent="0.25">
      <c r="A792">
        <f t="shared" si="56"/>
        <v>38</v>
      </c>
      <c r="B792" t="s">
        <v>231</v>
      </c>
      <c r="C792" t="str">
        <f t="shared" si="54"/>
        <v>"business_hour_tc":"",</v>
      </c>
    </row>
    <row r="793" spans="1:3" x14ac:dyDescent="0.25">
      <c r="A793">
        <f t="shared" si="56"/>
        <v>38</v>
      </c>
      <c r="B793" t="s">
        <v>232</v>
      </c>
      <c r="C793" t="str">
        <f t="shared" si="54"/>
        <v>"business_hour_sc":"",</v>
      </c>
    </row>
    <row r="794" spans="1:3" x14ac:dyDescent="0.25">
      <c r="A794">
        <f t="shared" si="56"/>
        <v>38</v>
      </c>
      <c r="B794" t="s">
        <v>233</v>
      </c>
      <c r="C794" t="str">
        <f t="shared" si="54"/>
        <v>"tel":"",</v>
      </c>
    </row>
    <row r="795" spans="1:3" x14ac:dyDescent="0.25">
      <c r="A795">
        <f t="shared" si="56"/>
        <v>38</v>
      </c>
      <c r="B795" t="s">
        <v>256</v>
      </c>
      <c r="C795" t="str">
        <f>IF(VLOOKUP(A795,Sheet1!A:AH,32,FALSE)="",CONCATENATE(B795,"""Address: ",VLOOKUP(A795,Sheet1!A:AH,15,FALSE),""","),CONCATENATE(B795,"""Address: ",VLOOKUP(A795,Sheet1!A:AH,32,FALSE),""","))</f>
        <v>"address_en":"Address: Scout Path, Austin Road, Tsim Sha Tsui",</v>
      </c>
    </row>
    <row r="796" spans="1:3" x14ac:dyDescent="0.25">
      <c r="A796">
        <f t="shared" si="56"/>
        <v>38</v>
      </c>
      <c r="B796" t="s">
        <v>257</v>
      </c>
      <c r="C796" t="str">
        <f>IF(VLOOKUP(A796,Sheet1!A:AH,18,FALSE)="",CONCATENATE(B796,"""地址: ",VLOOKUP(A796,Sheet1!A:AH,16,FALSE),""","),CONCATENATE(B796,"""地址: ",VLOOKUP(A796,Sheet1!A:AH,18,FALSE),""","))</f>
        <v>"address_tc":"地址: 尖沙咀柯士甸道童軍徑",</v>
      </c>
    </row>
    <row r="797" spans="1:3" x14ac:dyDescent="0.25">
      <c r="A797">
        <f t="shared" si="56"/>
        <v>38</v>
      </c>
      <c r="B797" t="s">
        <v>258</v>
      </c>
      <c r="C797" t="str">
        <f>IF(VLOOKUP(A797,Sheet1!A:AH,18,FALSE)="",CONCATENATE(B797,"""地址: ",VLOOKUP(A797,Sheet1!A:AH,17,FALSE),""","),CONCATENATE(B797,"""地址: ",VLOOKUP(A797,Sheet1!A:AH,18,FALSE),""","))</f>
        <v>"address_sc":"地址: 尖沙咀柯士甸道童軍徑",</v>
      </c>
    </row>
    <row r="798" spans="1:3" x14ac:dyDescent="0.25">
      <c r="A798">
        <f t="shared" si="56"/>
        <v>38</v>
      </c>
      <c r="B798" t="s">
        <v>234</v>
      </c>
      <c r="C798" t="str">
        <f t="shared" si="54"/>
        <v>"is_new":false</v>
      </c>
    </row>
    <row r="799" spans="1:3" x14ac:dyDescent="0.25">
      <c r="A799">
        <f t="shared" si="56"/>
        <v>38</v>
      </c>
      <c r="B799" t="s">
        <v>235</v>
      </c>
      <c r="C799" t="str">
        <f>IF(C800="","}",B799)</f>
        <v>},</v>
      </c>
    </row>
    <row r="800" spans="1:3" x14ac:dyDescent="0.25">
      <c r="A800">
        <f>ROUNDUP((ROW(C800)-1)/21,0)</f>
        <v>39</v>
      </c>
      <c r="B800" t="s">
        <v>229</v>
      </c>
      <c r="C800" t="str">
        <f t="shared" si="54"/>
        <v xml:space="preserve">{  </v>
      </c>
    </row>
    <row r="801" spans="1:3" x14ac:dyDescent="0.25">
      <c r="A801">
        <f t="shared" ref="A801:A820" si="57">ROUNDUP((ROW(C801)-1)/21,0)</f>
        <v>39</v>
      </c>
      <c r="B801" t="s">
        <v>239</v>
      </c>
      <c r="C801" t="str">
        <f>CONCATENATE(B801,A801,",")</f>
        <v>"poi_id": 39,</v>
      </c>
    </row>
    <row r="802" spans="1:3" x14ac:dyDescent="0.25">
      <c r="A802">
        <f t="shared" si="57"/>
        <v>39</v>
      </c>
      <c r="B802" t="s">
        <v>240</v>
      </c>
      <c r="C802" t="str">
        <f>CONCATENATE(B802,"""",VLOOKUP(A802,Sheet1!A:AH,34,FALSE),""",")</f>
        <v>"category_id":"PFS",</v>
      </c>
    </row>
    <row r="803" spans="1:3" x14ac:dyDescent="0.25">
      <c r="A803">
        <f t="shared" si="57"/>
        <v>39</v>
      </c>
      <c r="B803" t="s">
        <v>247</v>
      </c>
      <c r="C803" t="str">
        <f>CONCATENATE(B803,"""",VLOOKUP(A803,Sheet1!A:AH,31,FALSE),""",")</f>
        <v>"image_en":"/res/media/app/exit/kwun-chung-municipal-services-building.jpg",</v>
      </c>
    </row>
    <row r="804" spans="1:3" x14ac:dyDescent="0.25">
      <c r="A804">
        <f t="shared" si="57"/>
        <v>39</v>
      </c>
      <c r="B804" t="s">
        <v>248</v>
      </c>
      <c r="C804" t="str">
        <f>CONCATENATE(B804,"""",VLOOKUP(A804,Sheet1!A:AH,31,FALSE),""",")</f>
        <v>"image_tc":"/res/media/app/exit/kwun-chung-municipal-services-building.jpg",</v>
      </c>
    </row>
    <row r="805" spans="1:3" x14ac:dyDescent="0.25">
      <c r="A805">
        <f t="shared" si="57"/>
        <v>39</v>
      </c>
      <c r="B805" t="s">
        <v>249</v>
      </c>
      <c r="C805" t="str">
        <f>CONCATENATE(B805,"""",VLOOKUP(A805,Sheet1!A:AH,31,FALSE),""",")</f>
        <v>"image_sc":"/res/media/app/exit/kwun-chung-municipal-services-building.jpg",</v>
      </c>
    </row>
    <row r="806" spans="1:3" x14ac:dyDescent="0.25">
      <c r="A806">
        <f t="shared" si="57"/>
        <v>39</v>
      </c>
      <c r="B806" t="s">
        <v>250</v>
      </c>
      <c r="C806" t="str">
        <f>CONCATENATE(B806,"""",VLOOKUP(A806,Sheet1!A:AH,15,FALSE),""",")</f>
        <v>"name_en":"Kwun Chung Municipal Services Building",</v>
      </c>
    </row>
    <row r="807" spans="1:3" x14ac:dyDescent="0.25">
      <c r="A807">
        <f t="shared" si="57"/>
        <v>39</v>
      </c>
      <c r="B807" t="s">
        <v>251</v>
      </c>
      <c r="C807" t="str">
        <f>CONCATENATE(B807,"""",VLOOKUP(A807,Sheet1!A:AH,16,FALSE),""",")</f>
        <v>"name_tc":"官涌市政大廈",</v>
      </c>
    </row>
    <row r="808" spans="1:3" x14ac:dyDescent="0.25">
      <c r="A808">
        <f t="shared" si="57"/>
        <v>39</v>
      </c>
      <c r="B808" t="s">
        <v>252</v>
      </c>
      <c r="C808" t="str">
        <f>CONCATENATE(B808,"""",VLOOKUP(A808,Sheet1!A:AH,17,FALSE),""",")</f>
        <v>"name_sc":"官涌市政大厦",</v>
      </c>
    </row>
    <row r="809" spans="1:3" x14ac:dyDescent="0.25">
      <c r="A809">
        <f t="shared" si="57"/>
        <v>39</v>
      </c>
      <c r="B809" t="s">
        <v>253</v>
      </c>
      <c r="C809" t="str">
        <f>CONCATENATE(B809,VLOOKUP(A809,Sheet1!A:AH,12,FALSE),""",")</f>
        <v>"location_en":"Nearest Exit: N",</v>
      </c>
    </row>
    <row r="810" spans="1:3" x14ac:dyDescent="0.25">
      <c r="A810">
        <f t="shared" si="57"/>
        <v>39</v>
      </c>
      <c r="B810" t="s">
        <v>254</v>
      </c>
      <c r="C810" t="str">
        <f>CONCATENATE(B810,VLOOKUP(A810,Sheet1!A:AH,12,FALSE),""",")</f>
        <v>"location_tc":"最近出口: N",</v>
      </c>
    </row>
    <row r="811" spans="1:3" x14ac:dyDescent="0.25">
      <c r="A811">
        <f t="shared" si="57"/>
        <v>39</v>
      </c>
      <c r="B811" t="s">
        <v>255</v>
      </c>
      <c r="C811" t="str">
        <f>CONCATENATE(B811,VLOOKUP(A811,Sheet1!A:AH,12,FALSE),""",")</f>
        <v>"location_sc":"最近出口: N",</v>
      </c>
    </row>
    <row r="812" spans="1:3" x14ac:dyDescent="0.25">
      <c r="A812">
        <f t="shared" si="57"/>
        <v>39</v>
      </c>
      <c r="B812" t="s">
        <v>230</v>
      </c>
      <c r="C812" t="str">
        <f t="shared" si="54"/>
        <v>"business_hour_en":"",</v>
      </c>
    </row>
    <row r="813" spans="1:3" x14ac:dyDescent="0.25">
      <c r="A813">
        <f t="shared" si="57"/>
        <v>39</v>
      </c>
      <c r="B813" t="s">
        <v>231</v>
      </c>
      <c r="C813" t="str">
        <f t="shared" si="54"/>
        <v>"business_hour_tc":"",</v>
      </c>
    </row>
    <row r="814" spans="1:3" x14ac:dyDescent="0.25">
      <c r="A814">
        <f t="shared" si="57"/>
        <v>39</v>
      </c>
      <c r="B814" t="s">
        <v>232</v>
      </c>
      <c r="C814" t="str">
        <f t="shared" si="54"/>
        <v>"business_hour_sc":"",</v>
      </c>
    </row>
    <row r="815" spans="1:3" x14ac:dyDescent="0.25">
      <c r="A815">
        <f t="shared" si="57"/>
        <v>39</v>
      </c>
      <c r="B815" t="s">
        <v>233</v>
      </c>
      <c r="C815" t="str">
        <f t="shared" si="54"/>
        <v>"tel":"",</v>
      </c>
    </row>
    <row r="816" spans="1:3" x14ac:dyDescent="0.25">
      <c r="A816">
        <f t="shared" si="57"/>
        <v>39</v>
      </c>
      <c r="B816" t="s">
        <v>256</v>
      </c>
      <c r="C816" t="str">
        <f>IF(VLOOKUP(A816,Sheet1!A:AH,32,FALSE)="",CONCATENATE(B816,"""Address: ",VLOOKUP(A816,Sheet1!A:AH,15,FALSE),""","),CONCATENATE(B816,"""Address: ",VLOOKUP(A816,Sheet1!A:AH,32,FALSE),""","))</f>
        <v>"address_en":"Address: 17 Bowring Street, Jordan",</v>
      </c>
    </row>
    <row r="817" spans="1:3" x14ac:dyDescent="0.25">
      <c r="A817">
        <f t="shared" si="57"/>
        <v>39</v>
      </c>
      <c r="B817" t="s">
        <v>257</v>
      </c>
      <c r="C817" t="str">
        <f>IF(VLOOKUP(A817,Sheet1!A:AH,18,FALSE)="",CONCATENATE(B817,"""地址: ",VLOOKUP(A817,Sheet1!A:AH,16,FALSE),""","),CONCATENATE(B817,"""地址: ",VLOOKUP(A817,Sheet1!A:AH,18,FALSE),""","))</f>
        <v>"address_tc":"地址: 佐敦寶靈街17號",</v>
      </c>
    </row>
    <row r="818" spans="1:3" x14ac:dyDescent="0.25">
      <c r="A818">
        <f t="shared" si="57"/>
        <v>39</v>
      </c>
      <c r="B818" t="s">
        <v>258</v>
      </c>
      <c r="C818" t="str">
        <f>IF(VLOOKUP(A818,Sheet1!A:AH,18,FALSE)="",CONCATENATE(B818,"""地址: ",VLOOKUP(A818,Sheet1!A:AH,17,FALSE),""","),CONCATENATE(B818,"""地址: ",VLOOKUP(A818,Sheet1!A:AH,18,FALSE),""","))</f>
        <v>"address_sc":"地址: 佐敦寶靈街17號",</v>
      </c>
    </row>
    <row r="819" spans="1:3" x14ac:dyDescent="0.25">
      <c r="A819">
        <f t="shared" si="57"/>
        <v>39</v>
      </c>
      <c r="B819" t="s">
        <v>234</v>
      </c>
      <c r="C819" t="str">
        <f t="shared" si="54"/>
        <v>"is_new":false</v>
      </c>
    </row>
    <row r="820" spans="1:3" x14ac:dyDescent="0.25">
      <c r="A820">
        <f t="shared" si="57"/>
        <v>39</v>
      </c>
      <c r="B820" t="s">
        <v>235</v>
      </c>
      <c r="C820" t="str">
        <f>IF(C821="","}",B820)</f>
        <v>},</v>
      </c>
    </row>
    <row r="821" spans="1:3" x14ac:dyDescent="0.25">
      <c r="A821">
        <f>ROUNDUP((ROW(C821)-1)/21,0)</f>
        <v>40</v>
      </c>
      <c r="B821" t="s">
        <v>229</v>
      </c>
      <c r="C821" t="str">
        <f t="shared" si="54"/>
        <v xml:space="preserve">{  </v>
      </c>
    </row>
    <row r="822" spans="1:3" x14ac:dyDescent="0.25">
      <c r="A822">
        <f t="shared" ref="A822:A841" si="58">ROUNDUP((ROW(C822)-1)/21,0)</f>
        <v>40</v>
      </c>
      <c r="B822" t="s">
        <v>239</v>
      </c>
      <c r="C822" t="str">
        <f>CONCATENATE(B822,A822,",")</f>
        <v>"poi_id": 40,</v>
      </c>
    </row>
    <row r="823" spans="1:3" x14ac:dyDescent="0.25">
      <c r="A823">
        <f t="shared" si="58"/>
        <v>40</v>
      </c>
      <c r="B823" t="s">
        <v>240</v>
      </c>
      <c r="C823" t="str">
        <f>CONCATENATE(B823,"""",VLOOKUP(A823,Sheet1!A:AH,34,FALSE),""",")</f>
        <v>"category_id":"PFS",</v>
      </c>
    </row>
    <row r="824" spans="1:3" x14ac:dyDescent="0.25">
      <c r="A824">
        <f t="shared" si="58"/>
        <v>40</v>
      </c>
      <c r="B824" t="s">
        <v>247</v>
      </c>
      <c r="C824" t="str">
        <f>CONCATENATE(B824,"""",VLOOKUP(A824,Sheet1!A:AH,31,FALSE),""",")</f>
        <v>"image_en":"/res/media/app/exit/kwun-chung-sports-centre.jpg",</v>
      </c>
    </row>
    <row r="825" spans="1:3" x14ac:dyDescent="0.25">
      <c r="A825">
        <f t="shared" si="58"/>
        <v>40</v>
      </c>
      <c r="B825" t="s">
        <v>248</v>
      </c>
      <c r="C825" t="str">
        <f>CONCATENATE(B825,"""",VLOOKUP(A825,Sheet1!A:AH,31,FALSE),""",")</f>
        <v>"image_tc":"/res/media/app/exit/kwun-chung-sports-centre.jpg",</v>
      </c>
    </row>
    <row r="826" spans="1:3" x14ac:dyDescent="0.25">
      <c r="A826">
        <f t="shared" si="58"/>
        <v>40</v>
      </c>
      <c r="B826" t="s">
        <v>249</v>
      </c>
      <c r="C826" t="str">
        <f>CONCATENATE(B826,"""",VLOOKUP(A826,Sheet1!A:AH,31,FALSE),""",")</f>
        <v>"image_sc":"/res/media/app/exit/kwun-chung-sports-centre.jpg",</v>
      </c>
    </row>
    <row r="827" spans="1:3" x14ac:dyDescent="0.25">
      <c r="A827">
        <f t="shared" si="58"/>
        <v>40</v>
      </c>
      <c r="B827" t="s">
        <v>250</v>
      </c>
      <c r="C827" t="str">
        <f>CONCATENATE(B827,"""",VLOOKUP(A827,Sheet1!A:AH,15,FALSE),""",")</f>
        <v>"name_en":"Kwun Chung Sports Centre",</v>
      </c>
    </row>
    <row r="828" spans="1:3" x14ac:dyDescent="0.25">
      <c r="A828">
        <f t="shared" si="58"/>
        <v>40</v>
      </c>
      <c r="B828" t="s">
        <v>251</v>
      </c>
      <c r="C828" t="str">
        <f>CONCATENATE(B828,"""",VLOOKUP(A828,Sheet1!A:AH,16,FALSE),""",")</f>
        <v>"name_tc":"官涌體育館",</v>
      </c>
    </row>
    <row r="829" spans="1:3" x14ac:dyDescent="0.25">
      <c r="A829">
        <f t="shared" si="58"/>
        <v>40</v>
      </c>
      <c r="B829" t="s">
        <v>252</v>
      </c>
      <c r="C829" t="str">
        <f>CONCATENATE(B829,"""",VLOOKUP(A829,Sheet1!A:AH,17,FALSE),""",")</f>
        <v>"name_sc":"官涌体育馆",</v>
      </c>
    </row>
    <row r="830" spans="1:3" x14ac:dyDescent="0.25">
      <c r="A830">
        <f t="shared" si="58"/>
        <v>40</v>
      </c>
      <c r="B830" t="s">
        <v>253</v>
      </c>
      <c r="C830" t="str">
        <f>CONCATENATE(B830,VLOOKUP(A830,Sheet1!A:AH,12,FALSE),""",")</f>
        <v>"location_en":"Nearest Exit: N",</v>
      </c>
    </row>
    <row r="831" spans="1:3" x14ac:dyDescent="0.25">
      <c r="A831">
        <f t="shared" si="58"/>
        <v>40</v>
      </c>
      <c r="B831" t="s">
        <v>254</v>
      </c>
      <c r="C831" t="str">
        <f>CONCATENATE(B831,VLOOKUP(A831,Sheet1!A:AH,12,FALSE),""",")</f>
        <v>"location_tc":"最近出口: N",</v>
      </c>
    </row>
    <row r="832" spans="1:3" x14ac:dyDescent="0.25">
      <c r="A832">
        <f t="shared" si="58"/>
        <v>40</v>
      </c>
      <c r="B832" t="s">
        <v>255</v>
      </c>
      <c r="C832" t="str">
        <f>CONCATENATE(B832,VLOOKUP(A832,Sheet1!A:AH,12,FALSE),""",")</f>
        <v>"location_sc":"最近出口: N",</v>
      </c>
    </row>
    <row r="833" spans="1:3" x14ac:dyDescent="0.25">
      <c r="A833">
        <f t="shared" si="58"/>
        <v>40</v>
      </c>
      <c r="B833" t="s">
        <v>230</v>
      </c>
      <c r="C833" t="str">
        <f t="shared" ref="C833:C840" si="59">B833</f>
        <v>"business_hour_en":"",</v>
      </c>
    </row>
    <row r="834" spans="1:3" x14ac:dyDescent="0.25">
      <c r="A834">
        <f t="shared" si="58"/>
        <v>40</v>
      </c>
      <c r="B834" t="s">
        <v>231</v>
      </c>
      <c r="C834" t="str">
        <f t="shared" si="59"/>
        <v>"business_hour_tc":"",</v>
      </c>
    </row>
    <row r="835" spans="1:3" x14ac:dyDescent="0.25">
      <c r="A835">
        <f t="shared" si="58"/>
        <v>40</v>
      </c>
      <c r="B835" t="s">
        <v>232</v>
      </c>
      <c r="C835" t="str">
        <f t="shared" si="59"/>
        <v>"business_hour_sc":"",</v>
      </c>
    </row>
    <row r="836" spans="1:3" x14ac:dyDescent="0.25">
      <c r="A836">
        <f t="shared" si="58"/>
        <v>40</v>
      </c>
      <c r="B836" t="s">
        <v>233</v>
      </c>
      <c r="C836" t="str">
        <f t="shared" si="59"/>
        <v>"tel":"",</v>
      </c>
    </row>
    <row r="837" spans="1:3" x14ac:dyDescent="0.25">
      <c r="A837">
        <f t="shared" si="58"/>
        <v>40</v>
      </c>
      <c r="B837" t="s">
        <v>256</v>
      </c>
      <c r="C837" t="str">
        <f>IF(VLOOKUP(A837,Sheet1!A:AH,32,FALSE)="",CONCATENATE(B837,"""Address: ",VLOOKUP(A837,Sheet1!A:AH,15,FALSE),""","),CONCATENATE(B837,"""Address: ",VLOOKUP(A837,Sheet1!A:AH,32,FALSE),""","))</f>
        <v>"address_en":"Address: 6/F, Kwun Chung Municipal Services Building, 17 Bowring Street, Jordon",</v>
      </c>
    </row>
    <row r="838" spans="1:3" x14ac:dyDescent="0.25">
      <c r="A838">
        <f t="shared" si="58"/>
        <v>40</v>
      </c>
      <c r="B838" t="s">
        <v>257</v>
      </c>
      <c r="C838" t="str">
        <f>IF(VLOOKUP(A838,Sheet1!A:AH,18,FALSE)="",CONCATENATE(B838,"""地址: ",VLOOKUP(A838,Sheet1!A:AH,16,FALSE),""","),CONCATENATE(B838,"""地址: ",VLOOKUP(A838,Sheet1!A:AH,18,FALSE),""","))</f>
        <v>"address_tc":"地址: 佐敦寶靈街17號官涌市政大廈6樓",</v>
      </c>
    </row>
    <row r="839" spans="1:3" x14ac:dyDescent="0.25">
      <c r="A839">
        <f t="shared" si="58"/>
        <v>40</v>
      </c>
      <c r="B839" t="s">
        <v>258</v>
      </c>
      <c r="C839" t="str">
        <f>IF(VLOOKUP(A839,Sheet1!A:AH,18,FALSE)="",CONCATENATE(B839,"""地址: ",VLOOKUP(A839,Sheet1!A:AH,17,FALSE),""","),CONCATENATE(B839,"""地址: ",VLOOKUP(A839,Sheet1!A:AH,18,FALSE),""","))</f>
        <v>"address_sc":"地址: 佐敦寶靈街17號官涌市政大廈6樓",</v>
      </c>
    </row>
    <row r="840" spans="1:3" x14ac:dyDescent="0.25">
      <c r="A840">
        <f t="shared" si="58"/>
        <v>40</v>
      </c>
      <c r="B840" t="s">
        <v>234</v>
      </c>
      <c r="C840" t="str">
        <f t="shared" si="59"/>
        <v>"is_new":false</v>
      </c>
    </row>
    <row r="841" spans="1:3" x14ac:dyDescent="0.25">
      <c r="A841">
        <f t="shared" si="58"/>
        <v>40</v>
      </c>
      <c r="B841" t="s">
        <v>235</v>
      </c>
      <c r="C841" t="str">
        <f>IF(C842="","}",B841)</f>
        <v>},</v>
      </c>
    </row>
    <row r="842" spans="1:3" x14ac:dyDescent="0.25">
      <c r="A842">
        <f>ROUNDUP((ROW(C842)-1)/21,0)</f>
        <v>41</v>
      </c>
      <c r="B842" t="s">
        <v>229</v>
      </c>
      <c r="C842" t="str">
        <f t="shared" ref="C842:C905" si="60">B842</f>
        <v xml:space="preserve">{  </v>
      </c>
    </row>
    <row r="843" spans="1:3" x14ac:dyDescent="0.25">
      <c r="A843">
        <f t="shared" ref="A843:A862" si="61">ROUNDUP((ROW(C843)-1)/21,0)</f>
        <v>41</v>
      </c>
      <c r="B843" t="s">
        <v>239</v>
      </c>
      <c r="C843" t="str">
        <f>CONCATENATE(B843,A843,",")</f>
        <v>"poi_id": 41,</v>
      </c>
    </row>
    <row r="844" spans="1:3" x14ac:dyDescent="0.25">
      <c r="A844">
        <f t="shared" si="61"/>
        <v>41</v>
      </c>
      <c r="B844" t="s">
        <v>240</v>
      </c>
      <c r="C844" t="str">
        <f>CONCATENATE(B844,"""",VLOOKUP(A844,Sheet1!A:AH,34,FALSE),""",")</f>
        <v>"category_id":"SCH",</v>
      </c>
    </row>
    <row r="845" spans="1:3" x14ac:dyDescent="0.25">
      <c r="A845">
        <f t="shared" si="61"/>
        <v>41</v>
      </c>
      <c r="B845" t="s">
        <v>247</v>
      </c>
      <c r="C845" t="str">
        <f>CONCATENATE(B845,"""",VLOOKUP(A845,Sheet1!A:AH,31,FALSE),""",")</f>
        <v>"image_en":"/res/media/app/exit/lai-chack-middle-school.jpg",</v>
      </c>
    </row>
    <row r="846" spans="1:3" x14ac:dyDescent="0.25">
      <c r="A846">
        <f t="shared" si="61"/>
        <v>41</v>
      </c>
      <c r="B846" t="s">
        <v>248</v>
      </c>
      <c r="C846" t="str">
        <f>CONCATENATE(B846,"""",VLOOKUP(A846,Sheet1!A:AH,31,FALSE),""",")</f>
        <v>"image_tc":"/res/media/app/exit/lai-chack-middle-school.jpg",</v>
      </c>
    </row>
    <row r="847" spans="1:3" x14ac:dyDescent="0.25">
      <c r="A847">
        <f t="shared" si="61"/>
        <v>41</v>
      </c>
      <c r="B847" t="s">
        <v>249</v>
      </c>
      <c r="C847" t="str">
        <f>CONCATENATE(B847,"""",VLOOKUP(A847,Sheet1!A:AH,31,FALSE),""",")</f>
        <v>"image_sc":"/res/media/app/exit/lai-chack-middle-school.jpg",</v>
      </c>
    </row>
    <row r="848" spans="1:3" x14ac:dyDescent="0.25">
      <c r="A848">
        <f t="shared" si="61"/>
        <v>41</v>
      </c>
      <c r="B848" t="s">
        <v>250</v>
      </c>
      <c r="C848" t="str">
        <f>CONCATENATE(B848,"""",VLOOKUP(A848,Sheet1!A:AH,15,FALSE),""",")</f>
        <v>"name_en":"Lai Chack Middle School",</v>
      </c>
    </row>
    <row r="849" spans="1:3" x14ac:dyDescent="0.25">
      <c r="A849">
        <f t="shared" si="61"/>
        <v>41</v>
      </c>
      <c r="B849" t="s">
        <v>251</v>
      </c>
      <c r="C849" t="str">
        <f>CONCATENATE(B849,"""",VLOOKUP(A849,Sheet1!A:AH,16,FALSE),""",")</f>
        <v>"name_tc":"麗澤中學",</v>
      </c>
    </row>
    <row r="850" spans="1:3" x14ac:dyDescent="0.25">
      <c r="A850">
        <f t="shared" si="61"/>
        <v>41</v>
      </c>
      <c r="B850" t="s">
        <v>252</v>
      </c>
      <c r="C850" t="str">
        <f>CONCATENATE(B850,"""",VLOOKUP(A850,Sheet1!A:AH,17,FALSE),""",")</f>
        <v>"name_sc":"丽泽中学",</v>
      </c>
    </row>
    <row r="851" spans="1:3" x14ac:dyDescent="0.25">
      <c r="A851">
        <f t="shared" si="61"/>
        <v>41</v>
      </c>
      <c r="B851" t="s">
        <v>253</v>
      </c>
      <c r="C851" t="str">
        <f>CONCATENATE(B851,VLOOKUP(A851,Sheet1!A:AH,12,FALSE),""",")</f>
        <v>"location_en":"Nearest Exit: N",</v>
      </c>
    </row>
    <row r="852" spans="1:3" x14ac:dyDescent="0.25">
      <c r="A852">
        <f t="shared" si="61"/>
        <v>41</v>
      </c>
      <c r="B852" t="s">
        <v>254</v>
      </c>
      <c r="C852" t="str">
        <f>CONCATENATE(B852,VLOOKUP(A852,Sheet1!A:AH,12,FALSE),""",")</f>
        <v>"location_tc":"最近出口: N",</v>
      </c>
    </row>
    <row r="853" spans="1:3" x14ac:dyDescent="0.25">
      <c r="A853">
        <f t="shared" si="61"/>
        <v>41</v>
      </c>
      <c r="B853" t="s">
        <v>255</v>
      </c>
      <c r="C853" t="str">
        <f>CONCATENATE(B853,VLOOKUP(A853,Sheet1!A:AH,12,FALSE),""",")</f>
        <v>"location_sc":"最近出口: N",</v>
      </c>
    </row>
    <row r="854" spans="1:3" x14ac:dyDescent="0.25">
      <c r="A854">
        <f t="shared" si="61"/>
        <v>41</v>
      </c>
      <c r="B854" t="s">
        <v>230</v>
      </c>
      <c r="C854" t="str">
        <f t="shared" si="60"/>
        <v>"business_hour_en":"",</v>
      </c>
    </row>
    <row r="855" spans="1:3" x14ac:dyDescent="0.25">
      <c r="A855">
        <f t="shared" si="61"/>
        <v>41</v>
      </c>
      <c r="B855" t="s">
        <v>231</v>
      </c>
      <c r="C855" t="str">
        <f t="shared" si="60"/>
        <v>"business_hour_tc":"",</v>
      </c>
    </row>
    <row r="856" spans="1:3" x14ac:dyDescent="0.25">
      <c r="A856">
        <f t="shared" si="61"/>
        <v>41</v>
      </c>
      <c r="B856" t="s">
        <v>232</v>
      </c>
      <c r="C856" t="str">
        <f t="shared" si="60"/>
        <v>"business_hour_sc":"",</v>
      </c>
    </row>
    <row r="857" spans="1:3" x14ac:dyDescent="0.25">
      <c r="A857">
        <f t="shared" si="61"/>
        <v>41</v>
      </c>
      <c r="B857" t="s">
        <v>233</v>
      </c>
      <c r="C857" t="str">
        <f t="shared" si="60"/>
        <v>"tel":"",</v>
      </c>
    </row>
    <row r="858" spans="1:3" x14ac:dyDescent="0.25">
      <c r="A858">
        <f t="shared" si="61"/>
        <v>41</v>
      </c>
      <c r="B858" t="s">
        <v>256</v>
      </c>
      <c r="C858" t="str">
        <f>IF(VLOOKUP(A858,Sheet1!A:AH,32,FALSE)="",CONCATENATE(B858,"""Address: ",VLOOKUP(A858,Sheet1!A:AH,15,FALSE),""","),CONCATENATE(B858,"""Address: ",VLOOKUP(A858,Sheet1!A:AH,32,FALSE),""","))</f>
        <v>"address_en":"Address: 180 Canton Road, Tsim Sha Tsui",</v>
      </c>
    </row>
    <row r="859" spans="1:3" x14ac:dyDescent="0.25">
      <c r="A859">
        <f t="shared" si="61"/>
        <v>41</v>
      </c>
      <c r="B859" t="s">
        <v>257</v>
      </c>
      <c r="C859" t="str">
        <f>IF(VLOOKUP(A859,Sheet1!A:AH,18,FALSE)="",CONCATENATE(B859,"""地址: ",VLOOKUP(A859,Sheet1!A:AH,16,FALSE),""","),CONCATENATE(B859,"""地址: ",VLOOKUP(A859,Sheet1!A:AH,18,FALSE),""","))</f>
        <v>"address_tc":"地址: 尖沙咀廣東道180號",</v>
      </c>
    </row>
    <row r="860" spans="1:3" x14ac:dyDescent="0.25">
      <c r="A860">
        <f t="shared" si="61"/>
        <v>41</v>
      </c>
      <c r="B860" t="s">
        <v>258</v>
      </c>
      <c r="C860" t="str">
        <f>IF(VLOOKUP(A860,Sheet1!A:AH,18,FALSE)="",CONCATENATE(B860,"""地址: ",VLOOKUP(A860,Sheet1!A:AH,17,FALSE),""","),CONCATENATE(B860,"""地址: ",VLOOKUP(A860,Sheet1!A:AH,18,FALSE),""","))</f>
        <v>"address_sc":"地址: 尖沙咀廣東道180號",</v>
      </c>
    </row>
    <row r="861" spans="1:3" x14ac:dyDescent="0.25">
      <c r="A861">
        <f t="shared" si="61"/>
        <v>41</v>
      </c>
      <c r="B861" t="s">
        <v>234</v>
      </c>
      <c r="C861" t="str">
        <f t="shared" si="60"/>
        <v>"is_new":false</v>
      </c>
    </row>
    <row r="862" spans="1:3" x14ac:dyDescent="0.25">
      <c r="A862">
        <f t="shared" si="61"/>
        <v>41</v>
      </c>
      <c r="B862" t="s">
        <v>235</v>
      </c>
      <c r="C862" t="str">
        <f>IF(C863="","}",B862)</f>
        <v>},</v>
      </c>
    </row>
    <row r="863" spans="1:3" x14ac:dyDescent="0.25">
      <c r="A863">
        <f>ROUNDUP((ROW(C863)-1)/21,0)</f>
        <v>42</v>
      </c>
      <c r="B863" t="s">
        <v>229</v>
      </c>
      <c r="C863" t="str">
        <f t="shared" si="60"/>
        <v xml:space="preserve">{  </v>
      </c>
    </row>
    <row r="864" spans="1:3" x14ac:dyDescent="0.25">
      <c r="A864">
        <f t="shared" ref="A864:A883" si="62">ROUNDUP((ROW(C864)-1)/21,0)</f>
        <v>42</v>
      </c>
      <c r="B864" t="s">
        <v>239</v>
      </c>
      <c r="C864" t="str">
        <f>CONCATENATE(B864,A864,",")</f>
        <v>"poi_id": 42,</v>
      </c>
    </row>
    <row r="865" spans="1:3" x14ac:dyDescent="0.25">
      <c r="A865">
        <f t="shared" si="62"/>
        <v>42</v>
      </c>
      <c r="B865" t="s">
        <v>240</v>
      </c>
      <c r="C865" t="str">
        <f>CONCATENATE(B865,"""",VLOOKUP(A865,Sheet1!A:AH,34,FALSE),""",")</f>
        <v>"category_id":"RES",</v>
      </c>
    </row>
    <row r="866" spans="1:3" x14ac:dyDescent="0.25">
      <c r="A866">
        <f t="shared" si="62"/>
        <v>42</v>
      </c>
      <c r="B866" t="s">
        <v>247</v>
      </c>
      <c r="C866" t="str">
        <f>CONCATENATE(B866,"""",VLOOKUP(A866,Sheet1!A:AH,31,FALSE),""",")</f>
        <v>"image_en":"/res/media/app/blank.jpg",</v>
      </c>
    </row>
    <row r="867" spans="1:3" x14ac:dyDescent="0.25">
      <c r="A867">
        <f t="shared" si="62"/>
        <v>42</v>
      </c>
      <c r="B867" t="s">
        <v>248</v>
      </c>
      <c r="C867" t="str">
        <f>CONCATENATE(B867,"""",VLOOKUP(A867,Sheet1!A:AH,31,FALSE),""",")</f>
        <v>"image_tc":"/res/media/app/blank.jpg",</v>
      </c>
    </row>
    <row r="868" spans="1:3" x14ac:dyDescent="0.25">
      <c r="A868">
        <f t="shared" si="62"/>
        <v>42</v>
      </c>
      <c r="B868" t="s">
        <v>249</v>
      </c>
      <c r="C868" t="str">
        <f>CONCATENATE(B868,"""",VLOOKUP(A868,Sheet1!A:AH,31,FALSE),""",")</f>
        <v>"image_sc":"/res/media/app/blank.jpg",</v>
      </c>
    </row>
    <row r="869" spans="1:3" x14ac:dyDescent="0.25">
      <c r="A869">
        <f t="shared" si="62"/>
        <v>42</v>
      </c>
      <c r="B869" t="s">
        <v>250</v>
      </c>
      <c r="C869" t="str">
        <f>CONCATENATE(B869,"""",VLOOKUP(A869,Sheet1!A:AH,15,FALSE),""",")</f>
        <v>"name_en":"The Paseo",</v>
      </c>
    </row>
    <row r="870" spans="1:3" x14ac:dyDescent="0.25">
      <c r="A870">
        <f t="shared" si="62"/>
        <v>42</v>
      </c>
      <c r="B870" t="s">
        <v>251</v>
      </c>
      <c r="C870" t="str">
        <f>CONCATENATE(B870,"""",VLOOKUP(A870,Sheet1!A:AH,16,FALSE),""",")</f>
        <v>"name_tc":"匯萃",</v>
      </c>
    </row>
    <row r="871" spans="1:3" x14ac:dyDescent="0.25">
      <c r="A871">
        <f t="shared" si="62"/>
        <v>42</v>
      </c>
      <c r="B871" t="s">
        <v>252</v>
      </c>
      <c r="C871" t="str">
        <f>CONCATENATE(B871,"""",VLOOKUP(A871,Sheet1!A:AH,17,FALSE),""",")</f>
        <v>"name_sc":"汇萃",</v>
      </c>
    </row>
    <row r="872" spans="1:3" x14ac:dyDescent="0.25">
      <c r="A872">
        <f t="shared" si="62"/>
        <v>42</v>
      </c>
      <c r="B872" t="s">
        <v>253</v>
      </c>
      <c r="C872" t="str">
        <f>CONCATENATE(B872,VLOOKUP(A872,Sheet1!A:AH,12,FALSE),""",")</f>
        <v>"location_en":"Nearest Exit: N",</v>
      </c>
    </row>
    <row r="873" spans="1:3" x14ac:dyDescent="0.25">
      <c r="A873">
        <f t="shared" si="62"/>
        <v>42</v>
      </c>
      <c r="B873" t="s">
        <v>254</v>
      </c>
      <c r="C873" t="str">
        <f>CONCATENATE(B873,VLOOKUP(A873,Sheet1!A:AH,12,FALSE),""",")</f>
        <v>"location_tc":"最近出口: N",</v>
      </c>
    </row>
    <row r="874" spans="1:3" x14ac:dyDescent="0.25">
      <c r="A874">
        <f t="shared" si="62"/>
        <v>42</v>
      </c>
      <c r="B874" t="s">
        <v>255</v>
      </c>
      <c r="C874" t="str">
        <f>CONCATENATE(B874,VLOOKUP(A874,Sheet1!A:AH,12,FALSE),""",")</f>
        <v>"location_sc":"最近出口: N",</v>
      </c>
    </row>
    <row r="875" spans="1:3" x14ac:dyDescent="0.25">
      <c r="A875">
        <f t="shared" si="62"/>
        <v>42</v>
      </c>
      <c r="B875" t="s">
        <v>230</v>
      </c>
      <c r="C875" t="str">
        <f t="shared" si="60"/>
        <v>"business_hour_en":"",</v>
      </c>
    </row>
    <row r="876" spans="1:3" x14ac:dyDescent="0.25">
      <c r="A876">
        <f t="shared" si="62"/>
        <v>42</v>
      </c>
      <c r="B876" t="s">
        <v>231</v>
      </c>
      <c r="C876" t="str">
        <f t="shared" si="60"/>
        <v>"business_hour_tc":"",</v>
      </c>
    </row>
    <row r="877" spans="1:3" x14ac:dyDescent="0.25">
      <c r="A877">
        <f t="shared" si="62"/>
        <v>42</v>
      </c>
      <c r="B877" t="s">
        <v>232</v>
      </c>
      <c r="C877" t="str">
        <f t="shared" si="60"/>
        <v>"business_hour_sc":"",</v>
      </c>
    </row>
    <row r="878" spans="1:3" x14ac:dyDescent="0.25">
      <c r="A878">
        <f t="shared" si="62"/>
        <v>42</v>
      </c>
      <c r="B878" t="s">
        <v>233</v>
      </c>
      <c r="C878" t="str">
        <f t="shared" si="60"/>
        <v>"tel":"",</v>
      </c>
    </row>
    <row r="879" spans="1:3" x14ac:dyDescent="0.25">
      <c r="A879">
        <f t="shared" si="62"/>
        <v>42</v>
      </c>
      <c r="B879" t="s">
        <v>256</v>
      </c>
      <c r="C879" t="str">
        <f>IF(VLOOKUP(A879,Sheet1!A:AH,32,FALSE)="",CONCATENATE(B879,"""Address: ",VLOOKUP(A879,Sheet1!A:AH,15,FALSE),""","),CONCATENATE(B879,"""Address: ",VLOOKUP(A879,Sheet1!A:AH,32,FALSE),""","))</f>
        <v>"address_en":"Address: 7 Kwun Chung Street, Jordan",</v>
      </c>
    </row>
    <row r="880" spans="1:3" x14ac:dyDescent="0.25">
      <c r="A880">
        <f t="shared" si="62"/>
        <v>42</v>
      </c>
      <c r="B880" t="s">
        <v>257</v>
      </c>
      <c r="C880" t="str">
        <f>IF(VLOOKUP(A880,Sheet1!A:AH,18,FALSE)="",CONCATENATE(B880,"""地址: ",VLOOKUP(A880,Sheet1!A:AH,16,FALSE),""","),CONCATENATE(B880,"""地址: ",VLOOKUP(A880,Sheet1!A:AH,18,FALSE),""","))</f>
        <v>"address_tc":"地址: 佐敦官涌街7號",</v>
      </c>
    </row>
    <row r="881" spans="1:3" x14ac:dyDescent="0.25">
      <c r="A881">
        <f t="shared" si="62"/>
        <v>42</v>
      </c>
      <c r="B881" t="s">
        <v>258</v>
      </c>
      <c r="C881" t="str">
        <f>IF(VLOOKUP(A881,Sheet1!A:AH,18,FALSE)="",CONCATENATE(B881,"""地址: ",VLOOKUP(A881,Sheet1!A:AH,17,FALSE),""","),CONCATENATE(B881,"""地址: ",VLOOKUP(A881,Sheet1!A:AH,18,FALSE),""","))</f>
        <v>"address_sc":"地址: 佐敦官涌街7號",</v>
      </c>
    </row>
    <row r="882" spans="1:3" x14ac:dyDescent="0.25">
      <c r="A882">
        <f t="shared" si="62"/>
        <v>42</v>
      </c>
      <c r="B882" t="s">
        <v>234</v>
      </c>
      <c r="C882" t="str">
        <f t="shared" si="60"/>
        <v>"is_new":false</v>
      </c>
    </row>
    <row r="883" spans="1:3" x14ac:dyDescent="0.25">
      <c r="A883">
        <f t="shared" si="62"/>
        <v>42</v>
      </c>
      <c r="B883" t="s">
        <v>235</v>
      </c>
      <c r="C883" t="str">
        <f>IF(C884="","}",B883)</f>
        <v>},</v>
      </c>
    </row>
    <row r="884" spans="1:3" x14ac:dyDescent="0.25">
      <c r="A884">
        <f>ROUNDUP((ROW(C884)-1)/21,0)</f>
        <v>43</v>
      </c>
      <c r="B884" t="s">
        <v>229</v>
      </c>
      <c r="C884" t="str">
        <f t="shared" si="60"/>
        <v xml:space="preserve">{  </v>
      </c>
    </row>
    <row r="885" spans="1:3" x14ac:dyDescent="0.25">
      <c r="A885">
        <f t="shared" ref="A885:A904" si="63">ROUNDUP((ROW(C885)-1)/21,0)</f>
        <v>43</v>
      </c>
      <c r="B885" t="s">
        <v>239</v>
      </c>
      <c r="C885" t="str">
        <f>CONCATENATE(B885,A885,",")</f>
        <v>"poi_id": 43,</v>
      </c>
    </row>
    <row r="886" spans="1:3" x14ac:dyDescent="0.25">
      <c r="A886">
        <f t="shared" si="63"/>
        <v>43</v>
      </c>
      <c r="B886" t="s">
        <v>240</v>
      </c>
      <c r="C886" t="str">
        <f>CONCATENATE(B886,"""",VLOOKUP(A886,Sheet1!A:AH,34,FALSE),""",")</f>
        <v>"category_id":"RES",</v>
      </c>
    </row>
    <row r="887" spans="1:3" x14ac:dyDescent="0.25">
      <c r="A887">
        <f t="shared" si="63"/>
        <v>43</v>
      </c>
      <c r="B887" t="s">
        <v>247</v>
      </c>
      <c r="C887" t="str">
        <f>CONCATENATE(B887,"""",VLOOKUP(A887,Sheet1!A:AH,31,FALSE),""",")</f>
        <v>"image_en":"/res/media/app/exit/the-victoria-towers.jpg",</v>
      </c>
    </row>
    <row r="888" spans="1:3" x14ac:dyDescent="0.25">
      <c r="A888">
        <f t="shared" si="63"/>
        <v>43</v>
      </c>
      <c r="B888" t="s">
        <v>248</v>
      </c>
      <c r="C888" t="str">
        <f>CONCATENATE(B888,"""",VLOOKUP(A888,Sheet1!A:AH,31,FALSE),""",")</f>
        <v>"image_tc":"/res/media/app/exit/the-victoria-towers.jpg",</v>
      </c>
    </row>
    <row r="889" spans="1:3" x14ac:dyDescent="0.25">
      <c r="A889">
        <f t="shared" si="63"/>
        <v>43</v>
      </c>
      <c r="B889" t="s">
        <v>249</v>
      </c>
      <c r="C889" t="str">
        <f>CONCATENATE(B889,"""",VLOOKUP(A889,Sheet1!A:AH,31,FALSE),""",")</f>
        <v>"image_sc":"/res/media/app/exit/the-victoria-towers.jpg",</v>
      </c>
    </row>
    <row r="890" spans="1:3" x14ac:dyDescent="0.25">
      <c r="A890">
        <f t="shared" si="63"/>
        <v>43</v>
      </c>
      <c r="B890" t="s">
        <v>250</v>
      </c>
      <c r="C890" t="str">
        <f>CONCATENATE(B890,"""",VLOOKUP(A890,Sheet1!A:AH,15,FALSE),""",")</f>
        <v>"name_en":"The Victoria Towers",</v>
      </c>
    </row>
    <row r="891" spans="1:3" x14ac:dyDescent="0.25">
      <c r="A891">
        <f t="shared" si="63"/>
        <v>43</v>
      </c>
      <c r="B891" t="s">
        <v>251</v>
      </c>
      <c r="C891" t="str">
        <f>CONCATENATE(B891,"""",VLOOKUP(A891,Sheet1!A:AH,16,FALSE),""",")</f>
        <v>"name_tc":"港景峯",</v>
      </c>
    </row>
    <row r="892" spans="1:3" x14ac:dyDescent="0.25">
      <c r="A892">
        <f t="shared" si="63"/>
        <v>43</v>
      </c>
      <c r="B892" t="s">
        <v>252</v>
      </c>
      <c r="C892" t="str">
        <f>CONCATENATE(B892,"""",VLOOKUP(A892,Sheet1!A:AH,17,FALSE),""",")</f>
        <v>"name_sc":"港景峯",</v>
      </c>
    </row>
    <row r="893" spans="1:3" x14ac:dyDescent="0.25">
      <c r="A893">
        <f t="shared" si="63"/>
        <v>43</v>
      </c>
      <c r="B893" t="s">
        <v>253</v>
      </c>
      <c r="C893" t="str">
        <f>CONCATENATE(B893,VLOOKUP(A893,Sheet1!A:AH,12,FALSE),""",")</f>
        <v>"location_en":"Nearest Exit: N",</v>
      </c>
    </row>
    <row r="894" spans="1:3" x14ac:dyDescent="0.25">
      <c r="A894">
        <f t="shared" si="63"/>
        <v>43</v>
      </c>
      <c r="B894" t="s">
        <v>254</v>
      </c>
      <c r="C894" t="str">
        <f>CONCATENATE(B894,VLOOKUP(A894,Sheet1!A:AH,12,FALSE),""",")</f>
        <v>"location_tc":"最近出口: N",</v>
      </c>
    </row>
    <row r="895" spans="1:3" x14ac:dyDescent="0.25">
      <c r="A895">
        <f t="shared" si="63"/>
        <v>43</v>
      </c>
      <c r="B895" t="s">
        <v>255</v>
      </c>
      <c r="C895" t="str">
        <f>CONCATENATE(B895,VLOOKUP(A895,Sheet1!A:AH,12,FALSE),""",")</f>
        <v>"location_sc":"最近出口: N",</v>
      </c>
    </row>
    <row r="896" spans="1:3" x14ac:dyDescent="0.25">
      <c r="A896">
        <f t="shared" si="63"/>
        <v>43</v>
      </c>
      <c r="B896" t="s">
        <v>230</v>
      </c>
      <c r="C896" t="str">
        <f t="shared" si="60"/>
        <v>"business_hour_en":"",</v>
      </c>
    </row>
    <row r="897" spans="1:3" x14ac:dyDescent="0.25">
      <c r="A897">
        <f t="shared" si="63"/>
        <v>43</v>
      </c>
      <c r="B897" t="s">
        <v>231</v>
      </c>
      <c r="C897" t="str">
        <f t="shared" si="60"/>
        <v>"business_hour_tc":"",</v>
      </c>
    </row>
    <row r="898" spans="1:3" x14ac:dyDescent="0.25">
      <c r="A898">
        <f t="shared" si="63"/>
        <v>43</v>
      </c>
      <c r="B898" t="s">
        <v>232</v>
      </c>
      <c r="C898" t="str">
        <f t="shared" si="60"/>
        <v>"business_hour_sc":"",</v>
      </c>
    </row>
    <row r="899" spans="1:3" x14ac:dyDescent="0.25">
      <c r="A899">
        <f t="shared" si="63"/>
        <v>43</v>
      </c>
      <c r="B899" t="s">
        <v>233</v>
      </c>
      <c r="C899" t="str">
        <f t="shared" si="60"/>
        <v>"tel":"",</v>
      </c>
    </row>
    <row r="900" spans="1:3" x14ac:dyDescent="0.25">
      <c r="A900">
        <f t="shared" si="63"/>
        <v>43</v>
      </c>
      <c r="B900" t="s">
        <v>256</v>
      </c>
      <c r="C900" t="str">
        <f>IF(VLOOKUP(A900,Sheet1!A:AH,32,FALSE)="",CONCATENATE(B900,"""Address: ",VLOOKUP(A900,Sheet1!A:AH,15,FALSE),""","),CONCATENATE(B900,"""Address: ",VLOOKUP(A900,Sheet1!A:AH,32,FALSE),""","))</f>
        <v>"address_en":"Address: 188 Canton Road, Tsim Sha Tsui",</v>
      </c>
    </row>
    <row r="901" spans="1:3" x14ac:dyDescent="0.25">
      <c r="A901">
        <f t="shared" si="63"/>
        <v>43</v>
      </c>
      <c r="B901" t="s">
        <v>257</v>
      </c>
      <c r="C901" t="str">
        <f>IF(VLOOKUP(A901,Sheet1!A:AH,18,FALSE)="",CONCATENATE(B901,"""地址: ",VLOOKUP(A901,Sheet1!A:AH,16,FALSE),""","),CONCATENATE(B901,"""地址: ",VLOOKUP(A901,Sheet1!A:AH,18,FALSE),""","))</f>
        <v>"address_tc":"地址: 尖沙咀廣東道188號",</v>
      </c>
    </row>
    <row r="902" spans="1:3" x14ac:dyDescent="0.25">
      <c r="A902">
        <f t="shared" si="63"/>
        <v>43</v>
      </c>
      <c r="B902" t="s">
        <v>258</v>
      </c>
      <c r="C902" t="str">
        <f>IF(VLOOKUP(A902,Sheet1!A:AH,18,FALSE)="",CONCATENATE(B902,"""地址: ",VLOOKUP(A902,Sheet1!A:AH,17,FALSE),""","),CONCATENATE(B902,"""地址: ",VLOOKUP(A902,Sheet1!A:AH,18,FALSE),""","))</f>
        <v>"address_sc":"地址: 尖沙咀廣東道188號",</v>
      </c>
    </row>
    <row r="903" spans="1:3" x14ac:dyDescent="0.25">
      <c r="A903">
        <f t="shared" si="63"/>
        <v>43</v>
      </c>
      <c r="B903" t="s">
        <v>234</v>
      </c>
      <c r="C903" t="str">
        <f t="shared" si="60"/>
        <v>"is_new":false</v>
      </c>
    </row>
    <row r="904" spans="1:3" x14ac:dyDescent="0.25">
      <c r="A904">
        <f t="shared" si="63"/>
        <v>43</v>
      </c>
      <c r="B904" t="s">
        <v>235</v>
      </c>
      <c r="C904" t="str">
        <f>IF(C905="","}",B904)</f>
        <v>},</v>
      </c>
    </row>
    <row r="905" spans="1:3" x14ac:dyDescent="0.25">
      <c r="A905">
        <f>ROUNDUP((ROW(C905)-1)/21,0)</f>
        <v>44</v>
      </c>
      <c r="B905" t="s">
        <v>229</v>
      </c>
      <c r="C905" t="str">
        <f t="shared" si="60"/>
        <v xml:space="preserve">{  </v>
      </c>
    </row>
    <row r="906" spans="1:3" x14ac:dyDescent="0.25">
      <c r="A906">
        <f t="shared" ref="A906:A925" si="64">ROUNDUP((ROW(C906)-1)/21,0)</f>
        <v>44</v>
      </c>
      <c r="B906" t="s">
        <v>239</v>
      </c>
      <c r="C906" t="str">
        <f>CONCATENATE(B906,A906,",")</f>
        <v>"poi_id": 44,</v>
      </c>
    </row>
    <row r="907" spans="1:3" x14ac:dyDescent="0.25">
      <c r="A907">
        <f t="shared" si="64"/>
        <v>44</v>
      </c>
      <c r="B907" t="s">
        <v>240</v>
      </c>
      <c r="C907" t="str">
        <f>CONCATENATE(B907,"""",VLOOKUP(A907,Sheet1!A:AH,34,FALSE),""",")</f>
        <v>"category_id":"LES",</v>
      </c>
    </row>
    <row r="908" spans="1:3" x14ac:dyDescent="0.25">
      <c r="A908">
        <f t="shared" si="64"/>
        <v>44</v>
      </c>
      <c r="B908" t="s">
        <v>247</v>
      </c>
      <c r="C908" t="str">
        <f>CONCATENATE(B908,"""",VLOOKUP(A908,Sheet1!A:AH,31,FALSE),""",")</f>
        <v>"image_en":"/res/media/app/blank.jpg",</v>
      </c>
    </row>
    <row r="909" spans="1:3" x14ac:dyDescent="0.25">
      <c r="A909">
        <f t="shared" si="64"/>
        <v>44</v>
      </c>
      <c r="B909" t="s">
        <v>248</v>
      </c>
      <c r="C909" t="str">
        <f>CONCATENATE(B909,"""",VLOOKUP(A909,Sheet1!A:AH,31,FALSE),""",")</f>
        <v>"image_tc":"/res/media/app/blank.jpg",</v>
      </c>
    </row>
    <row r="910" spans="1:3" x14ac:dyDescent="0.25">
      <c r="A910">
        <f t="shared" si="64"/>
        <v>44</v>
      </c>
      <c r="B910" t="s">
        <v>249</v>
      </c>
      <c r="C910" t="str">
        <f>CONCATENATE(B910,"""",VLOOKUP(A910,Sheet1!A:AH,31,FALSE),""",")</f>
        <v>"image_sc":"/res/media/app/blank.jpg",</v>
      </c>
    </row>
    <row r="911" spans="1:3" x14ac:dyDescent="0.25">
      <c r="A911">
        <f t="shared" si="64"/>
        <v>44</v>
      </c>
      <c r="B911" t="s">
        <v>250</v>
      </c>
      <c r="C911" t="str">
        <f>CONCATENATE(B911,"""",VLOOKUP(A911,Sheet1!A:AH,15,FALSE),""",")</f>
        <v>"name_en":"Victoria Mall",</v>
      </c>
    </row>
    <row r="912" spans="1:3" x14ac:dyDescent="0.25">
      <c r="A912">
        <f t="shared" si="64"/>
        <v>44</v>
      </c>
      <c r="B912" t="s">
        <v>251</v>
      </c>
      <c r="C912" t="str">
        <f>CONCATENATE(B912,"""",VLOOKUP(A912,Sheet1!A:AH,16,FALSE),""",")</f>
        <v>"name_tc":"港景匯商場",</v>
      </c>
    </row>
    <row r="913" spans="1:3" x14ac:dyDescent="0.25">
      <c r="A913">
        <f t="shared" si="64"/>
        <v>44</v>
      </c>
      <c r="B913" t="s">
        <v>252</v>
      </c>
      <c r="C913" t="str">
        <f>CONCATENATE(B913,"""",VLOOKUP(A913,Sheet1!A:AH,17,FALSE),""",")</f>
        <v>"name_sc":"港景汇商场",</v>
      </c>
    </row>
    <row r="914" spans="1:3" x14ac:dyDescent="0.25">
      <c r="A914">
        <f t="shared" si="64"/>
        <v>44</v>
      </c>
      <c r="B914" t="s">
        <v>253</v>
      </c>
      <c r="C914" t="str">
        <f>CONCATENATE(B914,VLOOKUP(A914,Sheet1!A:AH,12,FALSE),""",")</f>
        <v>"location_en":"Nearest Exit: N",</v>
      </c>
    </row>
    <row r="915" spans="1:3" x14ac:dyDescent="0.25">
      <c r="A915">
        <f t="shared" si="64"/>
        <v>44</v>
      </c>
      <c r="B915" t="s">
        <v>254</v>
      </c>
      <c r="C915" t="str">
        <f>CONCATENATE(B915,VLOOKUP(A915,Sheet1!A:AH,12,FALSE),""",")</f>
        <v>"location_tc":"最近出口: N",</v>
      </c>
    </row>
    <row r="916" spans="1:3" x14ac:dyDescent="0.25">
      <c r="A916">
        <f t="shared" si="64"/>
        <v>44</v>
      </c>
      <c r="B916" t="s">
        <v>255</v>
      </c>
      <c r="C916" t="str">
        <f>CONCATENATE(B916,VLOOKUP(A916,Sheet1!A:AH,12,FALSE),""",")</f>
        <v>"location_sc":"最近出口: N",</v>
      </c>
    </row>
    <row r="917" spans="1:3" x14ac:dyDescent="0.25">
      <c r="A917">
        <f t="shared" si="64"/>
        <v>44</v>
      </c>
      <c r="B917" t="s">
        <v>230</v>
      </c>
      <c r="C917" t="str">
        <f t="shared" ref="C917:C924" si="65">B917</f>
        <v>"business_hour_en":"",</v>
      </c>
    </row>
    <row r="918" spans="1:3" x14ac:dyDescent="0.25">
      <c r="A918">
        <f t="shared" si="64"/>
        <v>44</v>
      </c>
      <c r="B918" t="s">
        <v>231</v>
      </c>
      <c r="C918" t="str">
        <f t="shared" si="65"/>
        <v>"business_hour_tc":"",</v>
      </c>
    </row>
    <row r="919" spans="1:3" x14ac:dyDescent="0.25">
      <c r="A919">
        <f t="shared" si="64"/>
        <v>44</v>
      </c>
      <c r="B919" t="s">
        <v>232</v>
      </c>
      <c r="C919" t="str">
        <f t="shared" si="65"/>
        <v>"business_hour_sc":"",</v>
      </c>
    </row>
    <row r="920" spans="1:3" x14ac:dyDescent="0.25">
      <c r="A920">
        <f t="shared" si="64"/>
        <v>44</v>
      </c>
      <c r="B920" t="s">
        <v>233</v>
      </c>
      <c r="C920" t="str">
        <f t="shared" si="65"/>
        <v>"tel":"",</v>
      </c>
    </row>
    <row r="921" spans="1:3" x14ac:dyDescent="0.25">
      <c r="A921">
        <f t="shared" si="64"/>
        <v>44</v>
      </c>
      <c r="B921" t="s">
        <v>256</v>
      </c>
      <c r="C921" t="str">
        <f>IF(VLOOKUP(A921,Sheet1!A:AH,32,FALSE)="",CONCATENATE(B921,"""Address: ",VLOOKUP(A921,Sheet1!A:AH,15,FALSE),""","),CONCATENATE(B921,"""Address: ",VLOOKUP(A921,Sheet1!A:AH,32,FALSE),""","))</f>
        <v>"address_en":"Address: 188 Canton Road",</v>
      </c>
    </row>
    <row r="922" spans="1:3" x14ac:dyDescent="0.25">
      <c r="A922">
        <f t="shared" si="64"/>
        <v>44</v>
      </c>
      <c r="B922" t="s">
        <v>257</v>
      </c>
      <c r="C922" t="str">
        <f>IF(VLOOKUP(A922,Sheet1!A:AH,18,FALSE)="",CONCATENATE(B922,"""地址: ",VLOOKUP(A922,Sheet1!A:AH,16,FALSE),""","),CONCATENATE(B922,"""地址: ",VLOOKUP(A922,Sheet1!A:AH,18,FALSE),""","))</f>
        <v>"address_tc":"地址: 廣東道188號",</v>
      </c>
    </row>
    <row r="923" spans="1:3" x14ac:dyDescent="0.25">
      <c r="A923">
        <f t="shared" si="64"/>
        <v>44</v>
      </c>
      <c r="B923" t="s">
        <v>258</v>
      </c>
      <c r="C923" t="str">
        <f>IF(VLOOKUP(A923,Sheet1!A:AH,18,FALSE)="",CONCATENATE(B923,"""地址: ",VLOOKUP(A923,Sheet1!A:AH,17,FALSE),""","),CONCATENATE(B923,"""地址: ",VLOOKUP(A923,Sheet1!A:AH,18,FALSE),""","))</f>
        <v>"address_sc":"地址: 廣東道188號",</v>
      </c>
    </row>
    <row r="924" spans="1:3" x14ac:dyDescent="0.25">
      <c r="A924">
        <f t="shared" si="64"/>
        <v>44</v>
      </c>
      <c r="B924" t="s">
        <v>234</v>
      </c>
      <c r="C924" t="str">
        <f t="shared" si="65"/>
        <v>"is_new":false</v>
      </c>
    </row>
    <row r="925" spans="1:3" x14ac:dyDescent="0.25">
      <c r="A925">
        <f t="shared" si="64"/>
        <v>44</v>
      </c>
      <c r="B925" t="s">
        <v>235</v>
      </c>
      <c r="C925" t="str">
        <f>IF(C926="","}",B925)</f>
        <v>}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M12" sqref="M12"/>
    </sheetView>
  </sheetViews>
  <sheetFormatPr defaultRowHeight="15" x14ac:dyDescent="0.25"/>
  <cols>
    <col min="1" max="1" width="17.28515625" bestFit="1" customWidth="1"/>
  </cols>
  <sheetData>
    <row r="1" spans="1:2" x14ac:dyDescent="0.25">
      <c r="A1" t="s">
        <v>2</v>
      </c>
      <c r="B1" t="s">
        <v>241</v>
      </c>
    </row>
    <row r="2" spans="1:2" x14ac:dyDescent="0.25">
      <c r="A2" t="s">
        <v>37</v>
      </c>
      <c r="B2" t="s">
        <v>242</v>
      </c>
    </row>
    <row r="3" spans="1:2" x14ac:dyDescent="0.25">
      <c r="A3" t="s">
        <v>52</v>
      </c>
      <c r="B3" t="s">
        <v>242</v>
      </c>
    </row>
    <row r="4" spans="1:2" x14ac:dyDescent="0.25">
      <c r="A4" t="s">
        <v>59</v>
      </c>
      <c r="B4" t="s">
        <v>243</v>
      </c>
    </row>
    <row r="5" spans="1:2" x14ac:dyDescent="0.25">
      <c r="A5" t="s">
        <v>76</v>
      </c>
      <c r="B5" t="s">
        <v>244</v>
      </c>
    </row>
    <row r="6" spans="1:2" x14ac:dyDescent="0.25">
      <c r="A6" t="s">
        <v>96</v>
      </c>
      <c r="B6" t="s">
        <v>245</v>
      </c>
    </row>
    <row r="7" spans="1:2" x14ac:dyDescent="0.25">
      <c r="A7" t="s">
        <v>121</v>
      </c>
      <c r="B7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H5" sqref="H5"/>
    </sheetView>
  </sheetViews>
  <sheetFormatPr defaultRowHeight="15" x14ac:dyDescent="0.25"/>
  <sheetData>
    <row r="1" spans="1:1" x14ac:dyDescent="0.25">
      <c r="A1" t="s">
        <v>102</v>
      </c>
    </row>
    <row r="2" spans="1:1" x14ac:dyDescent="0.25">
      <c r="A2" t="s">
        <v>184</v>
      </c>
    </row>
    <row r="3" spans="1:1" x14ac:dyDescent="0.25">
      <c r="A3" t="s">
        <v>188</v>
      </c>
    </row>
    <row r="4" spans="1:1" x14ac:dyDescent="0.25">
      <c r="A4" t="s">
        <v>166</v>
      </c>
    </row>
  </sheetData>
  <conditionalFormatting sqref="A1:A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MTR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</dc:creator>
  <cp:lastModifiedBy>Hong</cp:lastModifiedBy>
  <dcterms:created xsi:type="dcterms:W3CDTF">2018-09-17T07:46:31Z</dcterms:created>
  <dcterms:modified xsi:type="dcterms:W3CDTF">2018-10-02T07:39:12Z</dcterms:modified>
</cp:coreProperties>
</file>