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1790" yWindow="2000" windowWidth="8220" windowHeight="6090" activeTab="1"/>
  </bookViews>
  <sheets>
    <sheet name="Simple Regression Data" sheetId="8" r:id="rId1"/>
    <sheet name="Simple Regression model" sheetId="2" r:id="rId2"/>
    <sheet name="Multiple Regression data" sheetId="1" r:id="rId3"/>
    <sheet name="multiple regression 6 indep var" sheetId="4" r:id="rId4"/>
    <sheet name="MR with 5 indep var" sheetId="6" r:id="rId5"/>
    <sheet name="MR with 4 indep variables" sheetId="7" r:id="rId6"/>
    <sheet name="multiple regression 3 indep var" sheetId="5" r:id="rId7"/>
  </sheets>
  <externalReferences>
    <externalReference r:id="rId8"/>
  </externalReference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'Multiple Regression data'!$M$16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62913" calcMode="manual"/>
</workbook>
</file>

<file path=xl/calcChain.xml><?xml version="1.0" encoding="utf-8"?>
<calcChain xmlns="http://schemas.openxmlformats.org/spreadsheetml/2006/main">
  <c r="E58" i="2" l="1"/>
  <c r="F55" i="2"/>
  <c r="E64" i="5" l="1"/>
  <c r="C64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32" i="5"/>
  <c r="D60" i="2" l="1"/>
  <c r="F27" i="2" l="1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26" i="2"/>
  <c r="F57" i="2" l="1"/>
  <c r="H26" i="2"/>
  <c r="F60" i="2"/>
</calcChain>
</file>

<file path=xl/sharedStrings.xml><?xml version="1.0" encoding="utf-8"?>
<sst xmlns="http://schemas.openxmlformats.org/spreadsheetml/2006/main" count="260" uniqueCount="89">
  <si>
    <t>Address</t>
  </si>
  <si>
    <t>Appraised Value</t>
  </si>
  <si>
    <t>9 Sycamore Road</t>
  </si>
  <si>
    <t>Age</t>
  </si>
  <si>
    <t>Rooms</t>
  </si>
  <si>
    <t>Baths</t>
  </si>
  <si>
    <t>Garage</t>
  </si>
  <si>
    <t>21 Jefferson St</t>
  </si>
  <si>
    <t>38 Hitching Post Lane</t>
  </si>
  <si>
    <t>4 Poppy Lane</t>
  </si>
  <si>
    <t>15 Francis Terrace</t>
  </si>
  <si>
    <t>23 Guilfoy Street</t>
  </si>
  <si>
    <t>8 Craft Avenue</t>
  </si>
  <si>
    <t>14 Fox Street</t>
  </si>
  <si>
    <t>7 Raynham Road</t>
  </si>
  <si>
    <t>2 Jerome Drive</t>
  </si>
  <si>
    <t>7 Valentine Street</t>
  </si>
  <si>
    <t>38 Jefferson Street</t>
  </si>
  <si>
    <t>15 Inwood Road</t>
  </si>
  <si>
    <t>29 Meadowfield Lane</t>
  </si>
  <si>
    <t>13 Westland Drive</t>
  </si>
  <si>
    <t>79 Valentine Street</t>
  </si>
  <si>
    <t>13 Fairmont Place</t>
  </si>
  <si>
    <t>1 Prestwick Terrace</t>
  </si>
  <si>
    <t>11 Clement Street</t>
  </si>
  <si>
    <t>7 Woodland Road</t>
  </si>
  <si>
    <t>36 Elm Avenue</t>
  </si>
  <si>
    <t>17 Duke Place</t>
  </si>
  <si>
    <t>12 Prospect Avenue</t>
  </si>
  <si>
    <t>30 Ann Street</t>
  </si>
  <si>
    <t>26 Broadfield Place</t>
  </si>
  <si>
    <t>16 Jackson Street</t>
  </si>
  <si>
    <t>17 Carlyle Drive</t>
  </si>
  <si>
    <t>22 Beechwood Ct.</t>
  </si>
  <si>
    <t>1 Buckeye Road</t>
  </si>
  <si>
    <t>5 Daniel Drive</t>
  </si>
  <si>
    <t>House Size (square feet)</t>
  </si>
  <si>
    <t>Property Size (acres)</t>
  </si>
  <si>
    <t>House Size
 (square feet)</t>
  </si>
  <si>
    <t>Appraised Value
(Thousands)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</si>
  <si>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</si>
  <si>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</si>
  <si>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</si>
  <si>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</si>
  <si>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</si>
  <si>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</si>
  <si>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</si>
  <si>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</si>
  <si>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</si>
  <si>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</si>
  <si>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</si>
  <si>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</si>
  <si>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</si>
  <si>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</si>
  <si>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</si>
  <si>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</si>
  <si>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</si>
  <si>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</si>
  <si>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</si>
  <si>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</si>
  <si>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</si>
  <si>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</si>
  <si>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</si>
  <si>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</si>
  <si>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</si>
  <si>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</si>
  <si>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Appraised Value
(Thousands)</t>
  </si>
  <si>
    <t>Residuals</t>
  </si>
  <si>
    <t>Note:  Since J13 is less than 0.05, we can reject Null hypothsis that there is NO Linear relation between house size and price</t>
  </si>
  <si>
    <t>R Square is 0.847</t>
  </si>
  <si>
    <t>Adjusted R Square is 0.807</t>
  </si>
  <si>
    <t>The R square value shows that 68.5% of the variability in Prices can be explained house size (the independent variable)</t>
  </si>
  <si>
    <t>Since F12 is less than 0.05  we can conclude with more than 95% confidence that there is lInear relation between the independent variables and house value</t>
  </si>
  <si>
    <t>Note that a house with a large Size (sq. ft) tends have more rooms, more garages, bathrooms. So possibly these variables are not adding that much more information</t>
  </si>
  <si>
    <t>We should drop one variable at a time. First let us drop #Baths, which has the highest P-value</t>
  </si>
  <si>
    <t>Based on the Pvalues associated with the T statistic , it looks like #Rooms, #baths, and #garages may not be needed in the Model.</t>
  </si>
  <si>
    <t>Actual</t>
  </si>
  <si>
    <t>standard error</t>
  </si>
  <si>
    <t>Average of residuals (errors)---&gt;</t>
  </si>
  <si>
    <t>&lt;-------------</t>
  </si>
  <si>
    <t>Predicted Appraised Value</t>
  </si>
  <si>
    <t>Actual  Y</t>
  </si>
  <si>
    <t>Residual**2</t>
  </si>
  <si>
    <t>AVG(errors) --&gt;</t>
  </si>
  <si>
    <t xml:space="preserve">    &lt;---------------</t>
  </si>
  <si>
    <t xml:space="preserve">   &lt; ----------   Residual  Sum of Squares (see F28)</t>
  </si>
  <si>
    <t xml:space="preserve"> </t>
  </si>
  <si>
    <t>Total Sum of Squares  --------------------------&gt;</t>
  </si>
  <si>
    <t>Square of 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</si>
</sst>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9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7030A0"/>
      <name val="Arial"/>
      <family val="2"/>
    </font>
    <font>
      <sz val="10"/>
      <color rgb="FF7030A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4" fillId="0" borderId="1" xfId="0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5" fontId="4" fillId="0" borderId="1" xfId="0" applyNumberFormat="1" applyFont="1" applyFill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5" fillId="0" borderId="0" xfId="0" applyFont="1" applyAlignment="1">
      <alignment wrapText="1"/>
    </xf>
    <xf numFmtId="0" fontId="5" fillId="0" borderId="0" xfId="0" applyFont="1" applyFill="1" applyBorder="1" applyAlignment="1"/>
    <xf numFmtId="164" fontId="5" fillId="0" borderId="0" xfId="0" applyNumberFormat="1" applyFont="1" applyFill="1" applyBorder="1" applyAlignment="1"/>
    <xf numFmtId="165" fontId="5" fillId="0" borderId="0" xfId="0" applyNumberFormat="1" applyFont="1" applyFill="1" applyBorder="1" applyAlignment="1"/>
    <xf numFmtId="0" fontId="5" fillId="0" borderId="0" xfId="0" applyFont="1"/>
    <xf numFmtId="0" fontId="5" fillId="0" borderId="2" xfId="0" applyFont="1" applyFill="1" applyBorder="1" applyAlignment="1"/>
    <xf numFmtId="164" fontId="5" fillId="0" borderId="2" xfId="0" applyNumberFormat="1" applyFont="1" applyFill="1" applyBorder="1" applyAlignment="1"/>
    <xf numFmtId="165" fontId="5" fillId="0" borderId="2" xfId="0" applyNumberFormat="1" applyFont="1" applyFill="1" applyBorder="1" applyAlignment="1"/>
    <xf numFmtId="164" fontId="5" fillId="0" borderId="0" xfId="0" applyNumberFormat="1" applyFont="1"/>
    <xf numFmtId="165" fontId="5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Continuous"/>
    </xf>
    <xf numFmtId="0" fontId="0" fillId="0" borderId="3" xfId="0" applyFill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6" fillId="0" borderId="0" xfId="0" applyFont="1"/>
    <xf numFmtId="0" fontId="0" fillId="2" borderId="0" xfId="0" applyFill="1" applyBorder="1" applyAlignment="1"/>
    <xf numFmtId="0" fontId="0" fillId="2" borderId="3" xfId="0" applyFill="1" applyBorder="1" applyAlignment="1"/>
    <xf numFmtId="0" fontId="2" fillId="0" borderId="0" xfId="0" applyFont="1"/>
    <xf numFmtId="0" fontId="2" fillId="0" borderId="0" xfId="0" applyFont="1" applyAlignment="1">
      <alignment horizontal="right"/>
    </xf>
    <xf numFmtId="0" fontId="0" fillId="2" borderId="0" xfId="0" applyFill="1"/>
    <xf numFmtId="0" fontId="2" fillId="2" borderId="0" xfId="0" applyFont="1" applyFill="1"/>
    <xf numFmtId="0" fontId="3" fillId="0" borderId="0" xfId="0" applyFont="1" applyFill="1" applyBorder="1" applyAlignment="1">
      <alignment horizontal="center"/>
    </xf>
    <xf numFmtId="0" fontId="7" fillId="0" borderId="0" xfId="0" applyFont="1"/>
    <xf numFmtId="2" fontId="2" fillId="0" borderId="0" xfId="0" applyNumberFormat="1" applyFont="1" applyAlignment="1">
      <alignment wrapText="1"/>
    </xf>
    <xf numFmtId="2" fontId="0" fillId="0" borderId="0" xfId="0" applyNumberFormat="1"/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107951</xdr:colOff>
      <xdr:row>0</xdr:row>
      <xdr:rowOff>92075</xdr:rowOff>
    </xdr:from>
    <xdr:to>
      <xdr:col>7</xdr:col>
      <xdr:colOff>196851</xdr:colOff>
      <xdr:row>3</xdr:row>
      <xdr:rowOff>50800</xdr:rowOff>
    </xdr:to>
    <xdr:sp macro="" textlink="">
      <xdr:nvSpPr>
        <xdr:cNvPr id="2" name="TextBox 1"/>
        <xdr:cNvSpPr txBox="1"/>
      </xdr:nvSpPr>
      <xdr:spPr>
        <a:xfrm>
          <a:off x="5778501" y="92075"/>
          <a:ext cx="3790950" cy="600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 square</a:t>
          </a:r>
          <a:r>
            <a:rPr lang="en-US" sz="1100" baseline="0"/>
            <a:t> = 0.685 means, 68.5% of the variation in house prices is explained by the variation in house sq. ft.</a:t>
          </a:r>
          <a:endParaRPr lang="en-US" sz="1100"/>
        </a:p>
      </xdr:txBody>
    </xdr:sp>
    <xdr:clientData/>
  </xdr:twoCellAnchor>
  <xdr:twoCellAnchor>
    <xdr:from>
      <xdr:col>3</xdr:col>
      <xdr:colOff>95250</xdr:colOff>
      <xdr:row>3</xdr:row>
      <xdr:rowOff>127000</xdr:rowOff>
    </xdr:from>
    <xdr:to>
      <xdr:col>7</xdr:col>
      <xdr:colOff>431800</xdr:colOff>
      <xdr:row>9</xdr:row>
      <xdr:rowOff>38100</xdr:rowOff>
    </xdr:to>
    <xdr:sp macro="" textlink="">
      <xdr:nvSpPr>
        <xdr:cNvPr id="3" name="TextBox 2"/>
        <xdr:cNvSpPr txBox="1"/>
      </xdr:nvSpPr>
      <xdr:spPr>
        <a:xfrm>
          <a:off x="5765800" y="768350"/>
          <a:ext cx="40386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At the bottom of this sheet, </a:t>
          </a:r>
          <a:r>
            <a:rPr lang="en-US" sz="1100" b="1"/>
            <a:t>standard error </a:t>
          </a:r>
          <a:r>
            <a:rPr lang="en-US" sz="1100"/>
            <a:t>is calculated from the residuals (errors in forecast). </a:t>
          </a:r>
          <a:r>
            <a:rPr lang="en-US" sz="1100" b="1"/>
            <a:t>Standard error </a:t>
          </a:r>
          <a:r>
            <a:rPr lang="en-US" sz="1100"/>
            <a:t>is a measure of the prediction error  on the average.</a:t>
          </a:r>
        </a:p>
      </xdr:txBody>
    </xdr:sp>
    <xdr:clientData/>
  </xdr:twoCellAnchor>
  <xdr:twoCellAnchor>
    <xdr:from>
      <xdr:col>5</xdr:col>
      <xdr:colOff>12700</xdr:colOff>
      <xdr:row>60</xdr:row>
      <xdr:rowOff>146050</xdr:rowOff>
    </xdr:from>
    <xdr:to>
      <xdr:col>8</xdr:col>
      <xdr:colOff>596900</xdr:colOff>
      <xdr:row>66</xdr:row>
      <xdr:rowOff>133350</xdr:rowOff>
    </xdr:to>
    <xdr:sp macro="" textlink="">
      <xdr:nvSpPr>
        <xdr:cNvPr id="4" name="TextBox 3"/>
        <xdr:cNvSpPr txBox="1"/>
      </xdr:nvSpPr>
      <xdr:spPr>
        <a:xfrm>
          <a:off x="7486650" y="10420350"/>
          <a:ext cx="3765550" cy="93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 the standard error calculation, the denominator  should be</a:t>
          </a:r>
        </a:p>
        <a:p>
          <a:endParaRPr lang="en-US" sz="1100"/>
        </a:p>
        <a:p>
          <a:r>
            <a:rPr lang="en-US" sz="1100"/>
            <a:t>(no</a:t>
          </a:r>
          <a:r>
            <a:rPr lang="en-US" sz="1100" baseline="0"/>
            <a:t> of observations - no. of parameters estimated)</a:t>
          </a:r>
          <a:endParaRPr lang="en-US" sz="1100"/>
        </a:p>
      </xdr:txBody>
    </xdr:sp>
    <xdr:clientData/>
  </xdr:twoCellAnchor>
  <xdr:twoCellAnchor>
    <xdr:from>
      <xdr:col>1</xdr:col>
      <xdr:colOff>12700</xdr:colOff>
      <xdr:row>60</xdr:row>
      <xdr:rowOff>57150</xdr:rowOff>
    </xdr:from>
    <xdr:to>
      <xdr:col>4</xdr:col>
      <xdr:colOff>114300</xdr:colOff>
      <xdr:row>64</xdr:row>
      <xdr:rowOff>57150</xdr:rowOff>
    </xdr:to>
    <xdr:sp macro="" textlink="">
      <xdr:nvSpPr>
        <xdr:cNvPr id="5" name="TextBox 4"/>
        <xdr:cNvSpPr txBox="1"/>
      </xdr:nvSpPr>
      <xdr:spPr>
        <a:xfrm>
          <a:off x="3956050" y="10648950"/>
          <a:ext cx="2857500" cy="63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7030A0"/>
              </a:solidFill>
            </a:rPr>
            <a:t>The Average of the residuals is misleading becuase teh +ve and negative errors are being added.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12</xdr:col>
      <xdr:colOff>266700</xdr:colOff>
      <xdr:row>8</xdr:row>
      <xdr:rowOff>38100</xdr:rowOff>
    </xdr:to>
    <xdr:sp macro="" textlink="">
      <xdr:nvSpPr>
        <xdr:cNvPr id="2" name="TextBox 1"/>
        <xdr:cNvSpPr txBox="1"/>
      </xdr:nvSpPr>
      <xdr:spPr>
        <a:xfrm>
          <a:off x="2400300" y="495300"/>
          <a:ext cx="6029325" cy="857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7030A0"/>
              </a:solidFill>
            </a:rPr>
            <a:t>R</a:t>
          </a:r>
          <a:r>
            <a:rPr lang="en-US" sz="1100" b="1" baseline="0">
              <a:solidFill>
                <a:srgbClr val="7030A0"/>
              </a:solidFill>
            </a:rPr>
            <a:t> square =</a:t>
          </a:r>
          <a:r>
            <a:rPr lang="en-US" sz="1100" b="1">
              <a:solidFill>
                <a:srgbClr val="7030A0"/>
              </a:solidFill>
            </a:rPr>
            <a:t> 84.7% of the variation in House prices is explained by the variations in the independent variables.</a:t>
          </a:r>
        </a:p>
        <a:p>
          <a:endParaRPr lang="en-US" sz="1100" b="1">
            <a:solidFill>
              <a:srgbClr val="7030A0"/>
            </a:solidFill>
          </a:endParaRPr>
        </a:p>
        <a:p>
          <a:r>
            <a:rPr lang="en-US" sz="1100" b="1">
              <a:solidFill>
                <a:srgbClr val="7030A0"/>
              </a:solidFill>
            </a:rPr>
            <a:t>0.92 is the correlation coefficient between actual prices and prices predicted by the model.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2</xdr:row>
      <xdr:rowOff>142875</xdr:rowOff>
    </xdr:from>
    <xdr:to>
      <xdr:col>8</xdr:col>
      <xdr:colOff>9525</xdr:colOff>
      <xdr:row>6</xdr:row>
      <xdr:rowOff>123825</xdr:rowOff>
    </xdr:to>
    <xdr:sp macro="" textlink="">
      <xdr:nvSpPr>
        <xdr:cNvPr id="2" name="TextBox 1"/>
        <xdr:cNvSpPr txBox="1"/>
      </xdr:nvSpPr>
      <xdr:spPr>
        <a:xfrm>
          <a:off x="2533650" y="476250"/>
          <a:ext cx="4905375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7030A0"/>
              </a:solidFill>
            </a:rPr>
            <a:t>After</a:t>
          </a:r>
          <a:r>
            <a:rPr lang="en-US" sz="1100" b="1" baseline="0">
              <a:solidFill>
                <a:srgbClr val="7030A0"/>
              </a:solidFill>
            </a:rPr>
            <a:t> dropping #Baths and rebuilding the model, we see that Adjusted R square has increased from 80.7% to 81.4%.  R Square = 84.6% of the variation in  House prices is explained by the variation in the independent variables. R Square stayed the same</a:t>
          </a:r>
          <a:endParaRPr lang="en-US" sz="1100" b="1">
            <a:solidFill>
              <a:srgbClr val="7030A0"/>
            </a:solidFill>
          </a:endParaRPr>
        </a:p>
      </xdr:txBody>
    </xdr:sp>
    <xdr:clientData/>
  </xdr:twoCellAnchor>
  <xdr:twoCellAnchor>
    <xdr:from>
      <xdr:col>6</xdr:col>
      <xdr:colOff>409575</xdr:colOff>
      <xdr:row>10</xdr:row>
      <xdr:rowOff>9525</xdr:rowOff>
    </xdr:from>
    <xdr:to>
      <xdr:col>12</xdr:col>
      <xdr:colOff>600075</xdr:colOff>
      <xdr:row>14</xdr:row>
      <xdr:rowOff>6350</xdr:rowOff>
    </xdr:to>
    <xdr:sp macro="" textlink="">
      <xdr:nvSpPr>
        <xdr:cNvPr id="3" name="TextBox 2"/>
        <xdr:cNvSpPr txBox="1"/>
      </xdr:nvSpPr>
      <xdr:spPr>
        <a:xfrm>
          <a:off x="6429375" y="1622425"/>
          <a:ext cx="4648200" cy="644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7030A0"/>
              </a:solidFill>
            </a:rPr>
            <a:t>Since  F12 is so small, we can reject the Null Hypothesis  that there is no  Linear Relation between  House Prices</a:t>
          </a:r>
          <a:r>
            <a:rPr lang="en-US" sz="1100" b="1" baseline="0">
              <a:solidFill>
                <a:srgbClr val="7030A0"/>
              </a:solidFill>
            </a:rPr>
            <a:t> and the independent variables.</a:t>
          </a:r>
          <a:endParaRPr lang="en-US" sz="1100" b="1">
            <a:solidFill>
              <a:srgbClr val="7030A0"/>
            </a:solidFill>
          </a:endParaRPr>
        </a:p>
      </xdr:txBody>
    </xdr:sp>
    <xdr:clientData/>
  </xdr:twoCellAnchor>
  <xdr:twoCellAnchor>
    <xdr:from>
      <xdr:col>1</xdr:col>
      <xdr:colOff>0</xdr:colOff>
      <xdr:row>23</xdr:row>
      <xdr:rowOff>19050</xdr:rowOff>
    </xdr:from>
    <xdr:to>
      <xdr:col>10</xdr:col>
      <xdr:colOff>9525</xdr:colOff>
      <xdr:row>28</xdr:row>
      <xdr:rowOff>85725</xdr:rowOff>
    </xdr:to>
    <xdr:sp macro="" textlink="">
      <xdr:nvSpPr>
        <xdr:cNvPr id="4" name="TextBox 3"/>
        <xdr:cNvSpPr txBox="1"/>
      </xdr:nvSpPr>
      <xdr:spPr>
        <a:xfrm>
          <a:off x="1457325" y="3800475"/>
          <a:ext cx="74295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7030A0"/>
              </a:solidFill>
            </a:rPr>
            <a:t>Since E22 is still higher than 0.05, we can drop #garages from the model</a:t>
          </a:r>
          <a:r>
            <a:rPr lang="en-US" sz="1200" b="1" baseline="0">
              <a:solidFill>
                <a:srgbClr val="7030A0"/>
              </a:solidFill>
            </a:rPr>
            <a:t> and check what the new model looks like.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2</xdr:row>
      <xdr:rowOff>142875</xdr:rowOff>
    </xdr:from>
    <xdr:to>
      <xdr:col>7</xdr:col>
      <xdr:colOff>476250</xdr:colOff>
      <xdr:row>8</xdr:row>
      <xdr:rowOff>9525</xdr:rowOff>
    </xdr:to>
    <xdr:sp macro="" textlink="">
      <xdr:nvSpPr>
        <xdr:cNvPr id="2" name="TextBox 1"/>
        <xdr:cNvSpPr txBox="1"/>
      </xdr:nvSpPr>
      <xdr:spPr>
        <a:xfrm>
          <a:off x="2857500" y="476250"/>
          <a:ext cx="4238625" cy="847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7030A0"/>
              </a:solidFill>
            </a:rPr>
            <a:t>after dropping #Garages and #Baths,</a:t>
          </a:r>
          <a:r>
            <a:rPr lang="en-US" sz="1100" b="1" baseline="0">
              <a:solidFill>
                <a:srgbClr val="7030A0"/>
              </a:solidFill>
            </a:rPr>
            <a:t> </a:t>
          </a:r>
          <a:r>
            <a:rPr lang="en-US" sz="1100" b="1">
              <a:solidFill>
                <a:srgbClr val="7030A0"/>
              </a:solidFill>
            </a:rPr>
            <a:t> Adj. R Square is 81.4% . </a:t>
          </a:r>
        </a:p>
        <a:p>
          <a:r>
            <a:rPr lang="en-US" sz="1100" b="1">
              <a:solidFill>
                <a:srgbClr val="7030A0"/>
              </a:solidFill>
            </a:rPr>
            <a:t>R Square =84 % of the variation in House prices can be explained by  the</a:t>
          </a:r>
          <a:r>
            <a:rPr lang="en-US" sz="1100" b="1" baseline="0">
              <a:solidFill>
                <a:srgbClr val="7030A0"/>
              </a:solidFill>
            </a:rPr>
            <a:t> variation in the 4 indep variables.</a:t>
          </a:r>
          <a:endParaRPr lang="en-US" sz="1100" b="1">
            <a:solidFill>
              <a:srgbClr val="7030A0"/>
            </a:solidFill>
          </a:endParaRPr>
        </a:p>
      </xdr:txBody>
    </xdr:sp>
    <xdr:clientData/>
  </xdr:twoCellAnchor>
  <xdr:twoCellAnchor>
    <xdr:from>
      <xdr:col>6</xdr:col>
      <xdr:colOff>514350</xdr:colOff>
      <xdr:row>9</xdr:row>
      <xdr:rowOff>161925</xdr:rowOff>
    </xdr:from>
    <xdr:to>
      <xdr:col>13</xdr:col>
      <xdr:colOff>19050</xdr:colOff>
      <xdr:row>13</xdr:row>
      <xdr:rowOff>142875</xdr:rowOff>
    </xdr:to>
    <xdr:sp macro="" textlink="">
      <xdr:nvSpPr>
        <xdr:cNvPr id="3" name="TextBox 2"/>
        <xdr:cNvSpPr txBox="1"/>
      </xdr:nvSpPr>
      <xdr:spPr>
        <a:xfrm>
          <a:off x="6296025" y="1638300"/>
          <a:ext cx="4457700" cy="638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7030A0"/>
              </a:solidFill>
            </a:rPr>
            <a:t>Since F12 is so small, we can Reject the Null Hypothesis that there is NO Linar Relation  between House Prices and  and the 4 Indep Variables.</a:t>
          </a:r>
        </a:p>
      </xdr:txBody>
    </xdr:sp>
    <xdr:clientData/>
  </xdr:twoCellAnchor>
  <xdr:twoCellAnchor>
    <xdr:from>
      <xdr:col>2</xdr:col>
      <xdr:colOff>9525</xdr:colOff>
      <xdr:row>21</xdr:row>
      <xdr:rowOff>152400</xdr:rowOff>
    </xdr:from>
    <xdr:to>
      <xdr:col>9</xdr:col>
      <xdr:colOff>600075</xdr:colOff>
      <xdr:row>26</xdr:row>
      <xdr:rowOff>76200</xdr:rowOff>
    </xdr:to>
    <xdr:sp macro="" textlink="">
      <xdr:nvSpPr>
        <xdr:cNvPr id="4" name="TextBox 3"/>
        <xdr:cNvSpPr txBox="1"/>
      </xdr:nvSpPr>
      <xdr:spPr>
        <a:xfrm>
          <a:off x="2305050" y="3609975"/>
          <a:ext cx="6591300" cy="733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7030A0"/>
              </a:solidFill>
            </a:rPr>
            <a:t>The P value of #Rooms in the house is  still higher than 0.05, we may drop this variable and  rebuild</a:t>
          </a:r>
          <a:r>
            <a:rPr lang="en-US" sz="1200" b="1" baseline="0">
              <a:solidFill>
                <a:srgbClr val="7030A0"/>
              </a:solidFill>
            </a:rPr>
            <a:t> the model.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136525</xdr:rowOff>
    </xdr:from>
    <xdr:to>
      <xdr:col>8</xdr:col>
      <xdr:colOff>733425</xdr:colOff>
      <xdr:row>4</xdr:row>
      <xdr:rowOff>95251</xdr:rowOff>
    </xdr:to>
    <xdr:sp macro="" textlink="">
      <xdr:nvSpPr>
        <xdr:cNvPr id="2" name="TextBox 1"/>
        <xdr:cNvSpPr txBox="1"/>
      </xdr:nvSpPr>
      <xdr:spPr>
        <a:xfrm>
          <a:off x="2762250" y="136525"/>
          <a:ext cx="5902325" cy="6064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7030A0"/>
              </a:solidFill>
            </a:rPr>
            <a:t>After dropping  #Bath rooms, #Garages and #Rooms, Adjusted R Square is 81%. here adjusted R square reduced slightly. So you may decide to leave #rooms in the model.</a:t>
          </a:r>
        </a:p>
      </xdr:txBody>
    </xdr:sp>
    <xdr:clientData/>
  </xdr:twoCellAnchor>
  <xdr:twoCellAnchor>
    <xdr:from>
      <xdr:col>7</xdr:col>
      <xdr:colOff>9525</xdr:colOff>
      <xdr:row>10</xdr:row>
      <xdr:rowOff>0</xdr:rowOff>
    </xdr:from>
    <xdr:to>
      <xdr:col>13</xdr:col>
      <xdr:colOff>19050</xdr:colOff>
      <xdr:row>14</xdr:row>
      <xdr:rowOff>57150</xdr:rowOff>
    </xdr:to>
    <xdr:sp macro="" textlink="">
      <xdr:nvSpPr>
        <xdr:cNvPr id="3" name="TextBox 2"/>
        <xdr:cNvSpPr txBox="1"/>
      </xdr:nvSpPr>
      <xdr:spPr>
        <a:xfrm>
          <a:off x="4438650" y="1647825"/>
          <a:ext cx="4057650" cy="71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7030A0"/>
              </a:solidFill>
            </a:rPr>
            <a:t>Since</a:t>
          </a:r>
          <a:r>
            <a:rPr lang="en-US" sz="1200" b="1" baseline="0">
              <a:solidFill>
                <a:srgbClr val="7030A0"/>
              </a:solidFill>
            </a:rPr>
            <a:t> F12 is  smaller than 0.05, we Reject the Null Hypothesis that There is  no Linear Relation between House Prices and the all the independent variables together.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2</xdr:col>
      <xdr:colOff>9525</xdr:colOff>
      <xdr:row>20</xdr:row>
      <xdr:rowOff>152400</xdr:rowOff>
    </xdr:from>
    <xdr:to>
      <xdr:col>7</xdr:col>
      <xdr:colOff>107950</xdr:colOff>
      <xdr:row>25</xdr:row>
      <xdr:rowOff>76200</xdr:rowOff>
    </xdr:to>
    <xdr:sp macro="" textlink="">
      <xdr:nvSpPr>
        <xdr:cNvPr id="4" name="TextBox 3"/>
        <xdr:cNvSpPr txBox="1"/>
      </xdr:nvSpPr>
      <xdr:spPr>
        <a:xfrm>
          <a:off x="2562225" y="3384550"/>
          <a:ext cx="4625975" cy="717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7030A0"/>
              </a:solidFill>
            </a:rPr>
            <a:t>P values  associated with</a:t>
          </a:r>
          <a:r>
            <a:rPr lang="en-US" sz="1200" b="1" baseline="0">
              <a:solidFill>
                <a:srgbClr val="7030A0"/>
              </a:solidFill>
            </a:rPr>
            <a:t> all the 3 independent variables are less that 0.05. So, this is the final model we will keep. 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mple%20Regression%20(2)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Regression (2)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K11" sqref="K11"/>
    </sheetView>
  </sheetViews>
  <sheetFormatPr defaultRowHeight="12.5" x14ac:dyDescent="0.25"/>
  <cols>
    <col min="1" max="1" width="19.26953125" customWidth="1"/>
    <col min="2" max="2" width="13.1796875" customWidth="1"/>
    <col min="3" max="3" width="15.26953125" style="32" customWidth="1"/>
    <col min="4" max="4" width="6.7265625" customWidth="1"/>
  </cols>
  <sheetData>
    <row r="1" spans="1:3" ht="25" x14ac:dyDescent="0.25">
      <c r="A1" t="s">
        <v>0</v>
      </c>
      <c r="B1" s="15" t="s">
        <v>38</v>
      </c>
      <c r="C1" s="31" t="s">
        <v>39</v>
      </c>
    </row>
    <row r="2" spans="1:3" x14ac:dyDescent="0.25">
      <c r="A2" t="s">
        <v>2</v>
      </c>
      <c r="B2">
        <v>2448</v>
      </c>
      <c r="C2" s="32">
        <v>466</v>
      </c>
    </row>
    <row r="3" spans="1:3" x14ac:dyDescent="0.25">
      <c r="A3" t="s">
        <v>7</v>
      </c>
      <c r="B3">
        <v>1942</v>
      </c>
      <c r="C3" s="32">
        <v>364</v>
      </c>
    </row>
    <row r="4" spans="1:3" x14ac:dyDescent="0.25">
      <c r="A4" t="s">
        <v>8</v>
      </c>
      <c r="B4">
        <v>2073</v>
      </c>
      <c r="C4" s="32">
        <v>429</v>
      </c>
    </row>
    <row r="5" spans="1:3" x14ac:dyDescent="0.25">
      <c r="A5" t="s">
        <v>9</v>
      </c>
      <c r="B5">
        <v>2707</v>
      </c>
      <c r="C5" s="32">
        <v>548.4</v>
      </c>
    </row>
    <row r="6" spans="1:3" x14ac:dyDescent="0.25">
      <c r="A6" t="s">
        <v>35</v>
      </c>
      <c r="B6">
        <v>2042</v>
      </c>
      <c r="C6" s="32">
        <v>405.9</v>
      </c>
    </row>
    <row r="7" spans="1:3" x14ac:dyDescent="0.25">
      <c r="A7" t="s">
        <v>10</v>
      </c>
      <c r="B7">
        <v>2089</v>
      </c>
      <c r="C7" s="32">
        <v>374.1</v>
      </c>
    </row>
    <row r="8" spans="1:3" x14ac:dyDescent="0.25">
      <c r="A8" t="s">
        <v>11</v>
      </c>
      <c r="B8">
        <v>1433</v>
      </c>
      <c r="C8" s="32">
        <v>315</v>
      </c>
    </row>
    <row r="9" spans="1:3" x14ac:dyDescent="0.25">
      <c r="A9" t="s">
        <v>32</v>
      </c>
      <c r="B9">
        <v>2991</v>
      </c>
      <c r="C9" s="32">
        <v>749.74</v>
      </c>
    </row>
    <row r="10" spans="1:3" x14ac:dyDescent="0.25">
      <c r="A10" t="s">
        <v>12</v>
      </c>
      <c r="B10">
        <v>1008</v>
      </c>
      <c r="C10" s="32">
        <v>217.7</v>
      </c>
    </row>
    <row r="11" spans="1:3" x14ac:dyDescent="0.25">
      <c r="A11" t="s">
        <v>33</v>
      </c>
      <c r="B11">
        <v>3202</v>
      </c>
      <c r="C11" s="32">
        <v>635.70000000000005</v>
      </c>
    </row>
    <row r="12" spans="1:3" x14ac:dyDescent="0.25">
      <c r="A12" t="s">
        <v>13</v>
      </c>
      <c r="B12">
        <v>2230</v>
      </c>
      <c r="C12" s="32">
        <v>350.7</v>
      </c>
    </row>
    <row r="13" spans="1:3" x14ac:dyDescent="0.25">
      <c r="A13" t="s">
        <v>14</v>
      </c>
      <c r="B13">
        <v>1848</v>
      </c>
      <c r="C13" s="32">
        <v>455</v>
      </c>
    </row>
    <row r="14" spans="1:3" x14ac:dyDescent="0.25">
      <c r="A14" t="s">
        <v>15</v>
      </c>
      <c r="B14">
        <v>2100</v>
      </c>
      <c r="C14" s="32">
        <v>356.2</v>
      </c>
    </row>
    <row r="15" spans="1:3" x14ac:dyDescent="0.25">
      <c r="A15" t="s">
        <v>16</v>
      </c>
      <c r="B15">
        <v>1846</v>
      </c>
      <c r="C15" s="32">
        <v>271.7</v>
      </c>
    </row>
    <row r="16" spans="1:3" x14ac:dyDescent="0.25">
      <c r="A16" t="s">
        <v>17</v>
      </c>
      <c r="B16">
        <v>1331</v>
      </c>
      <c r="C16" s="32">
        <v>304.3</v>
      </c>
    </row>
    <row r="17" spans="1:3" x14ac:dyDescent="0.25">
      <c r="A17" t="s">
        <v>18</v>
      </c>
      <c r="B17">
        <v>1344</v>
      </c>
      <c r="C17" s="32">
        <v>288.39999999999998</v>
      </c>
    </row>
    <row r="18" spans="1:3" x14ac:dyDescent="0.25">
      <c r="A18" t="s">
        <v>19</v>
      </c>
      <c r="B18">
        <v>1822</v>
      </c>
      <c r="C18" s="32">
        <v>396.7</v>
      </c>
    </row>
    <row r="19" spans="1:3" x14ac:dyDescent="0.25">
      <c r="A19" t="s">
        <v>20</v>
      </c>
      <c r="B19">
        <v>2479</v>
      </c>
      <c r="C19" s="32">
        <v>613.5</v>
      </c>
    </row>
    <row r="20" spans="1:3" x14ac:dyDescent="0.25">
      <c r="A20" t="s">
        <v>21</v>
      </c>
      <c r="B20">
        <v>1605</v>
      </c>
      <c r="C20" s="32">
        <v>314.10000000000002</v>
      </c>
    </row>
    <row r="21" spans="1:3" x14ac:dyDescent="0.25">
      <c r="A21" t="s">
        <v>22</v>
      </c>
      <c r="B21">
        <v>2080</v>
      </c>
      <c r="C21" s="32">
        <v>363.5</v>
      </c>
    </row>
    <row r="22" spans="1:3" x14ac:dyDescent="0.25">
      <c r="A22" t="s">
        <v>23</v>
      </c>
      <c r="B22">
        <v>2410</v>
      </c>
      <c r="C22" s="32">
        <v>364.3</v>
      </c>
    </row>
    <row r="23" spans="1:3" x14ac:dyDescent="0.25">
      <c r="A23" t="s">
        <v>24</v>
      </c>
      <c r="B23">
        <v>1753</v>
      </c>
      <c r="C23" s="32">
        <v>305.10000000000002</v>
      </c>
    </row>
    <row r="24" spans="1:3" x14ac:dyDescent="0.25">
      <c r="A24" t="s">
        <v>25</v>
      </c>
      <c r="B24">
        <v>1884</v>
      </c>
      <c r="C24" s="32">
        <v>441.7</v>
      </c>
    </row>
    <row r="25" spans="1:3" x14ac:dyDescent="0.25">
      <c r="A25" t="s">
        <v>26</v>
      </c>
      <c r="B25">
        <v>2050</v>
      </c>
      <c r="C25" s="32">
        <v>353.1</v>
      </c>
    </row>
    <row r="26" spans="1:3" x14ac:dyDescent="0.25">
      <c r="A26" t="s">
        <v>27</v>
      </c>
      <c r="B26">
        <v>2978</v>
      </c>
      <c r="C26" s="32">
        <v>463.3</v>
      </c>
    </row>
    <row r="27" spans="1:3" x14ac:dyDescent="0.25">
      <c r="A27" t="s">
        <v>28</v>
      </c>
      <c r="B27">
        <v>2132</v>
      </c>
      <c r="C27" s="32">
        <v>320</v>
      </c>
    </row>
    <row r="28" spans="1:3" x14ac:dyDescent="0.25">
      <c r="A28" t="s">
        <v>34</v>
      </c>
      <c r="B28">
        <v>1551</v>
      </c>
      <c r="C28" s="32">
        <v>332.84</v>
      </c>
    </row>
    <row r="29" spans="1:3" x14ac:dyDescent="0.25">
      <c r="A29" t="s">
        <v>29</v>
      </c>
      <c r="B29">
        <v>1129</v>
      </c>
      <c r="C29" s="32">
        <v>276.60000000000002</v>
      </c>
    </row>
    <row r="30" spans="1:3" x14ac:dyDescent="0.25">
      <c r="A30" t="s">
        <v>30</v>
      </c>
      <c r="B30">
        <v>1674</v>
      </c>
      <c r="C30" s="32">
        <v>397</v>
      </c>
    </row>
    <row r="31" spans="1:3" x14ac:dyDescent="0.25">
      <c r="A31" t="s">
        <v>31</v>
      </c>
      <c r="B31">
        <v>1184</v>
      </c>
      <c r="C31" s="32">
        <v>221.9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0"/>
  <sheetViews>
    <sheetView tabSelected="1" workbookViewId="0">
      <selection activeCell="L25" sqref="L25"/>
    </sheetView>
  </sheetViews>
  <sheetFormatPr defaultRowHeight="12.5" x14ac:dyDescent="0.25"/>
  <cols>
    <col min="1" max="1" width="6.7265625" customWidth="1"/>
    <col min="2" max="2" width="18" customWidth="1"/>
    <col min="4" max="4" width="12.7265625" bestFit="1" customWidth="1"/>
    <col min="5" max="5" width="11.08984375" customWidth="1"/>
    <col min="6" max="6" width="15.453125" customWidth="1"/>
    <col min="7" max="7" width="13.7265625" customWidth="1"/>
    <col min="8" max="8" width="16.36328125" customWidth="1"/>
  </cols>
  <sheetData>
    <row r="2" spans="2:7" ht="13" x14ac:dyDescent="0.3">
      <c r="B2" s="33" t="s">
        <v>40</v>
      </c>
    </row>
    <row r="3" spans="2:7" ht="13" thickBot="1" x14ac:dyDescent="0.3"/>
    <row r="4" spans="2:7" ht="13" x14ac:dyDescent="0.3">
      <c r="B4" s="19" t="s">
        <v>41</v>
      </c>
      <c r="C4" s="19"/>
    </row>
    <row r="5" spans="2:7" x14ac:dyDescent="0.25">
      <c r="B5" s="16" t="s">
        <v>42</v>
      </c>
      <c r="C5" s="16">
        <v>0.82819261149021628</v>
      </c>
    </row>
    <row r="6" spans="2:7" x14ac:dyDescent="0.25">
      <c r="B6" s="16" t="s">
        <v>43</v>
      </c>
      <c r="C6" s="23">
        <v>0.68590300172698437</v>
      </c>
    </row>
    <row r="7" spans="2:7" x14ac:dyDescent="0.25">
      <c r="B7" s="16" t="s">
        <v>44</v>
      </c>
      <c r="C7" s="16">
        <v>0.67468525178866234</v>
      </c>
    </row>
    <row r="8" spans="2:7" x14ac:dyDescent="0.25">
      <c r="B8" s="16" t="s">
        <v>45</v>
      </c>
      <c r="C8" s="23">
        <v>68.665001783593297</v>
      </c>
    </row>
    <row r="9" spans="2:7" ht="13" thickBot="1" x14ac:dyDescent="0.3">
      <c r="B9" s="17" t="s">
        <v>46</v>
      </c>
      <c r="C9" s="17">
        <v>30</v>
      </c>
    </row>
    <row r="11" spans="2:7" ht="13.5" thickBot="1" x14ac:dyDescent="0.35">
      <c r="B11" s="33" t="s">
        <v>47</v>
      </c>
    </row>
    <row r="12" spans="2:7" ht="13" x14ac:dyDescent="0.3">
      <c r="B12" s="18"/>
      <c r="C12" s="18" t="s">
        <v>52</v>
      </c>
      <c r="D12" s="18" t="s">
        <v>53</v>
      </c>
      <c r="E12" s="18" t="s">
        <v>54</v>
      </c>
      <c r="F12" s="18" t="s">
        <v>55</v>
      </c>
      <c r="G12" s="18" t="s">
        <v>56</v>
      </c>
    </row>
    <row r="13" spans="2:7" x14ac:dyDescent="0.25">
      <c r="B13" s="16" t="s">
        <v>48</v>
      </c>
      <c r="C13" s="16">
        <v>1</v>
      </c>
      <c r="D13" s="16">
        <v>288288.83302832238</v>
      </c>
      <c r="E13" s="16">
        <v>288288.83302832238</v>
      </c>
      <c r="F13" s="16">
        <v>61.144436763009665</v>
      </c>
      <c r="G13" s="23">
        <v>1.6174712134280214E-8</v>
      </c>
    </row>
    <row r="14" spans="2:7" x14ac:dyDescent="0.25">
      <c r="B14" s="16" t="s">
        <v>49</v>
      </c>
      <c r="C14" s="16">
        <v>28</v>
      </c>
      <c r="D14" s="16">
        <v>132016.70915834437</v>
      </c>
      <c r="E14" s="16">
        <v>4714.8824699408706</v>
      </c>
      <c r="F14" s="16"/>
      <c r="G14" s="16"/>
    </row>
    <row r="15" spans="2:7" ht="13" thickBot="1" x14ac:dyDescent="0.3">
      <c r="B15" s="17" t="s">
        <v>50</v>
      </c>
      <c r="C15" s="17">
        <v>29</v>
      </c>
      <c r="D15" s="17">
        <v>420305.54218666675</v>
      </c>
      <c r="E15" s="17"/>
      <c r="F15" s="17"/>
      <c r="G15" s="17"/>
    </row>
    <row r="16" spans="2:7" ht="13" thickBot="1" x14ac:dyDescent="0.3"/>
    <row r="17" spans="2:10" ht="13" x14ac:dyDescent="0.3">
      <c r="B17" s="18"/>
      <c r="C17" s="18" t="s">
        <v>57</v>
      </c>
      <c r="D17" s="18" t="s">
        <v>45</v>
      </c>
      <c r="E17" s="18" t="s">
        <v>58</v>
      </c>
      <c r="F17" s="18" t="s">
        <v>59</v>
      </c>
      <c r="G17" s="18" t="s">
        <v>60</v>
      </c>
      <c r="H17" s="18" t="s">
        <v>61</v>
      </c>
      <c r="I17" s="18" t="s">
        <v>62</v>
      </c>
      <c r="J17" s="18" t="s">
        <v>63</v>
      </c>
    </row>
    <row r="18" spans="2:10" x14ac:dyDescent="0.25">
      <c r="B18" s="16" t="s">
        <v>51</v>
      </c>
      <c r="C18" s="16">
        <v>31.694446813647858</v>
      </c>
      <c r="D18" s="16">
        <v>47.487502501008109</v>
      </c>
      <c r="E18" s="16">
        <v>0.66742711543895195</v>
      </c>
      <c r="F18" s="16">
        <v>0.50996316282183185</v>
      </c>
      <c r="G18" s="16">
        <v>-65.579292455436686</v>
      </c>
      <c r="H18" s="16">
        <v>128.96818608273242</v>
      </c>
      <c r="I18" s="16">
        <v>-65.579292455436686</v>
      </c>
      <c r="J18" s="16">
        <v>128.96818608273242</v>
      </c>
    </row>
    <row r="19" spans="2:10" ht="25.5" thickBot="1" x14ac:dyDescent="0.3">
      <c r="B19" s="20" t="s">
        <v>38</v>
      </c>
      <c r="C19" s="17">
        <v>0.18099295200186247</v>
      </c>
      <c r="D19" s="17">
        <v>2.3146385877465588E-2</v>
      </c>
      <c r="E19" s="17">
        <v>7.8194908250479873</v>
      </c>
      <c r="F19" s="17">
        <v>1.6174712134280214E-8</v>
      </c>
      <c r="G19" s="17">
        <v>0.13357972986371336</v>
      </c>
      <c r="H19" s="17">
        <v>0.22840617414001158</v>
      </c>
      <c r="I19" s="17">
        <v>0.13357972986371336</v>
      </c>
      <c r="J19" s="17">
        <v>0.22840617414001158</v>
      </c>
    </row>
    <row r="21" spans="2:10" ht="13" x14ac:dyDescent="0.3">
      <c r="B21" s="22" t="s">
        <v>68</v>
      </c>
    </row>
    <row r="22" spans="2:10" ht="13" x14ac:dyDescent="0.3">
      <c r="B22" s="22" t="s">
        <v>71</v>
      </c>
    </row>
    <row r="23" spans="2:10" x14ac:dyDescent="0.25">
      <c r="B23" t="s">
        <v>64</v>
      </c>
    </row>
    <row r="24" spans="2:10" ht="13" thickBot="1" x14ac:dyDescent="0.3"/>
    <row r="25" spans="2:10" ht="65" x14ac:dyDescent="0.3">
      <c r="B25" s="18" t="s">
        <v>65</v>
      </c>
      <c r="C25" s="21" t="s">
        <v>66</v>
      </c>
      <c r="D25" s="18" t="s">
        <v>67</v>
      </c>
      <c r="E25" s="25" t="s">
        <v>76</v>
      </c>
      <c r="F25" s="25" t="s">
        <v>88</v>
      </c>
      <c r="G25" s="25"/>
      <c r="H25" s="26" t="s">
        <v>77</v>
      </c>
    </row>
    <row r="26" spans="2:10" x14ac:dyDescent="0.25">
      <c r="B26" s="16">
        <v>1</v>
      </c>
      <c r="C26" s="16">
        <v>474.76519331420718</v>
      </c>
      <c r="D26" s="16">
        <v>-8.7651933142071812</v>
      </c>
      <c r="E26">
        <v>466</v>
      </c>
      <c r="F26">
        <f>D26*D26</f>
        <v>76.828613835422274</v>
      </c>
      <c r="H26" s="27">
        <f>SQRT(SUM(F26:F55)/(C9-2))</f>
        <v>68.665001783593311</v>
      </c>
    </row>
    <row r="27" spans="2:10" x14ac:dyDescent="0.25">
      <c r="B27" s="16">
        <v>2</v>
      </c>
      <c r="C27" s="16">
        <v>383.18275960126476</v>
      </c>
      <c r="D27" s="16">
        <v>-19.182759601264763</v>
      </c>
      <c r="E27">
        <v>364</v>
      </c>
      <c r="F27">
        <f t="shared" ref="F27:F55" si="0">D27*D27</f>
        <v>367.97826591991543</v>
      </c>
    </row>
    <row r="28" spans="2:10" x14ac:dyDescent="0.25">
      <c r="B28" s="16">
        <v>3</v>
      </c>
      <c r="C28" s="16">
        <v>406.89283631350872</v>
      </c>
      <c r="D28" s="16">
        <v>22.107163686491276</v>
      </c>
      <c r="E28">
        <v>429</v>
      </c>
      <c r="F28">
        <f t="shared" si="0"/>
        <v>488.72668626131855</v>
      </c>
    </row>
    <row r="29" spans="2:10" x14ac:dyDescent="0.25">
      <c r="B29" s="16">
        <v>4</v>
      </c>
      <c r="C29" s="16">
        <v>521.64236788268954</v>
      </c>
      <c r="D29" s="16">
        <v>26.757632117310436</v>
      </c>
      <c r="E29">
        <v>548.4</v>
      </c>
      <c r="F29">
        <f t="shared" si="0"/>
        <v>715.97087652532298</v>
      </c>
    </row>
    <row r="30" spans="2:10" x14ac:dyDescent="0.25">
      <c r="B30" s="16">
        <v>5</v>
      </c>
      <c r="C30" s="16">
        <v>401.28205480145101</v>
      </c>
      <c r="D30" s="16">
        <v>4.6179451985489663</v>
      </c>
      <c r="E30">
        <v>405.9</v>
      </c>
      <c r="F30">
        <f t="shared" si="0"/>
        <v>21.325417856801451</v>
      </c>
    </row>
    <row r="31" spans="2:10" x14ac:dyDescent="0.25">
      <c r="B31" s="16">
        <v>6</v>
      </c>
      <c r="C31" s="16">
        <v>409.78872354553857</v>
      </c>
      <c r="D31" s="16">
        <v>-35.688723545538551</v>
      </c>
      <c r="E31">
        <v>374.1</v>
      </c>
      <c r="F31">
        <f t="shared" si="0"/>
        <v>1273.6849883098778</v>
      </c>
    </row>
    <row r="32" spans="2:10" x14ac:dyDescent="0.25">
      <c r="B32" s="16">
        <v>7</v>
      </c>
      <c r="C32" s="16">
        <v>291.05734703231678</v>
      </c>
      <c r="D32" s="16">
        <v>23.942652967683216</v>
      </c>
      <c r="E32">
        <v>315</v>
      </c>
      <c r="F32">
        <f t="shared" si="0"/>
        <v>573.25063113090994</v>
      </c>
    </row>
    <row r="33" spans="2:6" x14ac:dyDescent="0.25">
      <c r="B33" s="16">
        <v>8</v>
      </c>
      <c r="C33" s="16">
        <v>573.04436625121843</v>
      </c>
      <c r="D33" s="16">
        <v>176.69563374878157</v>
      </c>
      <c r="E33">
        <v>749.74</v>
      </c>
      <c r="F33">
        <f t="shared" si="0"/>
        <v>31221.34698588356</v>
      </c>
    </row>
    <row r="34" spans="2:6" x14ac:dyDescent="0.25">
      <c r="B34" s="16">
        <v>9</v>
      </c>
      <c r="C34" s="16">
        <v>214.13534243152523</v>
      </c>
      <c r="D34" s="16">
        <v>3.5646575684747575</v>
      </c>
      <c r="E34">
        <v>217.7</v>
      </c>
      <c r="F34">
        <f t="shared" si="0"/>
        <v>12.70678358048437</v>
      </c>
    </row>
    <row r="35" spans="2:6" x14ac:dyDescent="0.25">
      <c r="B35" s="16">
        <v>10</v>
      </c>
      <c r="C35" s="16">
        <v>611.23387912361159</v>
      </c>
      <c r="D35" s="16">
        <v>24.466120876388459</v>
      </c>
      <c r="E35">
        <v>635.70000000000005</v>
      </c>
      <c r="F35">
        <f t="shared" si="0"/>
        <v>598.59107073805114</v>
      </c>
    </row>
    <row r="36" spans="2:6" x14ac:dyDescent="0.25">
      <c r="B36" s="16">
        <v>11</v>
      </c>
      <c r="C36" s="16">
        <v>435.30872977780115</v>
      </c>
      <c r="D36" s="16">
        <v>-84.608729777801159</v>
      </c>
      <c r="E36">
        <v>350.7</v>
      </c>
      <c r="F36">
        <f t="shared" si="0"/>
        <v>7158.6371546129767</v>
      </c>
    </row>
    <row r="37" spans="2:6" x14ac:dyDescent="0.25">
      <c r="B37" s="16">
        <v>12</v>
      </c>
      <c r="C37" s="16">
        <v>366.16942211308969</v>
      </c>
      <c r="D37" s="16">
        <v>88.830577886910305</v>
      </c>
      <c r="E37">
        <v>455</v>
      </c>
      <c r="F37">
        <f t="shared" si="0"/>
        <v>7890.8715677224382</v>
      </c>
    </row>
    <row r="38" spans="2:6" x14ac:dyDescent="0.25">
      <c r="B38" s="16">
        <v>13</v>
      </c>
      <c r="C38" s="16">
        <v>411.77964601755906</v>
      </c>
      <c r="D38" s="16">
        <v>-55.579646017559071</v>
      </c>
      <c r="E38">
        <v>356.2</v>
      </c>
      <c r="F38">
        <f t="shared" si="0"/>
        <v>3089.0970514371697</v>
      </c>
    </row>
    <row r="39" spans="2:6" x14ac:dyDescent="0.25">
      <c r="B39" s="16">
        <v>14</v>
      </c>
      <c r="C39" s="16">
        <v>365.80743620908595</v>
      </c>
      <c r="D39" s="16">
        <v>-94.107436209085961</v>
      </c>
      <c r="E39">
        <v>271.7</v>
      </c>
      <c r="F39">
        <f t="shared" si="0"/>
        <v>8856.2095498471826</v>
      </c>
    </row>
    <row r="40" spans="2:6" x14ac:dyDescent="0.25">
      <c r="B40" s="16">
        <v>15</v>
      </c>
      <c r="C40" s="16">
        <v>272.59606592812679</v>
      </c>
      <c r="D40" s="16">
        <v>31.703934071873221</v>
      </c>
      <c r="E40">
        <v>304.3</v>
      </c>
      <c r="F40">
        <f t="shared" si="0"/>
        <v>1005.1394356336837</v>
      </c>
    </row>
    <row r="41" spans="2:6" x14ac:dyDescent="0.25">
      <c r="B41" s="16">
        <v>16</v>
      </c>
      <c r="C41" s="16">
        <v>274.94897430415102</v>
      </c>
      <c r="D41" s="16">
        <v>13.451025695848955</v>
      </c>
      <c r="E41">
        <v>288.39999999999998</v>
      </c>
      <c r="F41">
        <f t="shared" si="0"/>
        <v>180.93009227038885</v>
      </c>
    </row>
    <row r="42" spans="2:6" x14ac:dyDescent="0.25">
      <c r="B42" s="16">
        <v>17</v>
      </c>
      <c r="C42" s="16">
        <v>361.46360536104129</v>
      </c>
      <c r="D42" s="16">
        <v>35.2363946389587</v>
      </c>
      <c r="E42">
        <v>396.7</v>
      </c>
      <c r="F42">
        <f t="shared" si="0"/>
        <v>1241.6035071524375</v>
      </c>
    </row>
    <row r="43" spans="2:6" x14ac:dyDescent="0.25">
      <c r="B43" s="16">
        <v>18</v>
      </c>
      <c r="C43" s="16">
        <v>480.37597482626489</v>
      </c>
      <c r="D43" s="16">
        <v>133.12402517373511</v>
      </c>
      <c r="E43">
        <v>613.5</v>
      </c>
      <c r="F43">
        <f t="shared" si="0"/>
        <v>17722.00607845726</v>
      </c>
    </row>
    <row r="44" spans="2:6" x14ac:dyDescent="0.25">
      <c r="B44" s="16">
        <v>19</v>
      </c>
      <c r="C44" s="16">
        <v>322.18813477663713</v>
      </c>
      <c r="D44" s="16">
        <v>-8.088134776637105</v>
      </c>
      <c r="E44">
        <v>314.10000000000002</v>
      </c>
      <c r="F44">
        <f t="shared" si="0"/>
        <v>65.417924165046557</v>
      </c>
    </row>
    <row r="45" spans="2:6" x14ac:dyDescent="0.25">
      <c r="B45" s="16">
        <v>20</v>
      </c>
      <c r="C45" s="16">
        <v>408.15978697752178</v>
      </c>
      <c r="D45" s="16">
        <v>-44.659786977521776</v>
      </c>
      <c r="E45">
        <v>363.5</v>
      </c>
      <c r="F45">
        <f t="shared" si="0"/>
        <v>1994.4965728776235</v>
      </c>
    </row>
    <row r="46" spans="2:6" x14ac:dyDescent="0.25">
      <c r="B46" s="16">
        <v>21</v>
      </c>
      <c r="C46" s="16">
        <v>467.88746113813642</v>
      </c>
      <c r="D46" s="16">
        <v>-103.5874611381364</v>
      </c>
      <c r="E46">
        <v>364.3</v>
      </c>
      <c r="F46">
        <f t="shared" si="0"/>
        <v>10730.36210504492</v>
      </c>
    </row>
    <row r="47" spans="2:6" x14ac:dyDescent="0.25">
      <c r="B47" s="16">
        <v>22</v>
      </c>
      <c r="C47" s="16">
        <v>348.97509167291275</v>
      </c>
      <c r="D47" s="16">
        <v>-43.875091672912731</v>
      </c>
      <c r="E47">
        <v>305.10000000000002</v>
      </c>
      <c r="F47">
        <f t="shared" si="0"/>
        <v>1925.023669306496</v>
      </c>
    </row>
    <row r="48" spans="2:6" x14ac:dyDescent="0.25">
      <c r="B48" s="16">
        <v>23</v>
      </c>
      <c r="C48" s="16">
        <v>372.68516838515677</v>
      </c>
      <c r="D48" s="16">
        <v>69.014831614843217</v>
      </c>
      <c r="E48">
        <v>441.7</v>
      </c>
      <c r="F48">
        <f t="shared" si="0"/>
        <v>4763.0469828251626</v>
      </c>
    </row>
    <row r="49" spans="2:10" x14ac:dyDescent="0.25">
      <c r="B49" s="16">
        <v>24</v>
      </c>
      <c r="C49" s="16">
        <v>402.72999841746594</v>
      </c>
      <c r="D49" s="16">
        <v>-49.629998417465913</v>
      </c>
      <c r="E49">
        <v>353.1</v>
      </c>
      <c r="F49">
        <f t="shared" si="0"/>
        <v>2463.1367429176689</v>
      </c>
    </row>
    <row r="50" spans="2:10" x14ac:dyDescent="0.25">
      <c r="B50" s="16">
        <v>25</v>
      </c>
      <c r="C50" s="16">
        <v>570.69145787519437</v>
      </c>
      <c r="D50" s="16">
        <v>-107.39145787519436</v>
      </c>
      <c r="E50">
        <v>463.3</v>
      </c>
      <c r="F50">
        <f t="shared" si="0"/>
        <v>11532.925224559645</v>
      </c>
    </row>
    <row r="51" spans="2:10" x14ac:dyDescent="0.25">
      <c r="B51" s="16">
        <v>26</v>
      </c>
      <c r="C51" s="16">
        <v>417.57142048161865</v>
      </c>
      <c r="D51" s="16">
        <v>-97.571420481618645</v>
      </c>
      <c r="E51">
        <v>320</v>
      </c>
      <c r="F51">
        <f t="shared" si="0"/>
        <v>9520.1820948008299</v>
      </c>
    </row>
    <row r="52" spans="2:10" x14ac:dyDescent="0.25">
      <c r="B52" s="16">
        <v>27</v>
      </c>
      <c r="C52" s="16">
        <v>312.41451536853657</v>
      </c>
      <c r="D52" s="16">
        <v>20.425484631463405</v>
      </c>
      <c r="E52">
        <v>332.84</v>
      </c>
      <c r="F52">
        <f t="shared" si="0"/>
        <v>417.20042243014774</v>
      </c>
    </row>
    <row r="53" spans="2:10" x14ac:dyDescent="0.25">
      <c r="B53" s="16">
        <v>28</v>
      </c>
      <c r="C53" s="16">
        <v>236.03548962375058</v>
      </c>
      <c r="D53" s="16">
        <v>40.564510376249444</v>
      </c>
      <c r="E53">
        <v>276.60000000000002</v>
      </c>
      <c r="F53">
        <f t="shared" si="0"/>
        <v>1645.4795020648489</v>
      </c>
    </row>
    <row r="54" spans="2:10" x14ac:dyDescent="0.25">
      <c r="B54" s="16">
        <v>29</v>
      </c>
      <c r="C54" s="16">
        <v>334.67664846476561</v>
      </c>
      <c r="D54" s="16">
        <v>62.323351535234394</v>
      </c>
      <c r="E54">
        <v>397</v>
      </c>
      <c r="F54">
        <f t="shared" si="0"/>
        <v>3884.2001465844032</v>
      </c>
    </row>
    <row r="55" spans="2:10" ht="13" thickBot="1" x14ac:dyDescent="0.3">
      <c r="B55" s="17">
        <v>30</v>
      </c>
      <c r="C55" s="17">
        <v>245.99010198385301</v>
      </c>
      <c r="D55" s="17">
        <v>-24.090101983853003</v>
      </c>
      <c r="E55">
        <v>221.9</v>
      </c>
      <c r="F55">
        <f t="shared" si="0"/>
        <v>580.33301359243842</v>
      </c>
      <c r="H55" s="25" t="s">
        <v>86</v>
      </c>
    </row>
    <row r="57" spans="2:10" x14ac:dyDescent="0.25">
      <c r="D57" s="25" t="s">
        <v>86</v>
      </c>
      <c r="F57" s="28">
        <f xml:space="preserve"> SUM(F26:F55)</f>
        <v>132016.70915834443</v>
      </c>
      <c r="G57" s="30" t="s">
        <v>85</v>
      </c>
      <c r="H57" s="30"/>
      <c r="I57" s="30"/>
      <c r="J57" s="30"/>
    </row>
    <row r="58" spans="2:10" ht="13" x14ac:dyDescent="0.3">
      <c r="B58" s="22" t="s">
        <v>87</v>
      </c>
      <c r="C58" s="22"/>
      <c r="D58" s="22"/>
      <c r="E58" s="27">
        <f>(C9-1)*_xlfn.VAR.S(E26:E55)</f>
        <v>420305.54218666721</v>
      </c>
    </row>
    <row r="60" spans="2:10" ht="13" x14ac:dyDescent="0.3">
      <c r="B60" s="25" t="s">
        <v>78</v>
      </c>
      <c r="D60" s="28">
        <f>AVERAGE(D26:D55)</f>
        <v>-3.8843002888218811E-14</v>
      </c>
      <c r="F60" s="27">
        <f>SQRT(SUM(F26:F55)/(C9-2))</f>
        <v>68.665001783593311</v>
      </c>
      <c r="G60" s="25" t="s">
        <v>79</v>
      </c>
      <c r="H60" s="22" t="s">
        <v>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M21" sqref="M21"/>
    </sheetView>
  </sheetViews>
  <sheetFormatPr defaultColWidth="8.81640625" defaultRowHeight="14.5" x14ac:dyDescent="0.35"/>
  <cols>
    <col min="1" max="1" width="18.7265625" style="9" bestFit="1" customWidth="1"/>
    <col min="2" max="2" width="10.81640625" style="13" customWidth="1"/>
    <col min="3" max="3" width="9.7265625" style="14" customWidth="1"/>
    <col min="4" max="4" width="12.7265625" style="9" customWidth="1"/>
    <col min="5" max="5" width="4.26953125" style="9" bestFit="1" customWidth="1"/>
    <col min="6" max="6" width="6.7265625" style="9" bestFit="1" customWidth="1"/>
    <col min="7" max="7" width="6.81640625" style="9" bestFit="1" customWidth="1"/>
    <col min="8" max="8" width="5.7265625" style="9" bestFit="1" customWidth="1"/>
    <col min="9" max="9" width="8.81640625" style="9"/>
    <col min="10" max="10" width="12.26953125" style="9" customWidth="1"/>
    <col min="11" max="16384" width="8.81640625" style="9"/>
  </cols>
  <sheetData>
    <row r="1" spans="1:17" s="5" customFormat="1" ht="43.5" x14ac:dyDescent="0.35">
      <c r="A1" s="1" t="s">
        <v>0</v>
      </c>
      <c r="B1" s="2" t="s">
        <v>1</v>
      </c>
      <c r="C1" s="3" t="s">
        <v>37</v>
      </c>
      <c r="D1" s="4" t="s">
        <v>36</v>
      </c>
      <c r="E1" s="1" t="s">
        <v>3</v>
      </c>
      <c r="F1" s="1" t="s">
        <v>4</v>
      </c>
      <c r="G1" s="1" t="s">
        <v>6</v>
      </c>
      <c r="H1" s="1" t="s">
        <v>5</v>
      </c>
    </row>
    <row r="2" spans="1:17" x14ac:dyDescent="0.35">
      <c r="A2" s="6" t="s">
        <v>2</v>
      </c>
      <c r="B2" s="7">
        <v>466</v>
      </c>
      <c r="C2" s="8">
        <v>0.22969999999999999</v>
      </c>
      <c r="D2" s="6">
        <v>2448</v>
      </c>
      <c r="E2" s="6">
        <v>46</v>
      </c>
      <c r="F2" s="6">
        <v>7</v>
      </c>
      <c r="G2" s="6">
        <v>2</v>
      </c>
      <c r="H2" s="6">
        <v>3.5</v>
      </c>
      <c r="J2" s="29"/>
      <c r="K2" s="29"/>
      <c r="L2" s="29"/>
      <c r="M2" s="29"/>
      <c r="N2" s="29"/>
      <c r="O2" s="29"/>
      <c r="P2" s="29"/>
    </row>
    <row r="3" spans="1:17" x14ac:dyDescent="0.35">
      <c r="A3" s="6" t="s">
        <v>7</v>
      </c>
      <c r="B3" s="7">
        <v>364</v>
      </c>
      <c r="C3" s="8">
        <v>0.21920000000000001</v>
      </c>
      <c r="D3" s="6">
        <v>1942</v>
      </c>
      <c r="E3" s="6">
        <v>51</v>
      </c>
      <c r="F3" s="6">
        <v>7</v>
      </c>
      <c r="G3" s="6">
        <v>1</v>
      </c>
      <c r="H3" s="6">
        <v>2.5</v>
      </c>
      <c r="J3" s="16"/>
      <c r="K3" s="16"/>
      <c r="L3" s="16"/>
      <c r="M3" s="16"/>
      <c r="N3" s="16"/>
      <c r="O3" s="16"/>
      <c r="P3" s="16"/>
    </row>
    <row r="4" spans="1:17" x14ac:dyDescent="0.35">
      <c r="A4" s="6" t="s">
        <v>8</v>
      </c>
      <c r="B4" s="7">
        <v>429</v>
      </c>
      <c r="C4" s="8">
        <v>0.16300000000000001</v>
      </c>
      <c r="D4" s="6">
        <v>2073</v>
      </c>
      <c r="E4" s="6">
        <v>29</v>
      </c>
      <c r="F4" s="6">
        <v>5</v>
      </c>
      <c r="G4" s="6">
        <v>2</v>
      </c>
      <c r="H4" s="6">
        <v>3</v>
      </c>
      <c r="J4" s="16"/>
      <c r="K4" s="16"/>
      <c r="L4" s="16"/>
      <c r="M4" s="16"/>
      <c r="N4" s="16"/>
      <c r="O4" s="16"/>
      <c r="P4" s="16"/>
    </row>
    <row r="5" spans="1:17" x14ac:dyDescent="0.35">
      <c r="A5" s="6" t="s">
        <v>9</v>
      </c>
      <c r="B5" s="7">
        <v>548.4</v>
      </c>
      <c r="C5" s="8">
        <v>0.46079999999999999</v>
      </c>
      <c r="D5" s="6">
        <v>2707</v>
      </c>
      <c r="E5" s="6">
        <v>18</v>
      </c>
      <c r="F5" s="6">
        <v>8</v>
      </c>
      <c r="G5" s="6">
        <v>1</v>
      </c>
      <c r="H5" s="6">
        <v>2.5</v>
      </c>
      <c r="J5" s="16"/>
      <c r="K5" s="16"/>
      <c r="L5" s="16"/>
      <c r="M5" s="16"/>
      <c r="N5" s="16"/>
      <c r="O5" s="16"/>
      <c r="P5" s="16"/>
    </row>
    <row r="6" spans="1:17" x14ac:dyDescent="0.35">
      <c r="A6" s="6" t="s">
        <v>35</v>
      </c>
      <c r="B6" s="7">
        <v>405.9</v>
      </c>
      <c r="C6" s="8">
        <v>0.25490000000000002</v>
      </c>
      <c r="D6" s="6">
        <v>2042</v>
      </c>
      <c r="E6" s="6">
        <v>46</v>
      </c>
      <c r="F6" s="6">
        <v>7</v>
      </c>
      <c r="G6" s="6">
        <v>1</v>
      </c>
      <c r="H6" s="6">
        <v>1.5</v>
      </c>
      <c r="J6" s="16"/>
      <c r="K6" s="16"/>
      <c r="L6" s="16"/>
      <c r="M6" s="16"/>
      <c r="N6" s="16"/>
      <c r="O6" s="16"/>
      <c r="P6" s="16"/>
    </row>
    <row r="7" spans="1:17" x14ac:dyDescent="0.35">
      <c r="A7" s="6" t="s">
        <v>10</v>
      </c>
      <c r="B7" s="7">
        <v>374.1</v>
      </c>
      <c r="C7" s="8">
        <v>0.22900000000000001</v>
      </c>
      <c r="D7" s="6">
        <v>2089</v>
      </c>
      <c r="E7" s="6">
        <v>88</v>
      </c>
      <c r="F7" s="6">
        <v>7</v>
      </c>
      <c r="G7" s="6">
        <v>0</v>
      </c>
      <c r="H7" s="6">
        <v>2</v>
      </c>
      <c r="J7" s="16"/>
      <c r="K7" s="16"/>
      <c r="L7" s="16"/>
      <c r="M7" s="16"/>
      <c r="N7" s="16"/>
      <c r="O7" s="16"/>
      <c r="P7" s="16"/>
    </row>
    <row r="8" spans="1:17" x14ac:dyDescent="0.35">
      <c r="A8" s="6" t="s">
        <v>11</v>
      </c>
      <c r="B8" s="7">
        <v>315</v>
      </c>
      <c r="C8" s="8">
        <v>0.18079999999999999</v>
      </c>
      <c r="D8" s="6">
        <v>1433</v>
      </c>
      <c r="E8" s="6">
        <v>48</v>
      </c>
      <c r="F8" s="6">
        <v>7</v>
      </c>
      <c r="G8" s="6">
        <v>0</v>
      </c>
      <c r="H8" s="6">
        <v>2</v>
      </c>
      <c r="J8" s="16"/>
      <c r="K8" s="16"/>
      <c r="L8" s="16"/>
      <c r="M8" s="16"/>
      <c r="N8" s="16"/>
      <c r="O8" s="16"/>
      <c r="P8" s="16"/>
    </row>
    <row r="9" spans="1:17" x14ac:dyDescent="0.35">
      <c r="A9" s="6" t="s">
        <v>32</v>
      </c>
      <c r="B9" s="7">
        <v>749.74</v>
      </c>
      <c r="C9" s="8">
        <v>0.50149999999999995</v>
      </c>
      <c r="D9" s="6">
        <v>2991</v>
      </c>
      <c r="E9" s="6">
        <v>7</v>
      </c>
      <c r="F9" s="6">
        <v>9</v>
      </c>
      <c r="G9" s="6">
        <v>1</v>
      </c>
      <c r="H9" s="6">
        <v>2.5</v>
      </c>
    </row>
    <row r="10" spans="1:17" ht="15" thickBot="1" x14ac:dyDescent="0.4">
      <c r="A10" s="6" t="s">
        <v>12</v>
      </c>
      <c r="B10" s="7">
        <v>217.7</v>
      </c>
      <c r="C10" s="8">
        <v>0.22289999999999999</v>
      </c>
      <c r="D10" s="6">
        <v>1008</v>
      </c>
      <c r="E10" s="6">
        <v>52</v>
      </c>
      <c r="F10" s="6">
        <v>5</v>
      </c>
      <c r="G10" s="6">
        <v>0</v>
      </c>
      <c r="H10" s="6">
        <v>1</v>
      </c>
    </row>
    <row r="11" spans="1:17" x14ac:dyDescent="0.35">
      <c r="A11" s="6" t="s">
        <v>33</v>
      </c>
      <c r="B11" s="7">
        <v>635.70000000000005</v>
      </c>
      <c r="C11" s="8">
        <v>0.13</v>
      </c>
      <c r="D11" s="6">
        <v>3202</v>
      </c>
      <c r="E11" s="6">
        <v>15</v>
      </c>
      <c r="F11" s="6">
        <v>8</v>
      </c>
      <c r="G11" s="6">
        <v>2</v>
      </c>
      <c r="H11" s="6">
        <v>2.5</v>
      </c>
      <c r="J11" s="18"/>
      <c r="K11" s="18" t="s">
        <v>1</v>
      </c>
      <c r="L11" s="18" t="s">
        <v>37</v>
      </c>
      <c r="M11" s="18" t="s">
        <v>36</v>
      </c>
      <c r="N11" s="18" t="s">
        <v>3</v>
      </c>
      <c r="O11" s="18" t="s">
        <v>4</v>
      </c>
      <c r="P11" s="18" t="s">
        <v>6</v>
      </c>
      <c r="Q11" s="18" t="s">
        <v>5</v>
      </c>
    </row>
    <row r="12" spans="1:17" x14ac:dyDescent="0.35">
      <c r="A12" s="6" t="s">
        <v>13</v>
      </c>
      <c r="B12" s="7">
        <v>350.7</v>
      </c>
      <c r="C12" s="8">
        <v>0.17630000000000001</v>
      </c>
      <c r="D12" s="6">
        <v>2230</v>
      </c>
      <c r="E12" s="6">
        <v>54</v>
      </c>
      <c r="F12" s="6">
        <v>8</v>
      </c>
      <c r="G12" s="6">
        <v>0</v>
      </c>
      <c r="H12" s="6">
        <v>2</v>
      </c>
      <c r="J12" s="16" t="s">
        <v>1</v>
      </c>
      <c r="K12" s="16">
        <v>1</v>
      </c>
      <c r="L12" s="16"/>
      <c r="M12" s="16"/>
      <c r="N12" s="16"/>
      <c r="O12" s="16"/>
      <c r="P12" s="16"/>
      <c r="Q12" s="16"/>
    </row>
    <row r="13" spans="1:17" x14ac:dyDescent="0.35">
      <c r="A13" s="6" t="s">
        <v>14</v>
      </c>
      <c r="B13" s="7">
        <v>455</v>
      </c>
      <c r="C13" s="8">
        <v>0.42</v>
      </c>
      <c r="D13" s="6">
        <v>1848</v>
      </c>
      <c r="E13" s="6">
        <v>48</v>
      </c>
      <c r="F13" s="6">
        <v>7</v>
      </c>
      <c r="G13" s="6">
        <v>1</v>
      </c>
      <c r="H13" s="6">
        <v>2</v>
      </c>
      <c r="J13" s="16" t="s">
        <v>37</v>
      </c>
      <c r="K13" s="23">
        <v>0.61396317311781756</v>
      </c>
      <c r="L13" s="16">
        <v>1</v>
      </c>
      <c r="M13" s="16"/>
      <c r="N13" s="16"/>
      <c r="O13" s="16"/>
      <c r="P13" s="16"/>
      <c r="Q13" s="16"/>
    </row>
    <row r="14" spans="1:17" x14ac:dyDescent="0.35">
      <c r="A14" s="6" t="s">
        <v>15</v>
      </c>
      <c r="B14" s="7">
        <v>356.2</v>
      </c>
      <c r="C14" s="8">
        <v>0.252</v>
      </c>
      <c r="D14" s="6">
        <v>2100</v>
      </c>
      <c r="E14" s="6">
        <v>46</v>
      </c>
      <c r="F14" s="6">
        <v>6</v>
      </c>
      <c r="G14" s="6">
        <v>0</v>
      </c>
      <c r="H14" s="6">
        <v>2</v>
      </c>
      <c r="J14" s="16" t="s">
        <v>36</v>
      </c>
      <c r="K14" s="23">
        <v>0.82819261149021595</v>
      </c>
      <c r="L14" s="16">
        <v>0.4177096177055189</v>
      </c>
      <c r="M14" s="16">
        <v>1</v>
      </c>
      <c r="N14" s="16"/>
      <c r="O14" s="16"/>
      <c r="P14" s="16"/>
      <c r="Q14" s="16"/>
    </row>
    <row r="15" spans="1:17" x14ac:dyDescent="0.35">
      <c r="A15" s="6" t="s">
        <v>16</v>
      </c>
      <c r="B15" s="7">
        <v>271.7</v>
      </c>
      <c r="C15" s="8">
        <v>0.1148</v>
      </c>
      <c r="D15" s="6">
        <v>1846</v>
      </c>
      <c r="E15" s="6">
        <v>12</v>
      </c>
      <c r="F15" s="6">
        <v>5</v>
      </c>
      <c r="G15" s="6">
        <v>1</v>
      </c>
      <c r="H15" s="6">
        <v>3</v>
      </c>
      <c r="J15" s="16" t="s">
        <v>3</v>
      </c>
      <c r="K15" s="23">
        <v>-0.56703926157938989</v>
      </c>
      <c r="L15" s="16">
        <v>-0.20264831190444862</v>
      </c>
      <c r="M15" s="16">
        <v>-0.41040531890412196</v>
      </c>
      <c r="N15" s="16">
        <v>1</v>
      </c>
      <c r="O15" s="16"/>
      <c r="P15" s="16"/>
      <c r="Q15" s="16"/>
    </row>
    <row r="16" spans="1:17" x14ac:dyDescent="0.35">
      <c r="A16" s="6" t="s">
        <v>17</v>
      </c>
      <c r="B16" s="7">
        <v>304.3</v>
      </c>
      <c r="C16" s="8">
        <v>0.16930000000000001</v>
      </c>
      <c r="D16" s="6">
        <v>1331</v>
      </c>
      <c r="E16" s="6">
        <v>64</v>
      </c>
      <c r="F16" s="6">
        <v>5</v>
      </c>
      <c r="G16" s="6">
        <v>1</v>
      </c>
      <c r="H16" s="6">
        <v>1</v>
      </c>
      <c r="J16" s="16" t="s">
        <v>4</v>
      </c>
      <c r="K16" s="16">
        <v>0.3479506483807176</v>
      </c>
      <c r="L16" s="16">
        <v>6.6181124786161213E-2</v>
      </c>
      <c r="M16" s="23">
        <v>0.39957251392755605</v>
      </c>
      <c r="N16" s="16">
        <v>-8.5897502676134559E-3</v>
      </c>
      <c r="O16" s="16">
        <v>1</v>
      </c>
      <c r="P16" s="16"/>
      <c r="Q16" s="16"/>
    </row>
    <row r="17" spans="1:17" x14ac:dyDescent="0.35">
      <c r="A17" s="6" t="s">
        <v>18</v>
      </c>
      <c r="B17" s="7">
        <v>288.39999999999998</v>
      </c>
      <c r="C17" s="8">
        <v>0.1714</v>
      </c>
      <c r="D17" s="6">
        <v>1344</v>
      </c>
      <c r="E17" s="6">
        <v>52</v>
      </c>
      <c r="F17" s="6">
        <v>8</v>
      </c>
      <c r="G17" s="6">
        <v>0</v>
      </c>
      <c r="H17" s="6">
        <v>1</v>
      </c>
      <c r="J17" s="16" t="s">
        <v>6</v>
      </c>
      <c r="K17" s="16">
        <v>0.60663589376527671</v>
      </c>
      <c r="L17" s="16">
        <v>0.27196859214253888</v>
      </c>
      <c r="M17" s="23">
        <v>0.57134321743082717</v>
      </c>
      <c r="N17" s="16">
        <v>-0.53206415349808489</v>
      </c>
      <c r="O17" s="16">
        <v>2.8791635517399612E-2</v>
      </c>
      <c r="P17" s="16">
        <v>1</v>
      </c>
      <c r="Q17" s="16"/>
    </row>
    <row r="18" spans="1:17" ht="15" thickBot="1" x14ac:dyDescent="0.4">
      <c r="A18" s="6" t="s">
        <v>19</v>
      </c>
      <c r="B18" s="7">
        <v>396.7</v>
      </c>
      <c r="C18" s="8">
        <v>0.38490000000000002</v>
      </c>
      <c r="D18" s="6">
        <v>1822</v>
      </c>
      <c r="E18" s="6">
        <v>44</v>
      </c>
      <c r="F18" s="6">
        <v>6</v>
      </c>
      <c r="G18" s="6">
        <v>1</v>
      </c>
      <c r="H18" s="6">
        <v>2</v>
      </c>
      <c r="J18" s="17" t="s">
        <v>5</v>
      </c>
      <c r="K18" s="17">
        <v>0.49674060083719346</v>
      </c>
      <c r="L18" s="17">
        <v>9.2000248036256754E-2</v>
      </c>
      <c r="M18" s="24">
        <v>0.52131436591719427</v>
      </c>
      <c r="N18" s="17">
        <v>-0.51086188410807476</v>
      </c>
      <c r="O18" s="17">
        <v>0.1334569618562611</v>
      </c>
      <c r="P18" s="17">
        <v>0.49311367272153778</v>
      </c>
      <c r="Q18" s="17">
        <v>1</v>
      </c>
    </row>
    <row r="19" spans="1:17" x14ac:dyDescent="0.35">
      <c r="A19" s="6" t="s">
        <v>20</v>
      </c>
      <c r="B19" s="7">
        <v>613.5</v>
      </c>
      <c r="C19" s="8">
        <v>0.65449999999999997</v>
      </c>
      <c r="D19" s="6">
        <v>2479</v>
      </c>
      <c r="E19" s="6">
        <v>46</v>
      </c>
      <c r="F19" s="6">
        <v>6</v>
      </c>
      <c r="G19" s="6">
        <v>2</v>
      </c>
      <c r="H19" s="6">
        <v>2.5</v>
      </c>
    </row>
    <row r="20" spans="1:17" x14ac:dyDescent="0.35">
      <c r="A20" s="6" t="s">
        <v>21</v>
      </c>
      <c r="B20" s="7">
        <v>314.10000000000002</v>
      </c>
      <c r="C20" s="8">
        <v>0.17219999999999999</v>
      </c>
      <c r="D20" s="6">
        <v>1605</v>
      </c>
      <c r="E20" s="6">
        <v>52</v>
      </c>
      <c r="F20" s="6">
        <v>6</v>
      </c>
      <c r="G20" s="6">
        <v>0</v>
      </c>
      <c r="H20" s="6">
        <v>3</v>
      </c>
    </row>
    <row r="21" spans="1:17" x14ac:dyDescent="0.35">
      <c r="A21" s="6" t="s">
        <v>22</v>
      </c>
      <c r="B21" s="7">
        <v>363.5</v>
      </c>
      <c r="C21" s="8">
        <v>0.14349999999999999</v>
      </c>
      <c r="D21" s="6">
        <v>2080</v>
      </c>
      <c r="E21" s="6">
        <v>78</v>
      </c>
      <c r="F21" s="6">
        <v>11</v>
      </c>
      <c r="G21" s="6">
        <v>0</v>
      </c>
      <c r="H21" s="6">
        <v>2</v>
      </c>
    </row>
    <row r="22" spans="1:17" x14ac:dyDescent="0.35">
      <c r="A22" s="6" t="s">
        <v>23</v>
      </c>
      <c r="B22" s="7">
        <v>364.3</v>
      </c>
      <c r="C22" s="8">
        <v>0.27550000000000002</v>
      </c>
      <c r="D22" s="6">
        <v>2410</v>
      </c>
      <c r="E22" s="6">
        <v>71</v>
      </c>
      <c r="F22" s="6">
        <v>6</v>
      </c>
      <c r="G22" s="6">
        <v>1</v>
      </c>
      <c r="H22" s="6">
        <v>1</v>
      </c>
    </row>
    <row r="23" spans="1:17" x14ac:dyDescent="0.35">
      <c r="A23" s="6" t="s">
        <v>24</v>
      </c>
      <c r="B23" s="7">
        <v>305.10000000000002</v>
      </c>
      <c r="C23" s="8">
        <v>0.1148</v>
      </c>
      <c r="D23" s="6">
        <v>1753</v>
      </c>
      <c r="E23" s="6">
        <v>97</v>
      </c>
      <c r="F23" s="6">
        <v>8</v>
      </c>
      <c r="G23" s="6">
        <v>0</v>
      </c>
      <c r="H23" s="6">
        <v>2</v>
      </c>
    </row>
    <row r="24" spans="1:17" x14ac:dyDescent="0.35">
      <c r="A24" s="6" t="s">
        <v>25</v>
      </c>
      <c r="B24" s="7">
        <v>441.7</v>
      </c>
      <c r="C24" s="8">
        <v>0.36359999999999998</v>
      </c>
      <c r="D24" s="6">
        <v>1884</v>
      </c>
      <c r="E24" s="6">
        <v>45</v>
      </c>
      <c r="F24" s="6">
        <v>7</v>
      </c>
      <c r="G24" s="6">
        <v>2</v>
      </c>
      <c r="H24" s="6">
        <v>2</v>
      </c>
    </row>
    <row r="25" spans="1:17" x14ac:dyDescent="0.35">
      <c r="A25" s="6" t="s">
        <v>26</v>
      </c>
      <c r="B25" s="7">
        <v>353.1</v>
      </c>
      <c r="C25" s="8">
        <v>0.1474</v>
      </c>
      <c r="D25" s="6">
        <v>2050</v>
      </c>
      <c r="E25" s="6">
        <v>41</v>
      </c>
      <c r="F25" s="6">
        <v>10</v>
      </c>
      <c r="G25" s="6">
        <v>2</v>
      </c>
      <c r="H25" s="6">
        <v>2</v>
      </c>
    </row>
    <row r="26" spans="1:17" x14ac:dyDescent="0.35">
      <c r="A26" s="6" t="s">
        <v>27</v>
      </c>
      <c r="B26" s="7">
        <v>463.3</v>
      </c>
      <c r="C26" s="8">
        <v>0.2281</v>
      </c>
      <c r="D26" s="6">
        <v>2978</v>
      </c>
      <c r="E26" s="6">
        <v>40</v>
      </c>
      <c r="F26" s="6">
        <v>6</v>
      </c>
      <c r="G26" s="6">
        <v>2</v>
      </c>
      <c r="H26" s="6">
        <v>2.5</v>
      </c>
    </row>
    <row r="27" spans="1:17" x14ac:dyDescent="0.35">
      <c r="A27" s="6" t="s">
        <v>28</v>
      </c>
      <c r="B27" s="7">
        <v>320</v>
      </c>
      <c r="C27" s="8">
        <v>0.46260000000000001</v>
      </c>
      <c r="D27" s="6">
        <v>2132</v>
      </c>
      <c r="E27" s="6">
        <v>82</v>
      </c>
      <c r="F27" s="6">
        <v>7</v>
      </c>
      <c r="G27" s="6">
        <v>0</v>
      </c>
      <c r="H27" s="6">
        <v>1</v>
      </c>
    </row>
    <row r="28" spans="1:17" x14ac:dyDescent="0.35">
      <c r="A28" s="6" t="s">
        <v>34</v>
      </c>
      <c r="B28" s="7">
        <v>332.84</v>
      </c>
      <c r="C28" s="8">
        <v>0.18890000000000001</v>
      </c>
      <c r="D28" s="6">
        <v>1551</v>
      </c>
      <c r="E28" s="6">
        <v>54</v>
      </c>
      <c r="F28" s="6">
        <v>6</v>
      </c>
      <c r="G28" s="6">
        <v>0</v>
      </c>
      <c r="H28" s="6">
        <v>2</v>
      </c>
    </row>
    <row r="29" spans="1:17" x14ac:dyDescent="0.35">
      <c r="A29" s="6" t="s">
        <v>29</v>
      </c>
      <c r="B29" s="7">
        <v>276.60000000000002</v>
      </c>
      <c r="C29" s="8">
        <v>0.12280000000000001</v>
      </c>
      <c r="D29" s="6">
        <v>1129</v>
      </c>
      <c r="E29" s="6">
        <v>44</v>
      </c>
      <c r="F29" s="6">
        <v>5</v>
      </c>
      <c r="G29" s="6">
        <v>0</v>
      </c>
      <c r="H29" s="6">
        <v>1</v>
      </c>
    </row>
    <row r="30" spans="1:17" x14ac:dyDescent="0.35">
      <c r="A30" s="6" t="s">
        <v>30</v>
      </c>
      <c r="B30" s="7">
        <v>397</v>
      </c>
      <c r="C30" s="8">
        <v>0.1492</v>
      </c>
      <c r="D30" s="6">
        <v>1674</v>
      </c>
      <c r="E30" s="6">
        <v>34</v>
      </c>
      <c r="F30" s="6">
        <v>7</v>
      </c>
      <c r="G30" s="6">
        <v>1</v>
      </c>
      <c r="H30" s="6">
        <v>2</v>
      </c>
    </row>
    <row r="31" spans="1:17" x14ac:dyDescent="0.35">
      <c r="A31" s="10" t="s">
        <v>31</v>
      </c>
      <c r="B31" s="11">
        <v>221.9</v>
      </c>
      <c r="C31" s="12">
        <v>8.5199999999999998E-2</v>
      </c>
      <c r="D31" s="10">
        <v>1184</v>
      </c>
      <c r="E31" s="10">
        <v>94</v>
      </c>
      <c r="F31" s="10">
        <v>5</v>
      </c>
      <c r="G31" s="10">
        <v>0</v>
      </c>
      <c r="H31" s="10">
        <v>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>
      <selection activeCell="N21" sqref="N21"/>
    </sheetView>
  </sheetViews>
  <sheetFormatPr defaultRowHeight="12.5" x14ac:dyDescent="0.25"/>
  <cols>
    <col min="1" max="1" width="17.7265625" customWidth="1"/>
    <col min="6" max="6" width="13.26953125" customWidth="1"/>
  </cols>
  <sheetData>
    <row r="1" spans="1:9" x14ac:dyDescent="0.25">
      <c r="A1" t="s">
        <v>40</v>
      </c>
    </row>
    <row r="2" spans="1:9" ht="13" thickBot="1" x14ac:dyDescent="0.3"/>
    <row r="3" spans="1:9" ht="13" x14ac:dyDescent="0.3">
      <c r="A3" s="19" t="s">
        <v>41</v>
      </c>
      <c r="B3" s="19"/>
    </row>
    <row r="4" spans="1:9" x14ac:dyDescent="0.25">
      <c r="A4" s="16" t="s">
        <v>42</v>
      </c>
      <c r="B4" s="16">
        <v>0.92045569473474187</v>
      </c>
    </row>
    <row r="5" spans="1:9" x14ac:dyDescent="0.25">
      <c r="A5" s="16" t="s">
        <v>43</v>
      </c>
      <c r="B5" s="16">
        <v>0.84723868596961627</v>
      </c>
    </row>
    <row r="6" spans="1:9" x14ac:dyDescent="0.25">
      <c r="A6" s="16" t="s">
        <v>44</v>
      </c>
      <c r="B6" s="23">
        <v>0.80738790839647268</v>
      </c>
    </row>
    <row r="7" spans="1:9" x14ac:dyDescent="0.25">
      <c r="A7" s="16" t="s">
        <v>45</v>
      </c>
      <c r="B7" s="16">
        <v>52.83544055909249</v>
      </c>
    </row>
    <row r="8" spans="1:9" ht="13" thickBot="1" x14ac:dyDescent="0.3">
      <c r="A8" s="17" t="s">
        <v>46</v>
      </c>
      <c r="B8" s="17">
        <v>30</v>
      </c>
    </row>
    <row r="10" spans="1:9" ht="13" thickBot="1" x14ac:dyDescent="0.3">
      <c r="A10" t="s">
        <v>47</v>
      </c>
    </row>
    <row r="11" spans="1:9" ht="13" x14ac:dyDescent="0.3">
      <c r="A11" s="18"/>
      <c r="B11" s="18" t="s">
        <v>52</v>
      </c>
      <c r="C11" s="18" t="s">
        <v>53</v>
      </c>
      <c r="D11" s="18" t="s">
        <v>54</v>
      </c>
      <c r="E11" s="18" t="s">
        <v>55</v>
      </c>
      <c r="F11" s="18" t="s">
        <v>56</v>
      </c>
    </row>
    <row r="12" spans="1:9" x14ac:dyDescent="0.25">
      <c r="A12" s="16" t="s">
        <v>48</v>
      </c>
      <c r="B12" s="16">
        <v>6</v>
      </c>
      <c r="C12" s="16">
        <v>356099.11526797863</v>
      </c>
      <c r="D12" s="16">
        <v>59349.852544663103</v>
      </c>
      <c r="E12" s="16">
        <v>21.26027991334832</v>
      </c>
      <c r="F12" s="23">
        <v>2.5756890842815559E-8</v>
      </c>
    </row>
    <row r="13" spans="1:9" x14ac:dyDescent="0.25">
      <c r="A13" s="16" t="s">
        <v>49</v>
      </c>
      <c r="B13" s="16">
        <v>23</v>
      </c>
      <c r="C13" s="16">
        <v>64206.426918688092</v>
      </c>
      <c r="D13" s="16">
        <v>2791.5837790733954</v>
      </c>
      <c r="E13" s="16"/>
      <c r="F13" s="16"/>
    </row>
    <row r="14" spans="1:9" ht="13" thickBot="1" x14ac:dyDescent="0.3">
      <c r="A14" s="17" t="s">
        <v>50</v>
      </c>
      <c r="B14" s="17">
        <v>29</v>
      </c>
      <c r="C14" s="17">
        <v>420305.54218666675</v>
      </c>
      <c r="D14" s="17"/>
      <c r="E14" s="17"/>
      <c r="F14" s="17"/>
    </row>
    <row r="15" spans="1:9" ht="13" thickBot="1" x14ac:dyDescent="0.3"/>
    <row r="16" spans="1:9" ht="13" x14ac:dyDescent="0.3">
      <c r="A16" s="18"/>
      <c r="B16" s="18" t="s">
        <v>57</v>
      </c>
      <c r="C16" s="18" t="s">
        <v>45</v>
      </c>
      <c r="D16" s="18" t="s">
        <v>58</v>
      </c>
      <c r="E16" s="18" t="s">
        <v>59</v>
      </c>
      <c r="F16" s="18" t="s">
        <v>60</v>
      </c>
      <c r="G16" s="18" t="s">
        <v>61</v>
      </c>
      <c r="H16" s="18" t="s">
        <v>62</v>
      </c>
      <c r="I16" s="18" t="s">
        <v>63</v>
      </c>
    </row>
    <row r="17" spans="1:15" x14ac:dyDescent="0.25">
      <c r="A17" s="16" t="s">
        <v>51</v>
      </c>
      <c r="B17" s="16">
        <v>83.063808830213333</v>
      </c>
      <c r="C17" s="16">
        <v>68.788705887426786</v>
      </c>
      <c r="D17" s="16">
        <v>1.2075210277417903</v>
      </c>
      <c r="E17" s="16">
        <v>0.23950288088827004</v>
      </c>
      <c r="F17" s="16">
        <v>-59.236471114689721</v>
      </c>
      <c r="G17" s="16">
        <v>225.36408877511639</v>
      </c>
      <c r="H17" s="16">
        <v>-59.236471114689721</v>
      </c>
      <c r="I17" s="16">
        <v>225.36408877511639</v>
      </c>
    </row>
    <row r="18" spans="1:15" x14ac:dyDescent="0.25">
      <c r="A18" s="16" t="s">
        <v>37</v>
      </c>
      <c r="B18" s="16">
        <v>292.18434103301752</v>
      </c>
      <c r="C18" s="16">
        <v>80.883378247616832</v>
      </c>
      <c r="D18" s="16">
        <v>3.612415150842522</v>
      </c>
      <c r="E18" s="16">
        <v>1.464799352968314E-3</v>
      </c>
      <c r="F18" s="16">
        <v>124.86432506468239</v>
      </c>
      <c r="G18" s="16">
        <v>459.50435700135267</v>
      </c>
      <c r="H18" s="16">
        <v>124.86432506468239</v>
      </c>
      <c r="I18" s="16">
        <v>459.50435700135267</v>
      </c>
    </row>
    <row r="19" spans="1:15" x14ac:dyDescent="0.25">
      <c r="A19" s="16" t="s">
        <v>36</v>
      </c>
      <c r="B19" s="16">
        <v>0.10058078795429345</v>
      </c>
      <c r="C19" s="16">
        <v>2.7962092262551839E-2</v>
      </c>
      <c r="D19" s="16">
        <v>3.5970408440786108</v>
      </c>
      <c r="E19" s="16">
        <v>1.5210339826271049E-3</v>
      </c>
      <c r="F19" s="16">
        <v>4.2736792992125988E-2</v>
      </c>
      <c r="G19" s="16">
        <v>0.15842478291646092</v>
      </c>
      <c r="H19" s="16">
        <v>4.2736792992125988E-2</v>
      </c>
      <c r="I19" s="16">
        <v>0.15842478291646092</v>
      </c>
    </row>
    <row r="20" spans="1:15" x14ac:dyDescent="0.25">
      <c r="A20" s="16" t="s">
        <v>3</v>
      </c>
      <c r="B20" s="16">
        <v>-1.253493001956054</v>
      </c>
      <c r="C20" s="16">
        <v>0.55149781150305621</v>
      </c>
      <c r="D20" s="16">
        <v>-2.2728884427297631</v>
      </c>
      <c r="E20" s="16">
        <v>3.2692119122500266E-2</v>
      </c>
      <c r="F20" s="16">
        <v>-2.3943531468513015</v>
      </c>
      <c r="G20" s="16">
        <v>-0.11263285706080661</v>
      </c>
      <c r="H20" s="16">
        <v>-2.3943531468513015</v>
      </c>
      <c r="I20" s="16">
        <v>-0.11263285706080661</v>
      </c>
    </row>
    <row r="21" spans="1:15" x14ac:dyDescent="0.25">
      <c r="A21" s="16" t="s">
        <v>4</v>
      </c>
      <c r="B21" s="16">
        <v>10.689763423025234</v>
      </c>
      <c r="C21" s="16">
        <v>7.5418460195909827</v>
      </c>
      <c r="D21" s="16">
        <v>1.4173934863237863</v>
      </c>
      <c r="E21" s="23">
        <v>0.16977315771561896</v>
      </c>
      <c r="F21" s="16">
        <v>-4.9117337420102647</v>
      </c>
      <c r="G21" s="16">
        <v>26.29126058806073</v>
      </c>
      <c r="H21" s="16">
        <v>-4.9117337420102647</v>
      </c>
      <c r="I21" s="16">
        <v>26.29126058806073</v>
      </c>
    </row>
    <row r="22" spans="1:15" x14ac:dyDescent="0.25">
      <c r="A22" s="16" t="s">
        <v>5</v>
      </c>
      <c r="B22" s="16">
        <v>6.2786539181722452</v>
      </c>
      <c r="C22" s="16">
        <v>18.475970602727017</v>
      </c>
      <c r="D22" s="16">
        <v>0.33982809635156747</v>
      </c>
      <c r="E22" s="23">
        <v>0.73706980282781842</v>
      </c>
      <c r="F22" s="16">
        <v>-31.941803279037622</v>
      </c>
      <c r="G22" s="16">
        <v>44.499111115382114</v>
      </c>
      <c r="H22" s="16">
        <v>-31.941803279037622</v>
      </c>
      <c r="I22" s="16">
        <v>44.499111115382114</v>
      </c>
    </row>
    <row r="23" spans="1:15" ht="13" thickBot="1" x14ac:dyDescent="0.3">
      <c r="A23" s="17" t="s">
        <v>6</v>
      </c>
      <c r="B23" s="17">
        <v>15.971140803411302</v>
      </c>
      <c r="C23" s="17">
        <v>16.75383715273782</v>
      </c>
      <c r="D23" s="17">
        <v>0.95328256194739169</v>
      </c>
      <c r="E23" s="24">
        <v>0.35035892441040617</v>
      </c>
      <c r="F23" s="17">
        <v>-18.686811926321198</v>
      </c>
      <c r="G23" s="17">
        <v>50.629093533143802</v>
      </c>
      <c r="H23" s="17">
        <v>-18.686811926321198</v>
      </c>
      <c r="I23" s="17">
        <v>50.629093533143802</v>
      </c>
    </row>
    <row r="25" spans="1:15" ht="13" x14ac:dyDescent="0.3">
      <c r="B25" s="22" t="s">
        <v>69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 spans="1:15" ht="13" x14ac:dyDescent="0.3">
      <c r="B26" s="22" t="s">
        <v>70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 spans="1:15" ht="13" x14ac:dyDescent="0.3">
      <c r="B27" s="22" t="s">
        <v>72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  <row r="28" spans="1:15" ht="13" x14ac:dyDescent="0.3">
      <c r="B28" s="22" t="s">
        <v>75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1:15" ht="13" x14ac:dyDescent="0.3">
      <c r="B29" s="22" t="s">
        <v>73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</row>
    <row r="30" spans="1:15" ht="13" x14ac:dyDescent="0.3">
      <c r="B30" s="22" t="s">
        <v>74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M19" sqref="M19"/>
    </sheetView>
  </sheetViews>
  <sheetFormatPr defaultRowHeight="12.5" x14ac:dyDescent="0.25"/>
  <cols>
    <col min="1" max="1" width="21.81640625" bestFit="1" customWidth="1"/>
    <col min="2" max="2" width="12.54296875" bestFit="1" customWidth="1"/>
    <col min="3" max="3" width="13.7265625" bestFit="1" customWidth="1"/>
    <col min="4" max="4" width="12.54296875" bestFit="1" customWidth="1"/>
    <col min="5" max="5" width="12" bestFit="1" customWidth="1"/>
    <col min="6" max="6" width="13.54296875" bestFit="1" customWidth="1"/>
    <col min="7" max="9" width="12.54296875" bestFit="1" customWidth="1"/>
  </cols>
  <sheetData>
    <row r="1" spans="1:9" x14ac:dyDescent="0.25">
      <c r="A1" t="s">
        <v>40</v>
      </c>
    </row>
    <row r="2" spans="1:9" ht="13" thickBot="1" x14ac:dyDescent="0.3"/>
    <row r="3" spans="1:9" ht="13" x14ac:dyDescent="0.3">
      <c r="A3" s="19" t="s">
        <v>41</v>
      </c>
      <c r="B3" s="19"/>
    </row>
    <row r="4" spans="1:9" x14ac:dyDescent="0.25">
      <c r="A4" s="16" t="s">
        <v>42</v>
      </c>
      <c r="B4" s="16">
        <v>0.92003895054218376</v>
      </c>
    </row>
    <row r="5" spans="1:9" x14ac:dyDescent="0.25">
      <c r="A5" s="16" t="s">
        <v>43</v>
      </c>
      <c r="B5" s="16">
        <v>0.8464716705147628</v>
      </c>
    </row>
    <row r="6" spans="1:9" x14ac:dyDescent="0.25">
      <c r="A6" s="16" t="s">
        <v>44</v>
      </c>
      <c r="B6" s="23">
        <v>0.81448660187200506</v>
      </c>
    </row>
    <row r="7" spans="1:9" x14ac:dyDescent="0.25">
      <c r="A7" s="16" t="s">
        <v>45</v>
      </c>
      <c r="B7" s="23">
        <v>51.852679039316861</v>
      </c>
    </row>
    <row r="8" spans="1:9" ht="13" thickBot="1" x14ac:dyDescent="0.3">
      <c r="A8" s="17" t="s">
        <v>46</v>
      </c>
      <c r="B8" s="17">
        <v>30</v>
      </c>
    </row>
    <row r="10" spans="1:9" ht="13" thickBot="1" x14ac:dyDescent="0.3">
      <c r="A10" t="s">
        <v>47</v>
      </c>
    </row>
    <row r="11" spans="1:9" ht="13" x14ac:dyDescent="0.3">
      <c r="A11" s="18"/>
      <c r="B11" s="18" t="s">
        <v>52</v>
      </c>
      <c r="C11" s="18" t="s">
        <v>53</v>
      </c>
      <c r="D11" s="18" t="s">
        <v>54</v>
      </c>
      <c r="E11" s="18" t="s">
        <v>55</v>
      </c>
      <c r="F11" s="18" t="s">
        <v>56</v>
      </c>
    </row>
    <row r="12" spans="1:9" x14ac:dyDescent="0.25">
      <c r="A12" s="16" t="s">
        <v>48</v>
      </c>
      <c r="B12" s="16">
        <v>5</v>
      </c>
      <c r="C12" s="16">
        <v>355776.73442136089</v>
      </c>
      <c r="D12" s="16">
        <v>71155.346884272178</v>
      </c>
      <c r="E12" s="16">
        <v>26.464588210487577</v>
      </c>
      <c r="F12" s="23">
        <v>4.9456987466563987E-9</v>
      </c>
    </row>
    <row r="13" spans="1:9" x14ac:dyDescent="0.25">
      <c r="A13" s="16" t="s">
        <v>49</v>
      </c>
      <c r="B13" s="16">
        <v>24</v>
      </c>
      <c r="C13" s="16">
        <v>64528.80776530585</v>
      </c>
      <c r="D13" s="16">
        <v>2688.7003235544103</v>
      </c>
      <c r="E13" s="16"/>
      <c r="F13" s="16"/>
    </row>
    <row r="14" spans="1:9" ht="13" thickBot="1" x14ac:dyDescent="0.3">
      <c r="A14" s="17" t="s">
        <v>50</v>
      </c>
      <c r="B14" s="17">
        <v>29</v>
      </c>
      <c r="C14" s="17">
        <v>420305.54218666675</v>
      </c>
      <c r="D14" s="17"/>
      <c r="E14" s="17"/>
      <c r="F14" s="17"/>
    </row>
    <row r="15" spans="1:9" ht="13" thickBot="1" x14ac:dyDescent="0.3"/>
    <row r="16" spans="1:9" ht="13" x14ac:dyDescent="0.3">
      <c r="A16" s="18"/>
      <c r="B16" s="18" t="s">
        <v>57</v>
      </c>
      <c r="C16" s="18" t="s">
        <v>45</v>
      </c>
      <c r="D16" s="18" t="s">
        <v>58</v>
      </c>
      <c r="E16" s="18" t="s">
        <v>59</v>
      </c>
      <c r="F16" s="18" t="s">
        <v>60</v>
      </c>
      <c r="G16" s="18" t="s">
        <v>61</v>
      </c>
      <c r="H16" s="18" t="s">
        <v>62</v>
      </c>
      <c r="I16" s="18" t="s">
        <v>63</v>
      </c>
    </row>
    <row r="17" spans="1:9" x14ac:dyDescent="0.25">
      <c r="A17" s="16" t="s">
        <v>51</v>
      </c>
      <c r="B17" s="16">
        <v>93.516591200559674</v>
      </c>
      <c r="C17" s="16">
        <v>60.384138505538154</v>
      </c>
      <c r="D17" s="16">
        <v>1.5486946326473261</v>
      </c>
      <c r="E17" s="16">
        <v>0.13454207356940115</v>
      </c>
      <c r="F17" s="16">
        <v>-31.110145406167987</v>
      </c>
      <c r="G17" s="16">
        <v>218.14332780728733</v>
      </c>
      <c r="H17" s="16">
        <v>-31.110145406167987</v>
      </c>
      <c r="I17" s="16">
        <v>218.14332780728733</v>
      </c>
    </row>
    <row r="18" spans="1:9" x14ac:dyDescent="0.25">
      <c r="A18" s="16" t="s">
        <v>37</v>
      </c>
      <c r="B18" s="16">
        <v>286.71243043803827</v>
      </c>
      <c r="C18" s="16">
        <v>77.790057948492063</v>
      </c>
      <c r="D18" s="16">
        <v>3.685720746318021</v>
      </c>
      <c r="E18" s="16">
        <v>1.1610008526648952E-3</v>
      </c>
      <c r="F18" s="16">
        <v>126.16164172918477</v>
      </c>
      <c r="G18" s="16">
        <v>447.26321914689174</v>
      </c>
      <c r="H18" s="16">
        <v>126.16164172918477</v>
      </c>
      <c r="I18" s="16">
        <v>447.26321914689174</v>
      </c>
    </row>
    <row r="19" spans="1:9" x14ac:dyDescent="0.25">
      <c r="A19" s="16" t="s">
        <v>36</v>
      </c>
      <c r="B19" s="16">
        <v>0.10361948020612242</v>
      </c>
      <c r="C19" s="16">
        <v>2.6001012707817395E-2</v>
      </c>
      <c r="D19" s="16">
        <v>3.9852093982081116</v>
      </c>
      <c r="E19" s="16">
        <v>5.4696876988146674E-4</v>
      </c>
      <c r="F19" s="16">
        <v>4.9956027477586089E-2</v>
      </c>
      <c r="G19" s="16">
        <v>0.15728293293465875</v>
      </c>
      <c r="H19" s="16">
        <v>4.9956027477586089E-2</v>
      </c>
      <c r="I19" s="16">
        <v>0.15728293293465875</v>
      </c>
    </row>
    <row r="20" spans="1:9" x14ac:dyDescent="0.25">
      <c r="A20" s="16" t="s">
        <v>3</v>
      </c>
      <c r="B20" s="16">
        <v>-1.3123511487736923</v>
      </c>
      <c r="C20" s="16">
        <v>0.51385586778032821</v>
      </c>
      <c r="D20" s="16">
        <v>-2.5539285061442918</v>
      </c>
      <c r="E20" s="16">
        <v>1.7421938387340203E-2</v>
      </c>
      <c r="F20" s="16">
        <v>-2.3728975351696322</v>
      </c>
      <c r="G20" s="16">
        <v>-0.25180476237775218</v>
      </c>
      <c r="H20" s="16">
        <v>-2.3728975351696322</v>
      </c>
      <c r="I20" s="16">
        <v>-0.25180476237775218</v>
      </c>
    </row>
    <row r="21" spans="1:9" x14ac:dyDescent="0.25">
      <c r="A21" s="16" t="s">
        <v>4</v>
      </c>
      <c r="B21" s="16">
        <v>10.643791790846771</v>
      </c>
      <c r="C21" s="16">
        <v>7.4003737089135253</v>
      </c>
      <c r="D21" s="16">
        <v>1.438277607254705</v>
      </c>
      <c r="E21" s="23">
        <v>0.16326865796533091</v>
      </c>
      <c r="F21" s="16">
        <v>-4.6298288624897097</v>
      </c>
      <c r="G21" s="16">
        <v>25.917412444183253</v>
      </c>
      <c r="H21" s="16">
        <v>-4.6298288624897097</v>
      </c>
      <c r="I21" s="16">
        <v>25.917412444183253</v>
      </c>
    </row>
    <row r="22" spans="1:9" ht="13" thickBot="1" x14ac:dyDescent="0.3">
      <c r="A22" s="17" t="s">
        <v>6</v>
      </c>
      <c r="B22" s="17">
        <v>16.836488302732402</v>
      </c>
      <c r="C22" s="17">
        <v>16.251181906826105</v>
      </c>
      <c r="D22" s="17">
        <v>1.0360162355736382</v>
      </c>
      <c r="E22" s="24">
        <v>0.3105211138059924</v>
      </c>
      <c r="F22" s="17">
        <v>-16.704302659521385</v>
      </c>
      <c r="G22" s="17">
        <v>50.377279264986186</v>
      </c>
      <c r="H22" s="17">
        <v>-16.704302659521385</v>
      </c>
      <c r="I22" s="17">
        <v>50.377279264986186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A2" workbookViewId="0">
      <selection activeCell="L23" sqref="L23"/>
    </sheetView>
  </sheetViews>
  <sheetFormatPr defaultRowHeight="12.5" x14ac:dyDescent="0.25"/>
  <cols>
    <col min="1" max="1" width="21.81640625" bestFit="1" customWidth="1"/>
    <col min="2" max="2" width="12.54296875" bestFit="1" customWidth="1"/>
    <col min="3" max="3" width="13.7265625" bestFit="1" customWidth="1"/>
    <col min="4" max="4" width="12.54296875" bestFit="1" customWidth="1"/>
    <col min="5" max="5" width="12.453125" bestFit="1" customWidth="1"/>
    <col min="6" max="6" width="13.54296875" bestFit="1" customWidth="1"/>
    <col min="7" max="9" width="12.54296875" bestFit="1" customWidth="1"/>
  </cols>
  <sheetData>
    <row r="1" spans="1:9" x14ac:dyDescent="0.25">
      <c r="A1" t="s">
        <v>40</v>
      </c>
    </row>
    <row r="2" spans="1:9" ht="13" thickBot="1" x14ac:dyDescent="0.3"/>
    <row r="3" spans="1:9" ht="13" x14ac:dyDescent="0.3">
      <c r="A3" s="19" t="s">
        <v>41</v>
      </c>
      <c r="B3" s="19"/>
    </row>
    <row r="4" spans="1:9" x14ac:dyDescent="0.25">
      <c r="A4" s="16" t="s">
        <v>42</v>
      </c>
      <c r="B4" s="16">
        <v>0.9162999323747878</v>
      </c>
    </row>
    <row r="5" spans="1:9" x14ac:dyDescent="0.25">
      <c r="A5" s="16" t="s">
        <v>43</v>
      </c>
      <c r="B5" s="16">
        <v>0.83960556607004067</v>
      </c>
    </row>
    <row r="6" spans="1:9" x14ac:dyDescent="0.25">
      <c r="A6" s="16" t="s">
        <v>44</v>
      </c>
      <c r="B6" s="23">
        <v>0.81394245664124709</v>
      </c>
    </row>
    <row r="7" spans="1:9" x14ac:dyDescent="0.25">
      <c r="A7" s="16" t="s">
        <v>45</v>
      </c>
      <c r="B7" s="23">
        <v>51.928670122257152</v>
      </c>
    </row>
    <row r="8" spans="1:9" ht="13" thickBot="1" x14ac:dyDescent="0.3">
      <c r="A8" s="17" t="s">
        <v>46</v>
      </c>
      <c r="B8" s="17">
        <v>30</v>
      </c>
    </row>
    <row r="10" spans="1:9" ht="13" thickBot="1" x14ac:dyDescent="0.3">
      <c r="A10" t="s">
        <v>47</v>
      </c>
    </row>
    <row r="11" spans="1:9" ht="13" x14ac:dyDescent="0.3">
      <c r="A11" s="18"/>
      <c r="B11" s="18" t="s">
        <v>52</v>
      </c>
      <c r="C11" s="18" t="s">
        <v>53</v>
      </c>
      <c r="D11" s="18" t="s">
        <v>54</v>
      </c>
      <c r="E11" s="18" t="s">
        <v>55</v>
      </c>
      <c r="F11" s="18" t="s">
        <v>56</v>
      </c>
    </row>
    <row r="12" spans="1:9" x14ac:dyDescent="0.25">
      <c r="A12" s="16" t="s">
        <v>48</v>
      </c>
      <c r="B12" s="16">
        <v>4</v>
      </c>
      <c r="C12" s="16">
        <v>352890.87267001171</v>
      </c>
      <c r="D12" s="16">
        <v>88222.718167502928</v>
      </c>
      <c r="E12" s="16">
        <v>32.716439463412023</v>
      </c>
      <c r="F12" s="16">
        <v>1.3346818931092356E-9</v>
      </c>
    </row>
    <row r="13" spans="1:9" x14ac:dyDescent="0.25">
      <c r="A13" s="16" t="s">
        <v>49</v>
      </c>
      <c r="B13" s="16">
        <v>25</v>
      </c>
      <c r="C13" s="16">
        <v>67414.669516655063</v>
      </c>
      <c r="D13" s="16">
        <v>2696.5867806662027</v>
      </c>
      <c r="E13" s="16"/>
      <c r="F13" s="16"/>
    </row>
    <row r="14" spans="1:9" ht="13" thickBot="1" x14ac:dyDescent="0.3">
      <c r="A14" s="17" t="s">
        <v>50</v>
      </c>
      <c r="B14" s="17">
        <v>29</v>
      </c>
      <c r="C14" s="17">
        <v>420305.54218666675</v>
      </c>
      <c r="D14" s="17"/>
      <c r="E14" s="17"/>
      <c r="F14" s="17"/>
    </row>
    <row r="15" spans="1:9" ht="13" thickBot="1" x14ac:dyDescent="0.3"/>
    <row r="16" spans="1:9" ht="13" x14ac:dyDescent="0.3">
      <c r="A16" s="18"/>
      <c r="B16" s="18" t="s">
        <v>57</v>
      </c>
      <c r="C16" s="18" t="s">
        <v>45</v>
      </c>
      <c r="D16" s="18" t="s">
        <v>58</v>
      </c>
      <c r="E16" s="18" t="s">
        <v>59</v>
      </c>
      <c r="F16" s="18" t="s">
        <v>60</v>
      </c>
      <c r="G16" s="18" t="s">
        <v>61</v>
      </c>
      <c r="H16" s="18" t="s">
        <v>62</v>
      </c>
      <c r="I16" s="18" t="s">
        <v>63</v>
      </c>
    </row>
    <row r="17" spans="1:9" x14ac:dyDescent="0.25">
      <c r="A17" s="16" t="s">
        <v>51</v>
      </c>
      <c r="B17" s="16">
        <v>102.95667106905999</v>
      </c>
      <c r="C17" s="16">
        <v>59.780172108677007</v>
      </c>
      <c r="D17" s="16">
        <v>1.722254510774752</v>
      </c>
      <c r="E17" s="16">
        <v>9.7374937849796589E-2</v>
      </c>
      <c r="F17" s="16">
        <v>-20.162898078987695</v>
      </c>
      <c r="G17" s="16">
        <v>226.07624021710768</v>
      </c>
      <c r="H17" s="16">
        <v>-20.162898078987695</v>
      </c>
      <c r="I17" s="16">
        <v>226.07624021710768</v>
      </c>
    </row>
    <row r="18" spans="1:9" x14ac:dyDescent="0.25">
      <c r="A18" s="16" t="s">
        <v>37</v>
      </c>
      <c r="B18" s="16">
        <v>287.35749064978432</v>
      </c>
      <c r="C18" s="16">
        <v>77.901565258928684</v>
      </c>
      <c r="D18" s="16">
        <v>3.6887255049968184</v>
      </c>
      <c r="E18" s="16">
        <v>1.0968299431130704E-3</v>
      </c>
      <c r="F18" s="16">
        <v>126.91621367919376</v>
      </c>
      <c r="G18" s="16">
        <v>447.79876762037486</v>
      </c>
      <c r="H18" s="16">
        <v>126.91621367919376</v>
      </c>
      <c r="I18" s="16">
        <v>447.79876762037486</v>
      </c>
    </row>
    <row r="19" spans="1:9" x14ac:dyDescent="0.25">
      <c r="A19" s="16" t="s">
        <v>36</v>
      </c>
      <c r="B19" s="16">
        <v>0.1160700846533395</v>
      </c>
      <c r="C19" s="16">
        <v>2.309080406642474E-2</v>
      </c>
      <c r="D19" s="16">
        <v>5.0266800722678857</v>
      </c>
      <c r="E19" s="16">
        <v>3.4785543000130557E-5</v>
      </c>
      <c r="F19" s="16">
        <v>6.8513683464465125E-2</v>
      </c>
      <c r="G19" s="16">
        <v>0.16362648584221387</v>
      </c>
      <c r="H19" s="16">
        <v>6.8513683464465125E-2</v>
      </c>
      <c r="I19" s="16">
        <v>0.16362648584221387</v>
      </c>
    </row>
    <row r="20" spans="1:9" x14ac:dyDescent="0.25">
      <c r="A20" s="16" t="s">
        <v>3</v>
      </c>
      <c r="B20" s="16">
        <v>-1.5080146072634049</v>
      </c>
      <c r="C20" s="16">
        <v>0.47859075392987616</v>
      </c>
      <c r="D20" s="16">
        <v>-3.1509480592355144</v>
      </c>
      <c r="E20" s="16">
        <v>4.1894927726684678E-3</v>
      </c>
      <c r="F20" s="16">
        <v>-2.4936907159732518</v>
      </c>
      <c r="G20" s="16">
        <v>-0.52233849855355807</v>
      </c>
      <c r="H20" s="16">
        <v>-2.4936907159732518</v>
      </c>
      <c r="I20" s="16">
        <v>-0.52233849855355807</v>
      </c>
    </row>
    <row r="21" spans="1:9" ht="13" thickBot="1" x14ac:dyDescent="0.3">
      <c r="A21" s="17" t="s">
        <v>4</v>
      </c>
      <c r="B21" s="17">
        <v>9.0344299865861188</v>
      </c>
      <c r="C21" s="17">
        <v>7.246102148855778</v>
      </c>
      <c r="D21" s="17">
        <v>1.2467985961269858</v>
      </c>
      <c r="E21" s="24">
        <v>0.22402682827251588</v>
      </c>
      <c r="F21" s="17">
        <v>-5.889196746170871</v>
      </c>
      <c r="G21" s="17">
        <v>23.958056719343109</v>
      </c>
      <c r="H21" s="17">
        <v>-5.889196746170871</v>
      </c>
      <c r="I21" s="17">
        <v>23.958056719343109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selection activeCell="K22" sqref="K22"/>
    </sheetView>
  </sheetViews>
  <sheetFormatPr defaultRowHeight="12.5" x14ac:dyDescent="0.25"/>
  <cols>
    <col min="1" max="1" width="21.81640625" bestFit="1" customWidth="1"/>
    <col min="2" max="2" width="14.7265625" customWidth="1"/>
    <col min="3" max="3" width="13.7265625" bestFit="1" customWidth="1"/>
    <col min="4" max="4" width="12.54296875" bestFit="1" customWidth="1"/>
    <col min="5" max="5" width="12.453125" bestFit="1" customWidth="1"/>
    <col min="6" max="6" width="13.54296875" bestFit="1" customWidth="1"/>
    <col min="7" max="7" width="12.54296875" bestFit="1" customWidth="1"/>
    <col min="8" max="8" width="12.1796875" bestFit="1" customWidth="1"/>
    <col min="9" max="9" width="12.54296875" bestFit="1" customWidth="1"/>
  </cols>
  <sheetData>
    <row r="1" spans="1:9" x14ac:dyDescent="0.25">
      <c r="A1" t="s">
        <v>40</v>
      </c>
    </row>
    <row r="2" spans="1:9" ht="13" thickBot="1" x14ac:dyDescent="0.3"/>
    <row r="3" spans="1:9" ht="13" x14ac:dyDescent="0.3">
      <c r="A3" s="19" t="s">
        <v>41</v>
      </c>
      <c r="B3" s="19"/>
    </row>
    <row r="4" spans="1:9" x14ac:dyDescent="0.25">
      <c r="A4" s="16" t="s">
        <v>42</v>
      </c>
      <c r="B4" s="16">
        <v>0.91084147738802512</v>
      </c>
    </row>
    <row r="5" spans="1:9" x14ac:dyDescent="0.25">
      <c r="A5" s="16" t="s">
        <v>43</v>
      </c>
      <c r="B5" s="16">
        <v>0.82963219693040036</v>
      </c>
    </row>
    <row r="6" spans="1:9" x14ac:dyDescent="0.25">
      <c r="A6" s="16" t="s">
        <v>44</v>
      </c>
      <c r="B6" s="23">
        <v>0.8099743734992928</v>
      </c>
    </row>
    <row r="7" spans="1:9" x14ac:dyDescent="0.25">
      <c r="A7" s="16" t="s">
        <v>45</v>
      </c>
      <c r="B7" s="23">
        <v>52.47949483821106</v>
      </c>
    </row>
    <row r="8" spans="1:9" ht="13" thickBot="1" x14ac:dyDescent="0.3">
      <c r="A8" s="17" t="s">
        <v>46</v>
      </c>
      <c r="B8" s="17">
        <v>30</v>
      </c>
    </row>
    <row r="10" spans="1:9" ht="13" thickBot="1" x14ac:dyDescent="0.3">
      <c r="A10" t="s">
        <v>47</v>
      </c>
    </row>
    <row r="11" spans="1:9" ht="13" x14ac:dyDescent="0.3">
      <c r="A11" s="18"/>
      <c r="B11" s="18" t="s">
        <v>52</v>
      </c>
      <c r="C11" s="18" t="s">
        <v>53</v>
      </c>
      <c r="D11" s="18" t="s">
        <v>54</v>
      </c>
      <c r="E11" s="18" t="s">
        <v>55</v>
      </c>
      <c r="F11" s="18" t="s">
        <v>56</v>
      </c>
    </row>
    <row r="12" spans="1:9" x14ac:dyDescent="0.25">
      <c r="A12" s="16" t="s">
        <v>48</v>
      </c>
      <c r="B12" s="16">
        <v>3</v>
      </c>
      <c r="C12" s="16">
        <v>348699.01034634741</v>
      </c>
      <c r="D12" s="16">
        <v>116233.00344878247</v>
      </c>
      <c r="E12" s="16">
        <v>42.203665112666719</v>
      </c>
      <c r="F12" s="16">
        <v>3.9108858955623571E-10</v>
      </c>
    </row>
    <row r="13" spans="1:9" x14ac:dyDescent="0.25">
      <c r="A13" s="16" t="s">
        <v>49</v>
      </c>
      <c r="B13" s="16">
        <v>26</v>
      </c>
      <c r="C13" s="16">
        <v>71606.531840319352</v>
      </c>
      <c r="D13" s="16">
        <v>2754.0973784738212</v>
      </c>
      <c r="E13" s="16"/>
      <c r="F13" s="16"/>
    </row>
    <row r="14" spans="1:9" ht="13" thickBot="1" x14ac:dyDescent="0.3">
      <c r="A14" s="17" t="s">
        <v>50</v>
      </c>
      <c r="B14" s="17">
        <v>29</v>
      </c>
      <c r="C14" s="17">
        <v>420305.54218666675</v>
      </c>
      <c r="D14" s="17"/>
      <c r="E14" s="17"/>
      <c r="F14" s="17"/>
    </row>
    <row r="15" spans="1:9" ht="13" thickBot="1" x14ac:dyDescent="0.3"/>
    <row r="16" spans="1:9" ht="13" x14ac:dyDescent="0.3">
      <c r="A16" s="18"/>
      <c r="B16" s="18" t="s">
        <v>57</v>
      </c>
      <c r="C16" s="18" t="s">
        <v>45</v>
      </c>
      <c r="D16" s="18" t="s">
        <v>58</v>
      </c>
      <c r="E16" s="18" t="s">
        <v>59</v>
      </c>
      <c r="F16" s="18" t="s">
        <v>60</v>
      </c>
      <c r="G16" s="18" t="s">
        <v>61</v>
      </c>
      <c r="H16" s="18" t="s">
        <v>62</v>
      </c>
      <c r="I16" s="18" t="s">
        <v>63</v>
      </c>
    </row>
    <row r="17" spans="1:9" x14ac:dyDescent="0.25">
      <c r="A17" s="16" t="s">
        <v>51</v>
      </c>
      <c r="B17" s="16">
        <v>136.79403572864359</v>
      </c>
      <c r="C17" s="16">
        <v>53.82963694323481</v>
      </c>
      <c r="D17" s="16">
        <v>2.5412401698509983</v>
      </c>
      <c r="E17" s="16">
        <v>1.7353727676657264E-2</v>
      </c>
      <c r="F17" s="16">
        <v>26.145632320366488</v>
      </c>
      <c r="G17" s="16">
        <v>247.44243913692071</v>
      </c>
      <c r="H17" s="16">
        <v>26.145632320366488</v>
      </c>
      <c r="I17" s="16">
        <v>247.44243913692071</v>
      </c>
    </row>
    <row r="18" spans="1:9" x14ac:dyDescent="0.25">
      <c r="A18" s="16" t="s">
        <v>37</v>
      </c>
      <c r="B18" s="16">
        <v>276.0876372175702</v>
      </c>
      <c r="C18" s="16">
        <v>78.196128575420872</v>
      </c>
      <c r="D18" s="16">
        <v>3.5307072389303928</v>
      </c>
      <c r="E18" s="16">
        <v>1.568792709673493E-3</v>
      </c>
      <c r="F18" s="16">
        <v>115.35319294288942</v>
      </c>
      <c r="G18" s="16">
        <v>436.82208149225096</v>
      </c>
      <c r="H18" s="16">
        <v>115.35319294288942</v>
      </c>
      <c r="I18" s="16">
        <v>436.82208149225096</v>
      </c>
    </row>
    <row r="19" spans="1:9" x14ac:dyDescent="0.25">
      <c r="A19" s="16" t="s">
        <v>36</v>
      </c>
      <c r="B19" s="16">
        <v>0.12881836947615397</v>
      </c>
      <c r="C19" s="16">
        <v>2.0923193888629111E-2</v>
      </c>
      <c r="D19" s="16">
        <v>6.1567258881141189</v>
      </c>
      <c r="E19" s="16">
        <v>1.6454287587733822E-6</v>
      </c>
      <c r="F19" s="16">
        <v>8.5810128487644174E-2</v>
      </c>
      <c r="G19" s="16">
        <v>0.17182661046466374</v>
      </c>
      <c r="H19" s="16">
        <v>8.5810128487644174E-2</v>
      </c>
      <c r="I19" s="16">
        <v>0.17182661046466374</v>
      </c>
    </row>
    <row r="20" spans="1:9" ht="13" thickBot="1" x14ac:dyDescent="0.3">
      <c r="A20" s="17" t="s">
        <v>3</v>
      </c>
      <c r="B20" s="17">
        <v>-1.3989318489214759</v>
      </c>
      <c r="C20" s="17">
        <v>0.47551685858093468</v>
      </c>
      <c r="D20" s="17">
        <v>-2.9419185117773754</v>
      </c>
      <c r="E20" s="17">
        <v>6.7735177078962839E-3</v>
      </c>
      <c r="F20" s="17">
        <v>-2.3763707503055671</v>
      </c>
      <c r="G20" s="17">
        <v>-0.42149294753738487</v>
      </c>
      <c r="H20" s="17">
        <v>-2.3763707503055671</v>
      </c>
      <c r="I20" s="17">
        <v>-0.42149294753738487</v>
      </c>
    </row>
    <row r="29" spans="1:9" x14ac:dyDescent="0.25">
      <c r="A29" t="s">
        <v>64</v>
      </c>
    </row>
    <row r="31" spans="1:9" x14ac:dyDescent="0.25">
      <c r="A31" t="s">
        <v>65</v>
      </c>
      <c r="B31" t="s">
        <v>80</v>
      </c>
      <c r="C31" t="s">
        <v>67</v>
      </c>
      <c r="D31" s="25" t="s">
        <v>81</v>
      </c>
      <c r="E31" s="25" t="s">
        <v>82</v>
      </c>
    </row>
    <row r="32" spans="1:9" x14ac:dyDescent="0.25">
      <c r="A32">
        <v>1</v>
      </c>
      <c r="B32">
        <v>451.20786942475644</v>
      </c>
      <c r="C32">
        <v>14.792130575243561</v>
      </c>
      <c r="D32">
        <v>466</v>
      </c>
      <c r="E32">
        <f>C32*C32</f>
        <v>218.80712695505542</v>
      </c>
    </row>
    <row r="33" spans="1:5" x14ac:dyDescent="0.25">
      <c r="A33">
        <v>2</v>
      </c>
      <c r="B33">
        <v>376.13219503443077</v>
      </c>
      <c r="C33">
        <v>-12.132195034430765</v>
      </c>
      <c r="D33">
        <v>364</v>
      </c>
      <c r="E33">
        <f t="shared" ref="E33:E61" si="0">C33*C33</f>
        <v>147.19015635346651</v>
      </c>
    </row>
    <row r="34" spans="1:5" x14ac:dyDescent="0.25">
      <c r="A34">
        <v>3</v>
      </c>
      <c r="B34">
        <v>408.26777690045191</v>
      </c>
      <c r="C34">
        <v>20.732223099548094</v>
      </c>
      <c r="D34">
        <v>429</v>
      </c>
      <c r="E34">
        <f t="shared" si="0"/>
        <v>429.82507464943558</v>
      </c>
    </row>
    <row r="35" spans="1:5" x14ac:dyDescent="0.25">
      <c r="A35">
        <v>4</v>
      </c>
      <c r="B35">
        <v>587.54577184986215</v>
      </c>
      <c r="C35">
        <v>-39.145771849862172</v>
      </c>
      <c r="D35">
        <v>548.4</v>
      </c>
      <c r="E35">
        <f t="shared" si="0"/>
        <v>1532.3914537214616</v>
      </c>
    </row>
    <row r="36" spans="1:5" x14ac:dyDescent="0.25">
      <c r="A36">
        <v>5</v>
      </c>
      <c r="B36">
        <v>405.86501987532074</v>
      </c>
      <c r="C36">
        <v>3.4980124679236724E-2</v>
      </c>
      <c r="D36">
        <v>405.9</v>
      </c>
      <c r="E36">
        <f t="shared" si="0"/>
        <v>1.2236091225749461E-3</v>
      </c>
    </row>
    <row r="37" spans="1:5" x14ac:dyDescent="0.25">
      <c r="A37">
        <v>6</v>
      </c>
      <c r="B37">
        <v>346.01367578206293</v>
      </c>
      <c r="C37">
        <v>28.08632421793709</v>
      </c>
      <c r="D37">
        <v>374.1</v>
      </c>
      <c r="E37">
        <f t="shared" si="0"/>
        <v>788.84160807507953</v>
      </c>
    </row>
    <row r="38" spans="1:5" x14ac:dyDescent="0.25">
      <c r="A38">
        <v>7</v>
      </c>
      <c r="B38">
        <v>304.15867524867809</v>
      </c>
      <c r="C38">
        <v>10.841324751321906</v>
      </c>
      <c r="D38">
        <v>315</v>
      </c>
      <c r="E38">
        <f t="shared" si="0"/>
        <v>117.53432236362499</v>
      </c>
    </row>
    <row r="39" spans="1:5" x14ac:dyDescent="0.25">
      <c r="A39">
        <v>8</v>
      </c>
      <c r="B39">
        <v>650.7552059539812</v>
      </c>
      <c r="C39">
        <v>98.984794046018806</v>
      </c>
      <c r="D39">
        <v>749.74</v>
      </c>
      <c r="E39">
        <f t="shared" si="0"/>
        <v>9797.9894523327603</v>
      </c>
    </row>
    <row r="40" spans="1:5" x14ac:dyDescent="0.25">
      <c r="A40">
        <v>9</v>
      </c>
      <c r="B40">
        <v>255.43843035248642</v>
      </c>
      <c r="C40">
        <v>-37.738430352486432</v>
      </c>
      <c r="D40">
        <v>217.7</v>
      </c>
      <c r="E40">
        <f t="shared" si="0"/>
        <v>1424.1891254694692</v>
      </c>
    </row>
    <row r="41" spans="1:5" x14ac:dyDescent="0.25">
      <c r="A41">
        <v>10</v>
      </c>
      <c r="B41">
        <v>564.17786989575063</v>
      </c>
      <c r="C41">
        <v>71.522130104249413</v>
      </c>
      <c r="D41">
        <v>635.70000000000005</v>
      </c>
      <c r="E41">
        <f t="shared" si="0"/>
        <v>5115.41509464918</v>
      </c>
    </row>
    <row r="42" spans="1:5" x14ac:dyDescent="0.25">
      <c r="A42">
        <v>11</v>
      </c>
      <c r="B42">
        <v>397.19093026016486</v>
      </c>
      <c r="C42">
        <v>-46.490930260164873</v>
      </c>
      <c r="D42">
        <v>350.7</v>
      </c>
      <c r="E42">
        <f t="shared" si="0"/>
        <v>2161.4065964555139</v>
      </c>
    </row>
    <row r="43" spans="1:5" x14ac:dyDescent="0.25">
      <c r="A43">
        <v>12</v>
      </c>
      <c r="B43">
        <v>423.65846140372474</v>
      </c>
      <c r="C43">
        <v>31.341538596275257</v>
      </c>
      <c r="D43">
        <v>455</v>
      </c>
      <c r="E43">
        <f t="shared" si="0"/>
        <v>982.29204158181153</v>
      </c>
    </row>
    <row r="44" spans="1:5" x14ac:dyDescent="0.25">
      <c r="A44">
        <v>13</v>
      </c>
      <c r="B44">
        <v>412.53583115700673</v>
      </c>
      <c r="C44">
        <v>-56.335831157006737</v>
      </c>
      <c r="D44">
        <v>356.2</v>
      </c>
      <c r="E44">
        <f t="shared" si="0"/>
        <v>3173.725872150771</v>
      </c>
    </row>
    <row r="45" spans="1:5" x14ac:dyDescent="0.25">
      <c r="A45">
        <v>14</v>
      </c>
      <c r="B45">
        <v>389.50042434714317</v>
      </c>
      <c r="C45">
        <v>-117.80042434714318</v>
      </c>
      <c r="D45">
        <v>271.7</v>
      </c>
      <c r="E45">
        <f t="shared" si="0"/>
        <v>13876.939976367003</v>
      </c>
    </row>
    <row r="46" spans="1:5" x14ac:dyDescent="0.25">
      <c r="A46">
        <v>15</v>
      </c>
      <c r="B46">
        <v>265.46128415136468</v>
      </c>
      <c r="C46">
        <v>38.838715848635331</v>
      </c>
      <c r="D46">
        <v>304.3</v>
      </c>
      <c r="E46">
        <f t="shared" si="0"/>
        <v>1508.4458487710372</v>
      </c>
    </row>
    <row r="47" spans="1:5" x14ac:dyDescent="0.25">
      <c r="A47">
        <v>16</v>
      </c>
      <c r="B47">
        <v>284.50288917976934</v>
      </c>
      <c r="C47">
        <v>3.8971108202306368</v>
      </c>
      <c r="D47">
        <v>288.39999999999998</v>
      </c>
      <c r="E47">
        <f t="shared" si="0"/>
        <v>15.187472745158708</v>
      </c>
    </row>
    <row r="48" spans="1:5" x14ac:dyDescent="0.25">
      <c r="A48">
        <v>17</v>
      </c>
      <c r="B48">
        <v>416.21423512669401</v>
      </c>
      <c r="C48">
        <v>-19.514235126694018</v>
      </c>
      <c r="D48">
        <v>396.7</v>
      </c>
      <c r="E48">
        <f t="shared" si="0"/>
        <v>380.80537257989869</v>
      </c>
    </row>
    <row r="49" spans="1:7" x14ac:dyDescent="0.25">
      <c r="A49">
        <v>18</v>
      </c>
      <c r="B49">
        <v>572.48326716854103</v>
      </c>
      <c r="C49">
        <v>41.016732831458967</v>
      </c>
      <c r="D49">
        <v>613.5</v>
      </c>
      <c r="E49">
        <f t="shared" si="0"/>
        <v>1682.3723721672839</v>
      </c>
    </row>
    <row r="50" spans="1:7" x14ac:dyDescent="0.25">
      <c r="A50">
        <v>19</v>
      </c>
      <c r="B50">
        <v>318.34535372281954</v>
      </c>
      <c r="C50">
        <v>-4.245353722819516</v>
      </c>
      <c r="D50">
        <v>314.10000000000002</v>
      </c>
      <c r="E50">
        <f t="shared" si="0"/>
        <v>18.023028231857523</v>
      </c>
    </row>
    <row r="51" spans="1:7" x14ac:dyDescent="0.25">
      <c r="A51">
        <v>20</v>
      </c>
      <c r="B51">
        <v>335.23813596389004</v>
      </c>
      <c r="C51">
        <v>28.261864036109955</v>
      </c>
      <c r="D51">
        <v>363.5</v>
      </c>
      <c r="E51">
        <f t="shared" si="0"/>
        <v>798.73295879556531</v>
      </c>
    </row>
    <row r="52" spans="1:7" x14ac:dyDescent="0.25">
      <c r="A52">
        <v>21</v>
      </c>
      <c r="B52">
        <v>423.98428894619042</v>
      </c>
      <c r="C52">
        <v>-59.684288946190406</v>
      </c>
      <c r="D52">
        <v>364.3</v>
      </c>
      <c r="E52">
        <f t="shared" si="0"/>
        <v>3562.2143470123465</v>
      </c>
    </row>
    <row r="53" spans="1:7" x14ac:dyDescent="0.25">
      <c r="A53">
        <v>22</v>
      </c>
      <c r="B53">
        <v>258.61110882753542</v>
      </c>
      <c r="C53">
        <v>46.488891172464605</v>
      </c>
      <c r="D53">
        <v>305.10000000000002</v>
      </c>
      <c r="E53">
        <f t="shared" si="0"/>
        <v>2161.2170024452575</v>
      </c>
    </row>
    <row r="54" spans="1:7" x14ac:dyDescent="0.25">
      <c r="A54">
        <v>23</v>
      </c>
      <c r="B54">
        <v>416.92137551255973</v>
      </c>
      <c r="C54">
        <v>24.778624487440254</v>
      </c>
      <c r="D54">
        <v>441.7</v>
      </c>
      <c r="E54">
        <f t="shared" si="0"/>
        <v>613.98023148957384</v>
      </c>
    </row>
    <row r="55" spans="1:7" x14ac:dyDescent="0.25">
      <c r="A55">
        <v>24</v>
      </c>
      <c r="B55">
        <v>384.21080507484857</v>
      </c>
      <c r="C55">
        <v>-31.110805074848543</v>
      </c>
      <c r="D55">
        <v>353.1</v>
      </c>
      <c r="E55">
        <f t="shared" si="0"/>
        <v>967.88219240522187</v>
      </c>
    </row>
    <row r="56" spans="1:7" x14ac:dyDescent="0.25">
      <c r="A56">
        <v>25</v>
      </c>
      <c r="B56">
        <v>527.43345612109886</v>
      </c>
      <c r="C56">
        <v>-64.133456121098845</v>
      </c>
      <c r="D56">
        <v>463.3</v>
      </c>
      <c r="E56">
        <f t="shared" si="0"/>
        <v>4113.1001940369106</v>
      </c>
    </row>
    <row r="57" spans="1:7" x14ac:dyDescent="0.25">
      <c r="A57">
        <v>26</v>
      </c>
      <c r="B57">
        <v>424.44052881709081</v>
      </c>
      <c r="C57">
        <v>-104.44052881709081</v>
      </c>
      <c r="D57">
        <v>320</v>
      </c>
      <c r="E57">
        <f t="shared" si="0"/>
        <v>10907.824059593575</v>
      </c>
    </row>
    <row r="58" spans="1:7" x14ac:dyDescent="0.25">
      <c r="A58">
        <v>27</v>
      </c>
      <c r="B58">
        <v>313.20196161479765</v>
      </c>
      <c r="C58">
        <v>19.638038385202321</v>
      </c>
      <c r="D58">
        <v>332.84</v>
      </c>
      <c r="E58">
        <f t="shared" si="0"/>
        <v>385.65255161867981</v>
      </c>
    </row>
    <row r="59" spans="1:7" x14ac:dyDescent="0.25">
      <c r="A59">
        <v>28</v>
      </c>
      <c r="B59">
        <v>254.58053536499415</v>
      </c>
      <c r="C59">
        <v>22.019464635005875</v>
      </c>
      <c r="D59">
        <v>276.60000000000002</v>
      </c>
      <c r="E59">
        <f t="shared" si="0"/>
        <v>484.8568228122744</v>
      </c>
    </row>
    <row r="60" spans="1:7" x14ac:dyDescent="0.25">
      <c r="A60">
        <v>29</v>
      </c>
      <c r="B60">
        <v>346.0645788412566</v>
      </c>
      <c r="C60">
        <v>50.935421158743395</v>
      </c>
      <c r="D60">
        <v>397</v>
      </c>
      <c r="E60">
        <f t="shared" si="0"/>
        <v>2594.4171286185642</v>
      </c>
    </row>
    <row r="61" spans="1:7" x14ac:dyDescent="0.25">
      <c r="A61">
        <v>30</v>
      </c>
      <c r="B61">
        <v>181.33805808072808</v>
      </c>
      <c r="C61">
        <v>40.561941919271931</v>
      </c>
      <c r="D61">
        <v>221.9</v>
      </c>
      <c r="E61">
        <f t="shared" si="0"/>
        <v>1645.2711322623895</v>
      </c>
    </row>
    <row r="64" spans="1:7" x14ac:dyDescent="0.25">
      <c r="B64" s="25" t="s">
        <v>83</v>
      </c>
      <c r="C64" s="27">
        <f>AVERAGE(C32:C61)</f>
        <v>1.1368683772161604E-14</v>
      </c>
      <c r="E64" s="27">
        <f>SQRT( SUM(E32:E61)/(30-4) )</f>
        <v>52.47949483821106</v>
      </c>
      <c r="F64" s="25" t="s">
        <v>84</v>
      </c>
      <c r="G64" s="25" t="s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Simple Regression Data</vt:lpstr>
      <vt:lpstr>Simple Regression model</vt:lpstr>
      <vt:lpstr>Multiple Regression data</vt:lpstr>
      <vt:lpstr>multiple regression 6 indep var</vt:lpstr>
      <vt:lpstr>MR with 5 indep var</vt:lpstr>
      <vt:lpstr>MR with 4 indep variables</vt:lpstr>
      <vt:lpstr>multiple regression 3 indep var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GlenCove</dc:title>
  <dc:creator/>
  <cp:lastModifiedBy/>
  <dcterms:created xsi:type="dcterms:W3CDTF">2011-02-20T23:11:26Z</dcterms:created>
  <dcterms:modified xsi:type="dcterms:W3CDTF">2019-09-06T22:02:31Z</dcterms:modified>
</cp:coreProperties>
</file>