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60" windowHeight="14140"/>
  </bookViews>
  <sheets>
    <sheet name="System Parameters" sheetId="1" r:id="rId1"/>
    <sheet name="Sensitivity Analysis" sheetId="2" r:id="rId2"/>
  </sheets>
  <calcPr calcId="144525"/>
</workbook>
</file>

<file path=xl/sharedStrings.xml><?xml version="1.0" encoding="utf-8"?>
<sst xmlns="http://schemas.openxmlformats.org/spreadsheetml/2006/main" count="68" uniqueCount="54">
  <si>
    <t>System Parameters (defined by hardware)</t>
  </si>
  <si>
    <t>Profiles (usage of each component mode - defined by software and usage)</t>
  </si>
  <si>
    <t>form the datasheets</t>
  </si>
  <si>
    <t>"off"</t>
  </si>
  <si>
    <t>"sensing"</t>
  </si>
  <si>
    <t>"interactive"</t>
  </si>
  <si>
    <t>Processor</t>
  </si>
  <si>
    <t>https://www.espressif.com/sites/default/files/documentation/esp32_datasheet_en.pdf</t>
  </si>
  <si>
    <t>Active</t>
  </si>
  <si>
    <t>mW</t>
  </si>
  <si>
    <t>Idle</t>
  </si>
  <si>
    <t>Sleep</t>
  </si>
  <si>
    <t>LED</t>
  </si>
  <si>
    <t>https://www.farnell.com/datasheets/1498852.pdf</t>
  </si>
  <si>
    <t>On</t>
  </si>
  <si>
    <t>Sensor:</t>
  </si>
  <si>
    <t>https://www.mpja.com/download/31227sc.pdf</t>
  </si>
  <si>
    <t>Sleep mode</t>
  </si>
  <si>
    <t>Total power in profile (mw)</t>
  </si>
  <si>
    <t xml:space="preserve">Maximum Time </t>
  </si>
  <si>
    <t>hours</t>
  </si>
  <si>
    <t>hours/day typical usage</t>
  </si>
  <si>
    <t>Effective Battery Capacity</t>
  </si>
  <si>
    <t>Battery</t>
  </si>
  <si>
    <t>https://www.ineltro.ch/media/downloads/SAAItem/45/45958/36e3e7f3-2049-4adb-a2a7-79c654d92915.pdf</t>
  </si>
  <si>
    <t>mW*h</t>
  </si>
  <si>
    <t>Capacity</t>
  </si>
  <si>
    <t>mAh</t>
  </si>
  <si>
    <t>Nominal Voltage</t>
  </si>
  <si>
    <t>V</t>
  </si>
  <si>
    <t>Days of Use</t>
  </si>
  <si>
    <t>days</t>
  </si>
  <si>
    <t>Regulator Efficiency</t>
  </si>
  <si>
    <t>Hours of Use</t>
  </si>
  <si>
    <t xml:space="preserve">REFLECTIONS : WHAT DID YOU LEARN FROM ANALYZING YOUR POWER.  TALK ABOUT SOME POTENTIAL TRADEOFFS. </t>
  </si>
  <si>
    <t>I use an esp32 and another esp32 in the sensor display to recognise each other, so I only have one sensor. But my other one mcu will use extra battery.</t>
  </si>
  <si>
    <t>t's crucial to understand the power specifications of components to design efficient systems. For example, knowing the ESP32's current draw in various modes can help in selecting the right power supply and battery size.</t>
  </si>
  <si>
    <t>The power consumption of a component directly affects the overall energy efficiency of the system. For battery-operated devices, using energy-efficient components like LEDs can significantly extend the operational life.</t>
  </si>
  <si>
    <t>I could choose more energy-efficient components, such as low-power sensors or a more efficient power regulator, even if they cost a bit more.</t>
  </si>
  <si>
    <t>Linked Data from First Page DO NOT EDIT</t>
  </si>
  <si>
    <t>% change</t>
  </si>
  <si>
    <t>Parameter Name</t>
  </si>
  <si>
    <t>ProcessorActive</t>
  </si>
  <si>
    <t>ProcessorIdle</t>
  </si>
  <si>
    <t>ProcessorOff</t>
  </si>
  <si>
    <t>LEDOn</t>
  </si>
  <si>
    <t>SensorOn</t>
  </si>
  <si>
    <t>SensorIdle</t>
  </si>
  <si>
    <t>SensorOff</t>
  </si>
  <si>
    <t>DisplayOn</t>
  </si>
  <si>
    <t>DisplayOff</t>
  </si>
  <si>
    <t>RadioStandby</t>
  </si>
  <si>
    <t>RadioTX</t>
  </si>
  <si>
    <t>RadioRX</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</si>
</sst>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s>
  <fonts count="23">
    <font>
      <sz val="10"/>
      <color rgb="FF000000"/>
      <name val="Arial"/>
      <charset val="134"/>
      <scheme val="minor"/>
    </font>
    <font>
      <sz val="10"/>
      <color theme="1"/>
      <name val="Arial"/>
      <charset val="134"/>
      <scheme val="minor"/>
    </font>
    <font>
      <b/>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6">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B6D7A8"/>
        <bgColor rgb="FFB6D7A8"/>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5" borderId="9"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0" applyNumberFormat="0" applyFill="0" applyAlignment="0" applyProtection="0">
      <alignment vertical="center"/>
    </xf>
    <xf numFmtId="0" fontId="10" fillId="0" borderId="10" applyNumberFormat="0" applyFill="0" applyAlignment="0" applyProtection="0">
      <alignment vertical="center"/>
    </xf>
    <xf numFmtId="0" fontId="11" fillId="0" borderId="11" applyNumberFormat="0" applyFill="0" applyAlignment="0" applyProtection="0">
      <alignment vertical="center"/>
    </xf>
    <xf numFmtId="0" fontId="11" fillId="0" borderId="0" applyNumberFormat="0" applyFill="0" applyBorder="0" applyAlignment="0" applyProtection="0">
      <alignment vertical="center"/>
    </xf>
    <xf numFmtId="0" fontId="12" fillId="6" borderId="12" applyNumberFormat="0" applyAlignment="0" applyProtection="0">
      <alignment vertical="center"/>
    </xf>
    <xf numFmtId="0" fontId="13" fillId="7" borderId="13" applyNumberFormat="0" applyAlignment="0" applyProtection="0">
      <alignment vertical="center"/>
    </xf>
    <xf numFmtId="0" fontId="14" fillId="7" borderId="12" applyNumberFormat="0" applyAlignment="0" applyProtection="0">
      <alignment vertical="center"/>
    </xf>
    <xf numFmtId="0" fontId="15" fillId="8" borderId="14" applyNumberFormat="0" applyAlignment="0" applyProtection="0">
      <alignment vertical="center"/>
    </xf>
    <xf numFmtId="0" fontId="16" fillId="0" borderId="15" applyNumberFormat="0" applyFill="0" applyAlignment="0" applyProtection="0">
      <alignment vertical="center"/>
    </xf>
    <xf numFmtId="0" fontId="17" fillId="0" borderId="16"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31">
    <xf numFmtId="0" fontId="0" fillId="0" borderId="0" xfId="0" applyFont="1" applyAlignment="1"/>
    <xf numFmtId="0" fontId="1" fillId="0" borderId="0" xfId="0" applyFont="1" applyAlignment="1"/>
    <xf numFmtId="0" fontId="1" fillId="0" borderId="0" xfId="0" applyFont="1"/>
    <xf numFmtId="9" fontId="1" fillId="0" borderId="0" xfId="0" applyNumberFormat="1" applyFont="1"/>
    <xf numFmtId="10" fontId="1" fillId="0" borderId="0" xfId="0" applyNumberFormat="1" applyFont="1"/>
    <xf numFmtId="0" fontId="1" fillId="0" borderId="1" xfId="0" applyFont="1" applyBorder="1"/>
    <xf numFmtId="0" fontId="1" fillId="0" borderId="2" xfId="0" applyFont="1" applyBorder="1"/>
    <xf numFmtId="0" fontId="2" fillId="0" borderId="3" xfId="0" applyFont="1" applyBorder="1" applyAlignment="1"/>
    <xf numFmtId="0" fontId="1" fillId="0" borderId="3" xfId="0" applyFont="1" applyBorder="1"/>
    <xf numFmtId="0" fontId="3" fillId="0" borderId="0" xfId="0" applyFont="1" applyAlignment="1"/>
    <xf numFmtId="0" fontId="1" fillId="0" borderId="3" xfId="0" applyFont="1" applyBorder="1" applyAlignment="1"/>
    <xf numFmtId="0" fontId="3" fillId="2" borderId="0" xfId="0" applyFont="1" applyFill="1" applyAlignment="1"/>
    <xf numFmtId="0" fontId="1" fillId="2" borderId="0" xfId="0" applyFont="1" applyFill="1" applyAlignment="1"/>
    <xf numFmtId="0" fontId="4" fillId="0" borderId="0" xfId="6" applyAlignment="1"/>
    <xf numFmtId="0" fontId="1" fillId="0" borderId="0" xfId="0" applyFont="1" applyFill="1" applyAlignment="1"/>
    <xf numFmtId="0" fontId="1" fillId="0" borderId="0" xfId="0" applyFont="1" applyFill="1" applyAlignment="1"/>
    <xf numFmtId="0" fontId="0" fillId="0" borderId="0" xfId="0" applyFont="1" applyFill="1" applyAlignment="1"/>
    <xf numFmtId="9" fontId="1" fillId="2" borderId="0" xfId="0" applyNumberFormat="1" applyFont="1" applyFill="1" applyAlignment="1"/>
    <xf numFmtId="0" fontId="1" fillId="0" borderId="4" xfId="0" applyFont="1" applyBorder="1"/>
    <xf numFmtId="0" fontId="1" fillId="0" borderId="5" xfId="0" applyFont="1" applyBorder="1"/>
    <xf numFmtId="0" fontId="2" fillId="0" borderId="0" xfId="0" applyFont="1" applyAlignment="1"/>
    <xf numFmtId="9" fontId="3" fillId="2" borderId="0" xfId="0" applyNumberFormat="1" applyFont="1" applyFill="1" applyAlignment="1"/>
    <xf numFmtId="9" fontId="1" fillId="0" borderId="0" xfId="0" applyNumberFormat="1" applyFont="1" applyFill="1" applyAlignment="1"/>
    <xf numFmtId="0" fontId="1" fillId="0" borderId="6" xfId="0" applyFont="1" applyBorder="1"/>
    <xf numFmtId="0" fontId="1" fillId="0" borderId="7" xfId="0" applyFont="1" applyBorder="1"/>
    <xf numFmtId="0" fontId="1" fillId="3" borderId="0" xfId="0" applyFont="1" applyFill="1" applyAlignment="1"/>
    <xf numFmtId="0" fontId="1" fillId="3" borderId="0" xfId="0" applyFont="1" applyFill="1"/>
    <xf numFmtId="0" fontId="2" fillId="4" borderId="0" xfId="0" applyFont="1" applyFill="1" applyAlignment="1"/>
    <xf numFmtId="0" fontId="1" fillId="0" borderId="8" xfId="0" applyFont="1" applyBorder="1"/>
    <xf numFmtId="176" fontId="1" fillId="3" borderId="0" xfId="0" applyNumberFormat="1" applyFont="1" applyFill="1"/>
    <xf numFmtId="2" fontId="2" fillId="4" borderId="0" xfId="0" applyNumberFormat="1" applyFont="1"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zh-CN" sz="1800" b="0" i="0" u="none" strike="noStrike" kern="1200" baseline="0">
                <a:solidFill>
                  <a:srgbClr val="757575"/>
                </a:solidFill>
                <a:latin typeface="+mn-lt"/>
                <a:ea typeface="+mn-ea"/>
                <a:cs typeface="+mn-cs"/>
              </a:defRPr>
            </a:pPr>
            <a:r>
              <a:rPr b="0">
                <a:solidFill>
                  <a:srgbClr val="757575"/>
                </a:solidFill>
                <a:latin typeface="+mn-lt"/>
              </a:rPr>
              <a:t>Sensitivity Analysis</a:t>
            </a:r>
            <a:endParaRPr b="0">
              <a:solidFill>
                <a:srgbClr val="757575"/>
              </a:solidFill>
              <a:latin typeface="+mn-lt"/>
            </a:endParaRPr>
          </a:p>
        </c:rich>
      </c:tx>
      <c:layout/>
      <c:overlay val="0"/>
    </c:title>
    <c:autoTitleDeleted val="0"/>
    <c:plotArea>
      <c:layout/>
      <c:barChart>
        <c:barDir val="col"/>
        <c:grouping val="none"/>
        <c:varyColors val="0"/>
        <c:ser>
          <c:idx val="0"/>
          <c:order val="0"/>
          <c:spPr>
            <a:solidFill>
              <a:schemeClr val="accent1"/>
            </a:solidFill>
            <a:ln cmpd="sng">
              <a:solidFill>
                <a:srgbClr val="000000"/>
              </a:solidFill>
            </a:ln>
          </c:spPr>
          <c:invertIfNegative val="0"/>
          <c:dLbls>
            <c:delete val="1"/>
          </c:dLbls>
          <c:cat>
            <c:strRef>
              <c:f>'Sensitivity Analysis'!$D$99:$O$99</c:f>
              <c:strCache>
                <c:ptCount val="12"/>
                <c:pt idx="0">
                  <c:v>ProcessorActive</c:v>
                </c:pt>
                <c:pt idx="1">
                  <c:v>ProcessorIdle</c:v>
                </c:pt>
                <c:pt idx="2">
                  <c:v>ProcessorOff</c:v>
                </c:pt>
                <c:pt idx="3">
                  <c:v>LEDOn</c:v>
                </c:pt>
                <c:pt idx="4">
                  <c:v>SensorOn</c:v>
                </c:pt>
                <c:pt idx="5">
                  <c:v>SensorIdle</c:v>
                </c:pt>
                <c:pt idx="6">
                  <c:v>SensorOff</c:v>
                </c:pt>
                <c:pt idx="7">
                  <c:v>DisplayOn</c:v>
                </c:pt>
                <c:pt idx="8">
                  <c:v>DisplayOff</c:v>
                </c:pt>
                <c:pt idx="9">
                  <c:v>RadioStandby</c:v>
                </c:pt>
                <c:pt idx="10">
                  <c:v>RadioTX</c:v>
                </c:pt>
                <c:pt idx="11">
                  <c:v>RadioRX</c:v>
                </c:pt>
              </c:strCache>
            </c:strRef>
          </c:cat>
          <c:val>
            <c:numRef>
              <c:f>'Sensitivity Analysis'!$D$98:$O$98</c:f>
              <c:numCache>
                <c:formatCode>0.00%</c:formatCode>
                <c:ptCount val="12"/>
                <c:pt idx="0">
                  <c:v>0.0553080171396634</c:v>
                </c:pt>
                <c:pt idx="1">
                  <c:v>0.0419124733436671</c:v>
                </c:pt>
                <c:pt idx="2">
                  <c:v>0.00703708916362333</c:v>
                </c:pt>
                <c:pt idx="3">
                  <c:v>0.000114946016752659</c:v>
                </c:pt>
                <c:pt idx="4">
                  <c:v>0.000220397739518319</c:v>
                </c:pt>
                <c:pt idx="5">
                  <c:v>3.79292644503426e-5</c:v>
                </c:pt>
                <c:pt idx="6">
                  <c:v>3.03423527636681e-6</c:v>
                </c:pt>
                <c:pt idx="7">
                  <c:v>0</c:v>
                </c:pt>
                <c:pt idx="8">
                  <c:v>0</c:v>
                </c:pt>
                <c:pt idx="9">
                  <c:v>0</c:v>
                </c:pt>
                <c:pt idx="10">
                  <c:v>0</c:v>
                </c:pt>
                <c:pt idx="11">
                  <c:v>0</c:v>
                </c:pt>
              </c:numCache>
            </c:numRef>
          </c:val>
        </c:ser>
        <c:dLbls>
          <c:showLegendKey val="0"/>
          <c:showVal val="0"/>
          <c:showCatName val="0"/>
          <c:showSerName val="0"/>
          <c:showPercent val="0"/>
          <c:showBubbleSize val="0"/>
        </c:dLbls>
        <c:gapWidth val="150"/>
        <c:axId val="1044070821"/>
        <c:axId val="1983179679"/>
      </c:barChart>
      <c:catAx>
        <c:axId val="1044070821"/>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1983179679"/>
        <c:crosses val="autoZero"/>
        <c:auto val="1"/>
        <c:lblAlgn val="ctr"/>
        <c:lblOffset val="100"/>
        <c:noMultiLvlLbl val="0"/>
      </c:catAx>
      <c:valAx>
        <c:axId val="1983179679"/>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0.00%"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1044070821"/>
        <c:crosses val="autoZero"/>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zh-CN" sz="1800" b="0" i="0" u="none" strike="noStrike" kern="1200" baseline="0">
                <a:solidFill>
                  <a:srgbClr val="757575"/>
                </a:solidFill>
                <a:latin typeface="+mn-lt"/>
                <a:ea typeface="+mn-ea"/>
                <a:cs typeface="+mn-cs"/>
              </a:defRPr>
            </a:pPr>
            <a:r>
              <a:rPr b="0">
                <a:solidFill>
                  <a:srgbClr val="757575"/>
                </a:solidFill>
                <a:latin typeface="+mn-lt"/>
              </a:rPr>
              <a:t>Sensitivity Analysis</a:t>
            </a:r>
            <a:endParaRPr b="0">
              <a:solidFill>
                <a:srgbClr val="757575"/>
              </a:solidFill>
              <a:latin typeface="+mn-lt"/>
            </a:endParaRPr>
          </a:p>
        </c:rich>
      </c:tx>
      <c:layout/>
      <c:overlay val="0"/>
    </c:title>
    <c:autoTitleDeleted val="0"/>
    <c:plotArea>
      <c:layout/>
      <c:barChart>
        <c:barDir val="col"/>
        <c:grouping val="none"/>
        <c:varyColors val="0"/>
        <c:ser>
          <c:idx val="0"/>
          <c:order val="0"/>
          <c:spPr>
            <a:solidFill>
              <a:schemeClr val="accent1"/>
            </a:solidFill>
            <a:ln cmpd="sng">
              <a:solidFill>
                <a:srgbClr val="000000"/>
              </a:solidFill>
            </a:ln>
          </c:spPr>
          <c:invertIfNegative val="0"/>
          <c:dLbls>
            <c:delete val="1"/>
          </c:dLbls>
          <c:cat>
            <c:strRef>
              <c:f>'Sensitivity Analysis'!$D$99:$O$99</c:f>
              <c:strCache>
                <c:ptCount val="12"/>
                <c:pt idx="0">
                  <c:v>ProcessorActive</c:v>
                </c:pt>
                <c:pt idx="1">
                  <c:v>ProcessorIdle</c:v>
                </c:pt>
                <c:pt idx="2">
                  <c:v>ProcessorOff</c:v>
                </c:pt>
                <c:pt idx="3">
                  <c:v>LEDOn</c:v>
                </c:pt>
                <c:pt idx="4">
                  <c:v>SensorOn</c:v>
                </c:pt>
                <c:pt idx="5">
                  <c:v>SensorIdle</c:v>
                </c:pt>
                <c:pt idx="6">
                  <c:v>SensorOff</c:v>
                </c:pt>
                <c:pt idx="7">
                  <c:v>DisplayOn</c:v>
                </c:pt>
                <c:pt idx="8">
                  <c:v>DisplayOff</c:v>
                </c:pt>
                <c:pt idx="9">
                  <c:v>RadioStandby</c:v>
                </c:pt>
                <c:pt idx="10">
                  <c:v>RadioTX</c:v>
                </c:pt>
                <c:pt idx="11">
                  <c:v>RadioRX</c:v>
                </c:pt>
              </c:strCache>
            </c:strRef>
          </c:cat>
          <c:val>
            <c:numRef>
              <c:f>'Sensitivity Analysis'!$D$98:$O$98</c:f>
              <c:numCache>
                <c:formatCode>0.00%</c:formatCode>
                <c:ptCount val="12"/>
                <c:pt idx="0">
                  <c:v>0.0553080171396634</c:v>
                </c:pt>
                <c:pt idx="1">
                  <c:v>0.0419124733436671</c:v>
                </c:pt>
                <c:pt idx="2">
                  <c:v>0.00703708916362333</c:v>
                </c:pt>
                <c:pt idx="3">
                  <c:v>0.000114946016752659</c:v>
                </c:pt>
                <c:pt idx="4">
                  <c:v>0.000220397739518319</c:v>
                </c:pt>
                <c:pt idx="5">
                  <c:v>3.79292644503426e-5</c:v>
                </c:pt>
                <c:pt idx="6">
                  <c:v>3.03423527636681e-6</c:v>
                </c:pt>
                <c:pt idx="7">
                  <c:v>0</c:v>
                </c:pt>
                <c:pt idx="8">
                  <c:v>0</c:v>
                </c:pt>
                <c:pt idx="9">
                  <c:v>0</c:v>
                </c:pt>
                <c:pt idx="10">
                  <c:v>0</c:v>
                </c:pt>
                <c:pt idx="11">
                  <c:v>0</c:v>
                </c:pt>
              </c:numCache>
            </c:numRef>
          </c:val>
        </c:ser>
        <c:dLbls>
          <c:showLegendKey val="0"/>
          <c:showVal val="0"/>
          <c:showCatName val="0"/>
          <c:showSerName val="0"/>
          <c:showPercent val="0"/>
          <c:showBubbleSize val="0"/>
        </c:dLbls>
        <c:gapWidth val="150"/>
        <c:axId val="2021209165"/>
        <c:axId val="513593921"/>
      </c:barChart>
      <c:catAx>
        <c:axId val="2021209165"/>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513593921"/>
        <c:crosses val="autoZero"/>
        <c:auto val="1"/>
        <c:lblAlgn val="ctr"/>
        <c:lblOffset val="100"/>
        <c:noMultiLvlLbl val="0"/>
      </c:catAx>
      <c:valAx>
        <c:axId val="513593921"/>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2021209165"/>
        <c:crosses val="autoZero"/>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10</xdr:col>
      <xdr:colOff>0</xdr:colOff>
      <xdr:row>0</xdr:row>
      <xdr:rowOff>180975</xdr:rowOff>
    </xdr:from>
    <xdr:ext cx="6743700" cy="4171950"/>
    <xdr:graphicFrame>
      <xdr:nvGraphicFramePr>
        <xdr:cNvPr id="2" name="Chart 1" title="Chart"/>
        <xdr:cNvGraphicFramePr/>
      </xdr:nvGraphicFramePr>
      <xdr:xfrm>
        <a:off x="9375140" y="180975"/>
        <a:ext cx="6743700" cy="417195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657225</xdr:colOff>
      <xdr:row>2</xdr:row>
      <xdr:rowOff>171450</xdr:rowOff>
    </xdr:from>
    <xdr:ext cx="6743700" cy="4171950"/>
    <xdr:graphicFrame>
      <xdr:nvGraphicFramePr>
        <xdr:cNvPr id="2" name="Chart 2" title="Chart"/>
        <xdr:cNvGraphicFramePr/>
      </xdr:nvGraphicFramePr>
      <xdr:xfrm>
        <a:off x="657225" y="571500"/>
        <a:ext cx="6743700" cy="417195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561975</xdr:colOff>
      <xdr:row>9</xdr:row>
      <xdr:rowOff>47625</xdr:rowOff>
    </xdr:from>
    <xdr:ext cx="3371850" cy="847725"/>
    <xdr:sp>
      <xdr:nvSpPr>
        <xdr:cNvPr id="4" name="Shape 4"/>
        <xdr:cNvSpPr txBox="1"/>
      </xdr:nvSpPr>
      <xdr:spPr>
        <a:xfrm>
          <a:off x="3257550" y="1847850"/>
          <a:ext cx="3371850" cy="847725"/>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If component changes by 10%</a:t>
          </a:r>
          <a:endParaRPr sz="1400"/>
        </a:p>
        <a:p>
          <a:pPr marL="0" lvl="0" indent="0" algn="l" rtl="0">
            <a:spcBef>
              <a:spcPts val="0"/>
            </a:spcBef>
            <a:spcAft>
              <a:spcPts val="0"/>
            </a:spcAft>
            <a:buNone/>
          </a:pPr>
          <a:r>
            <a:rPr lang="en-US" sz="1400"/>
            <a:t>… “hours” of use changes by x%</a:t>
          </a:r>
          <a:endParaRPr sz="1400"/>
        </a:p>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farnell.com/datasheets/1498852.pdf" TargetMode="External"/><Relationship Id="rId3" Type="http://schemas.openxmlformats.org/officeDocument/2006/relationships/hyperlink" Target="https://www.ineltro.ch/media/downloads/SAAItem/45/45958/36e3e7f3-2049-4adb-a2a7-79c654d92915.pdf" TargetMode="External"/><Relationship Id="rId2" Type="http://schemas.openxmlformats.org/officeDocument/2006/relationships/hyperlink" Target="https://www.mpja.com/download/31227sc.pdf"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Q42"/>
  <sheetViews>
    <sheetView tabSelected="1" zoomScale="85" zoomScaleNormal="85" workbookViewId="0">
      <selection activeCell="D7" sqref="D7"/>
    </sheetView>
  </sheetViews>
  <sheetFormatPr defaultColWidth="12.6339285714286" defaultRowHeight="15.75" customHeight="1"/>
  <cols>
    <col min="1" max="1" width="18" customWidth="1"/>
    <col min="5" max="5" width="12.75" customWidth="1"/>
  </cols>
  <sheetData>
    <row r="2" customHeight="1" spans="1:9">
      <c r="A2" s="5"/>
      <c r="B2" s="6"/>
      <c r="C2" s="6"/>
      <c r="D2" s="6"/>
      <c r="E2" s="6"/>
      <c r="F2" s="6"/>
      <c r="G2" s="6"/>
      <c r="H2" s="6"/>
      <c r="I2" s="23"/>
    </row>
    <row r="3" customHeight="1" spans="1:9">
      <c r="A3" s="7" t="s">
        <v>0</v>
      </c>
      <c r="E3" s="20" t="s">
        <v>1</v>
      </c>
      <c r="I3" s="24"/>
    </row>
    <row r="4" customHeight="1" spans="1:9">
      <c r="A4" s="8"/>
      <c r="B4" s="9" t="s">
        <v>2</v>
      </c>
      <c r="I4" s="24"/>
    </row>
    <row r="5" customHeight="1" spans="1:9">
      <c r="A5" s="8"/>
      <c r="E5" s="1" t="s">
        <v>3</v>
      </c>
      <c r="F5" s="1" t="s">
        <v>4</v>
      </c>
      <c r="G5" s="1" t="s">
        <v>5</v>
      </c>
      <c r="I5" s="24"/>
    </row>
    <row r="6" customHeight="1" spans="1:9">
      <c r="A6" s="7" t="s">
        <v>6</v>
      </c>
      <c r="B6" t="s">
        <v>7</v>
      </c>
      <c r="I6" s="24"/>
    </row>
    <row r="7" customHeight="1" spans="1:9">
      <c r="A7" s="10" t="s">
        <v>8</v>
      </c>
      <c r="B7" s="11">
        <v>380</v>
      </c>
      <c r="C7" s="1" t="s">
        <v>9</v>
      </c>
      <c r="E7" s="17">
        <v>0</v>
      </c>
      <c r="F7" s="21">
        <v>0.2</v>
      </c>
      <c r="G7" s="17">
        <v>1</v>
      </c>
      <c r="I7" s="24"/>
    </row>
    <row r="8" customHeight="1" spans="1:9">
      <c r="A8" s="10" t="s">
        <v>10</v>
      </c>
      <c r="B8" s="12">
        <v>125</v>
      </c>
      <c r="C8" s="1" t="s">
        <v>9</v>
      </c>
      <c r="E8" s="17">
        <v>0</v>
      </c>
      <c r="F8" s="21">
        <v>0.8</v>
      </c>
      <c r="G8" s="17">
        <v>0</v>
      </c>
      <c r="I8" s="24"/>
    </row>
    <row r="9" customHeight="1" spans="1:9">
      <c r="A9" s="10" t="s">
        <v>11</v>
      </c>
      <c r="B9" s="12">
        <v>7.6</v>
      </c>
      <c r="C9" s="1" t="s">
        <v>9</v>
      </c>
      <c r="E9" s="17">
        <v>1</v>
      </c>
      <c r="F9" s="17">
        <v>0</v>
      </c>
      <c r="G9" s="17">
        <v>0</v>
      </c>
      <c r="I9" s="24"/>
    </row>
    <row r="10" customHeight="1" spans="1:9">
      <c r="A10" s="8"/>
      <c r="I10" s="24"/>
    </row>
    <row r="11" customHeight="1" spans="1:9">
      <c r="A11" s="7" t="s">
        <v>12</v>
      </c>
      <c r="B11" s="13" t="s">
        <v>13</v>
      </c>
      <c r="I11" s="24"/>
    </row>
    <row r="12" customHeight="1" spans="1:9">
      <c r="A12" s="10" t="s">
        <v>14</v>
      </c>
      <c r="B12" s="12">
        <v>5</v>
      </c>
      <c r="C12" s="1" t="s">
        <v>9</v>
      </c>
      <c r="E12" s="17">
        <v>0</v>
      </c>
      <c r="F12" s="17">
        <v>0.05</v>
      </c>
      <c r="G12" s="17">
        <v>0.05</v>
      </c>
      <c r="I12" s="24"/>
    </row>
    <row r="13" customHeight="1" spans="1:9">
      <c r="A13" s="8"/>
      <c r="I13" s="24"/>
    </row>
    <row r="14" customHeight="1" spans="1:9">
      <c r="A14" s="8"/>
      <c r="I14" s="24"/>
    </row>
    <row r="15" customHeight="1" spans="1:9">
      <c r="A15" s="7" t="s">
        <v>15</v>
      </c>
      <c r="B15" s="13" t="s">
        <v>16</v>
      </c>
      <c r="I15" s="24"/>
    </row>
    <row r="16" customHeight="1" spans="1:9">
      <c r="A16" s="10" t="s">
        <v>14</v>
      </c>
      <c r="B16" s="12">
        <v>0.9586</v>
      </c>
      <c r="C16" s="1" t="s">
        <v>9</v>
      </c>
      <c r="E16" s="17">
        <v>0</v>
      </c>
      <c r="F16" s="17">
        <v>0.5</v>
      </c>
      <c r="G16" s="17">
        <v>0.5</v>
      </c>
      <c r="I16" s="24"/>
    </row>
    <row r="17" customHeight="1" spans="1:9">
      <c r="A17" s="10" t="s">
        <v>10</v>
      </c>
      <c r="B17" s="12">
        <v>0.165</v>
      </c>
      <c r="C17" s="1" t="s">
        <v>9</v>
      </c>
      <c r="E17" s="17">
        <v>0</v>
      </c>
      <c r="F17" s="17">
        <v>0.5</v>
      </c>
      <c r="G17" s="17">
        <v>0.5</v>
      </c>
      <c r="I17" s="24"/>
    </row>
    <row r="18" customHeight="1" spans="1:9">
      <c r="A18" s="10" t="s">
        <v>17</v>
      </c>
      <c r="B18" s="12">
        <v>0.0033</v>
      </c>
      <c r="C18" s="1" t="s">
        <v>9</v>
      </c>
      <c r="E18" s="17">
        <v>1</v>
      </c>
      <c r="F18" s="17">
        <v>0</v>
      </c>
      <c r="G18" s="17">
        <v>0</v>
      </c>
      <c r="I18" s="24"/>
    </row>
    <row r="19" customHeight="1" spans="1:9">
      <c r="A19" s="8"/>
      <c r="I19" s="24"/>
    </row>
    <row r="20" customHeight="1" spans="1:9">
      <c r="A20" s="7"/>
      <c r="I20" s="24"/>
    </row>
    <row r="21" customHeight="1" spans="1:9">
      <c r="A21" s="10"/>
      <c r="B21" s="14"/>
      <c r="C21" s="15"/>
      <c r="D21" s="16"/>
      <c r="E21" s="22"/>
      <c r="F21" s="22"/>
      <c r="G21" s="22"/>
      <c r="I21" s="24"/>
    </row>
    <row r="22" customHeight="1" spans="1:9">
      <c r="A22" s="10"/>
      <c r="B22" s="14"/>
      <c r="C22" s="15"/>
      <c r="D22" s="16"/>
      <c r="E22" s="22"/>
      <c r="F22" s="22"/>
      <c r="G22" s="22"/>
      <c r="I22" s="24"/>
    </row>
    <row r="23" customHeight="1" spans="1:9">
      <c r="A23" s="8"/>
      <c r="B23" s="16"/>
      <c r="C23" s="16"/>
      <c r="D23" s="16"/>
      <c r="E23" s="16"/>
      <c r="F23" s="16"/>
      <c r="G23" s="16"/>
      <c r="I23" s="24"/>
    </row>
    <row r="24" customHeight="1" spans="1:17">
      <c r="A24" s="7"/>
      <c r="B24" s="16"/>
      <c r="C24" s="16"/>
      <c r="D24" s="16"/>
      <c r="E24" s="16"/>
      <c r="F24" s="16"/>
      <c r="G24" s="16"/>
      <c r="I24" s="24"/>
      <c r="K24" s="5"/>
      <c r="L24" s="6"/>
      <c r="M24" s="6"/>
      <c r="N24" s="6"/>
      <c r="O24" s="6"/>
      <c r="P24" s="6"/>
      <c r="Q24" s="23"/>
    </row>
    <row r="25" customHeight="1" spans="1:17">
      <c r="A25" s="10"/>
      <c r="B25" s="14"/>
      <c r="C25" s="15"/>
      <c r="D25" s="16"/>
      <c r="E25" s="22"/>
      <c r="F25" s="22"/>
      <c r="G25" s="22"/>
      <c r="I25" s="24"/>
      <c r="K25" s="8"/>
      <c r="L25" s="25" t="s">
        <v>18</v>
      </c>
      <c r="M25" s="26"/>
      <c r="N25" s="26"/>
      <c r="O25" s="25" t="s">
        <v>19</v>
      </c>
      <c r="P25" s="26"/>
      <c r="Q25" s="24"/>
    </row>
    <row r="26" customHeight="1" spans="1:17">
      <c r="A26" s="10"/>
      <c r="B26" s="14"/>
      <c r="C26" s="15"/>
      <c r="D26" s="16"/>
      <c r="E26" s="22"/>
      <c r="F26" s="22"/>
      <c r="G26" s="22"/>
      <c r="I26" s="24"/>
      <c r="K26" s="8"/>
      <c r="L26" s="26" t="str">
        <f>E5</f>
        <v>"off"</v>
      </c>
      <c r="M26" s="26">
        <f>SUMPRODUCT(B7:B28,E7:E28)</f>
        <v>7.6033</v>
      </c>
      <c r="N26" s="25" t="s">
        <v>9</v>
      </c>
      <c r="O26" s="29">
        <f t="shared" ref="O26:O28" si="0">$M$31/M26</f>
        <v>1138.71608380572</v>
      </c>
      <c r="P26" s="25" t="s">
        <v>20</v>
      </c>
      <c r="Q26" s="24"/>
    </row>
    <row r="27" customHeight="1" spans="1:17">
      <c r="A27" s="10"/>
      <c r="B27" s="14"/>
      <c r="C27" s="15"/>
      <c r="D27" s="16"/>
      <c r="E27" s="22"/>
      <c r="F27" s="22"/>
      <c r="G27" s="22"/>
      <c r="I27" s="24"/>
      <c r="K27" s="8"/>
      <c r="L27" s="26" t="str">
        <f>F5</f>
        <v>"sensing"</v>
      </c>
      <c r="M27" s="26">
        <f>SUMPRODUCT(B7:B28,F7:F28)</f>
        <v>176.8118</v>
      </c>
      <c r="N27" s="25" t="s">
        <v>9</v>
      </c>
      <c r="O27" s="29">
        <f t="shared" si="0"/>
        <v>48.9673200544308</v>
      </c>
      <c r="P27" s="25" t="s">
        <v>20</v>
      </c>
      <c r="Q27" s="24"/>
    </row>
    <row r="28" customHeight="1" spans="1:17">
      <c r="A28" s="10"/>
      <c r="B28" s="14"/>
      <c r="C28" s="15"/>
      <c r="D28" s="16"/>
      <c r="E28" s="22"/>
      <c r="F28" s="22"/>
      <c r="G28" s="22"/>
      <c r="I28" s="24"/>
      <c r="K28" s="8"/>
      <c r="L28" s="26" t="str">
        <f>G5</f>
        <v>"interactive"</v>
      </c>
      <c r="M28" s="26">
        <f>SUMPRODUCT(B7:B28,G7:G28)</f>
        <v>380.8118</v>
      </c>
      <c r="N28" s="25" t="s">
        <v>9</v>
      </c>
      <c r="O28" s="29">
        <f t="shared" si="0"/>
        <v>22.7356400195582</v>
      </c>
      <c r="P28" s="25" t="s">
        <v>20</v>
      </c>
      <c r="Q28" s="24"/>
    </row>
    <row r="29" customHeight="1" spans="1:17">
      <c r="A29" s="8"/>
      <c r="I29" s="24"/>
      <c r="K29" s="8"/>
      <c r="Q29" s="24"/>
    </row>
    <row r="30" customHeight="1" spans="1:17">
      <c r="A30" s="7"/>
      <c r="E30" s="12">
        <v>16</v>
      </c>
      <c r="F30" s="12">
        <v>7</v>
      </c>
      <c r="G30" s="12">
        <v>1</v>
      </c>
      <c r="H30" s="1" t="s">
        <v>21</v>
      </c>
      <c r="I30" s="24"/>
      <c r="K30" s="8"/>
      <c r="L30" s="1" t="s">
        <v>22</v>
      </c>
      <c r="Q30" s="24"/>
    </row>
    <row r="31" customHeight="1" spans="1:17">
      <c r="A31" s="7" t="s">
        <v>23</v>
      </c>
      <c r="B31" s="13" t="s">
        <v>24</v>
      </c>
      <c r="I31" s="24"/>
      <c r="K31" s="8"/>
      <c r="M31" s="2">
        <f>B32*B33*B34</f>
        <v>8658</v>
      </c>
      <c r="N31" s="1" t="s">
        <v>25</v>
      </c>
      <c r="Q31" s="24"/>
    </row>
    <row r="32" customHeight="1" spans="1:17">
      <c r="A32" s="10" t="s">
        <v>26</v>
      </c>
      <c r="B32" s="12">
        <v>2600</v>
      </c>
      <c r="C32" s="1" t="s">
        <v>27</v>
      </c>
      <c r="I32" s="24"/>
      <c r="K32" s="8"/>
      <c r="Q32" s="24"/>
    </row>
    <row r="33" customHeight="1" spans="1:17">
      <c r="A33" s="10" t="s">
        <v>28</v>
      </c>
      <c r="B33" s="12">
        <v>3.7</v>
      </c>
      <c r="C33" s="1" t="s">
        <v>29</v>
      </c>
      <c r="I33" s="24"/>
      <c r="K33" s="8"/>
      <c r="L33" s="27" t="s">
        <v>30</v>
      </c>
      <c r="M33" s="30">
        <f>M31/(E30*M26+F30*M27+G30*M28)</f>
        <v>4.97544115808134</v>
      </c>
      <c r="N33" s="27" t="s">
        <v>31</v>
      </c>
      <c r="Q33" s="24"/>
    </row>
    <row r="34" customHeight="1" spans="1:17">
      <c r="A34" s="10" t="s">
        <v>32</v>
      </c>
      <c r="B34" s="17">
        <v>0.9</v>
      </c>
      <c r="I34" s="24"/>
      <c r="K34" s="8"/>
      <c r="L34" s="27" t="s">
        <v>33</v>
      </c>
      <c r="M34" s="30">
        <f>M33*24</f>
        <v>119.410587793952</v>
      </c>
      <c r="N34" s="27" t="s">
        <v>20</v>
      </c>
      <c r="Q34" s="24"/>
    </row>
    <row r="35" customHeight="1" spans="1:17">
      <c r="A35" s="18"/>
      <c r="B35" s="19"/>
      <c r="C35" s="19"/>
      <c r="D35" s="19"/>
      <c r="E35" s="19"/>
      <c r="F35" s="19"/>
      <c r="G35" s="19"/>
      <c r="H35" s="19"/>
      <c r="I35" s="28"/>
      <c r="K35" s="18"/>
      <c r="L35" s="19"/>
      <c r="M35" s="19"/>
      <c r="N35" s="19"/>
      <c r="O35" s="19"/>
      <c r="P35" s="19"/>
      <c r="Q35" s="28"/>
    </row>
    <row r="38" customHeight="1" spans="1:1">
      <c r="A38" s="20" t="s">
        <v>34</v>
      </c>
    </row>
    <row r="39" customHeight="1" spans="1:1">
      <c r="A39" t="s">
        <v>35</v>
      </c>
    </row>
    <row r="40" customHeight="1" spans="1:1">
      <c r="A40" t="s">
        <v>36</v>
      </c>
    </row>
    <row r="41" customHeight="1" spans="1:1">
      <c r="A41" t="s">
        <v>37</v>
      </c>
    </row>
    <row r="42" customHeight="1" spans="1:1">
      <c r="A42" t="s">
        <v>38</v>
      </c>
    </row>
  </sheetData>
  <hyperlinks>
    <hyperlink ref="B15" r:id="rId2" display="https://www.mpja.com/download/31227sc.pdf"/>
    <hyperlink ref="B31" r:id="rId3" display="https://www.ineltro.ch/media/downloads/SAAItem/45/45958/36e3e7f3-2049-4adb-a2a7-79c654d92915.pdf"/>
    <hyperlink ref="B11" r:id="rId4" display="https://www.farnell.com/datasheets/1498852.pdf"/>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50:W118"/>
  <sheetViews>
    <sheetView workbookViewId="0">
      <selection activeCell="A1" sqref="A1"/>
    </sheetView>
  </sheetViews>
  <sheetFormatPr defaultColWidth="12.6339285714286" defaultRowHeight="15.75" customHeight="1"/>
  <sheetData>
    <row r="50" customHeight="1" spans="1:1">
      <c r="A50" s="1" t="s">
        <v>39</v>
      </c>
    </row>
    <row r="52" customHeight="1" spans="1:23">
      <c r="A52" s="2" t="str">
        <f>'System Parameters'!A3</f>
        <v>System Parameters (defined by hardware)</v>
      </c>
      <c r="B52" s="2">
        <f>'System Parameters'!B3</f>
        <v>0</v>
      </c>
      <c r="C52" s="2">
        <f>'System Parameters'!C3</f>
        <v>0</v>
      </c>
      <c r="D52" s="2">
        <f>'System Parameters'!D3</f>
        <v>0</v>
      </c>
      <c r="T52" s="2" t="str">
        <f>'System Parameters'!E3</f>
        <v>Profiles (usage of each component mode - defined by software and usage)</v>
      </c>
      <c r="U52" s="2">
        <f>'System Parameters'!F3</f>
        <v>0</v>
      </c>
      <c r="V52" s="2">
        <f>'System Parameters'!G3</f>
        <v>0</v>
      </c>
      <c r="W52" s="2">
        <f>'System Parameters'!H3</f>
        <v>0</v>
      </c>
    </row>
    <row r="53" customHeight="1" spans="1:23">
      <c r="A53" s="2">
        <f>'System Parameters'!A4</f>
        <v>0</v>
      </c>
      <c r="B53" s="2" t="str">
        <f>'System Parameters'!B4</f>
        <v>form the datasheets</v>
      </c>
      <c r="C53" s="2">
        <f>'System Parameters'!C4</f>
        <v>0</v>
      </c>
      <c r="D53" s="2">
        <f>'System Parameters'!D4</f>
        <v>0</v>
      </c>
      <c r="T53" s="2">
        <f>'System Parameters'!E4</f>
        <v>0</v>
      </c>
      <c r="U53" s="2">
        <f>'System Parameters'!F4</f>
        <v>0</v>
      </c>
      <c r="V53" s="2">
        <f>'System Parameters'!G4</f>
        <v>0</v>
      </c>
      <c r="W53" s="2">
        <f>'System Parameters'!H4</f>
        <v>0</v>
      </c>
    </row>
    <row r="54" customHeight="1" spans="1:23">
      <c r="A54" s="2">
        <f>'System Parameters'!A5</f>
        <v>0</v>
      </c>
      <c r="B54" s="2">
        <f>'System Parameters'!B5</f>
        <v>0</v>
      </c>
      <c r="C54" s="2">
        <f>'System Parameters'!C5</f>
        <v>0</v>
      </c>
      <c r="D54" s="2">
        <f>'System Parameters'!D5</f>
        <v>0</v>
      </c>
      <c r="T54" s="2" t="str">
        <f>'System Parameters'!E5</f>
        <v>"off"</v>
      </c>
      <c r="U54" s="2" t="str">
        <f>'System Parameters'!F5</f>
        <v>"sensing"</v>
      </c>
      <c r="V54" s="2" t="str">
        <f>'System Parameters'!G5</f>
        <v>"interactive"</v>
      </c>
      <c r="W54" s="2">
        <f>'System Parameters'!H5</f>
        <v>0</v>
      </c>
    </row>
    <row r="55" customHeight="1" spans="1:23">
      <c r="A55" s="2" t="str">
        <f>'System Parameters'!A6</f>
        <v>Processor</v>
      </c>
      <c r="B55" s="2" t="str">
        <f>'System Parameters'!B6</f>
        <v>https://www.espressif.com/sites/default/files/documentation/esp32_datasheet_en.pdf</v>
      </c>
      <c r="C55" s="2">
        <f>'System Parameters'!C6</f>
        <v>0</v>
      </c>
      <c r="D55" s="2">
        <f>'System Parameters'!D6</f>
        <v>0</v>
      </c>
      <c r="T55" s="2">
        <f>'System Parameters'!E6</f>
        <v>0</v>
      </c>
      <c r="U55" s="2">
        <f>'System Parameters'!F6</f>
        <v>0</v>
      </c>
      <c r="V55" s="2">
        <f>'System Parameters'!G6</f>
        <v>0</v>
      </c>
      <c r="W55" s="2">
        <f>'System Parameters'!H6</f>
        <v>0</v>
      </c>
    </row>
    <row r="56" customHeight="1" spans="1:23">
      <c r="A56" s="2" t="str">
        <f>'System Parameters'!A7</f>
        <v>Active</v>
      </c>
      <c r="B56" s="2">
        <f>'System Parameters'!B7</f>
        <v>380</v>
      </c>
      <c r="C56" s="2" t="str">
        <f>'System Parameters'!C7</f>
        <v>mW</v>
      </c>
      <c r="D56" s="2">
        <f>$B56*0.9</f>
        <v>342</v>
      </c>
      <c r="E56" s="2">
        <f t="shared" ref="E56:O56" si="0">$B56</f>
        <v>380</v>
      </c>
      <c r="F56" s="2">
        <f t="shared" si="0"/>
        <v>380</v>
      </c>
      <c r="G56" s="2">
        <f t="shared" si="0"/>
        <v>380</v>
      </c>
      <c r="H56" s="2">
        <f t="shared" si="0"/>
        <v>380</v>
      </c>
      <c r="I56" s="2">
        <f t="shared" si="0"/>
        <v>380</v>
      </c>
      <c r="J56" s="2">
        <f t="shared" si="0"/>
        <v>380</v>
      </c>
      <c r="K56" s="2">
        <f t="shared" si="0"/>
        <v>380</v>
      </c>
      <c r="L56" s="2">
        <f t="shared" si="0"/>
        <v>380</v>
      </c>
      <c r="M56" s="2">
        <f t="shared" si="0"/>
        <v>380</v>
      </c>
      <c r="N56" s="2">
        <f t="shared" si="0"/>
        <v>380</v>
      </c>
      <c r="O56" s="2">
        <f t="shared" si="0"/>
        <v>380</v>
      </c>
      <c r="T56" s="3">
        <f>'System Parameters'!E7</f>
        <v>0</v>
      </c>
      <c r="U56" s="3">
        <f>'System Parameters'!F7</f>
        <v>0.2</v>
      </c>
      <c r="V56" s="3">
        <f>'System Parameters'!G7</f>
        <v>1</v>
      </c>
      <c r="W56" s="2">
        <f>'System Parameters'!H7</f>
        <v>0</v>
      </c>
    </row>
    <row r="57" customHeight="1" spans="1:23">
      <c r="A57" s="2" t="str">
        <f>'System Parameters'!A8</f>
        <v>Idle</v>
      </c>
      <c r="B57" s="2">
        <f>'System Parameters'!B8</f>
        <v>125</v>
      </c>
      <c r="C57" s="2" t="str">
        <f>'System Parameters'!C8</f>
        <v>mW</v>
      </c>
      <c r="D57" s="2">
        <f t="shared" ref="D57:D76" si="1">$B57</f>
        <v>125</v>
      </c>
      <c r="E57" s="2">
        <f>$B57*0.9</f>
        <v>112.5</v>
      </c>
      <c r="F57" s="2">
        <f t="shared" ref="F57:O57" si="2">$B57</f>
        <v>125</v>
      </c>
      <c r="G57" s="2">
        <f t="shared" si="2"/>
        <v>125</v>
      </c>
      <c r="H57" s="2">
        <f t="shared" si="2"/>
        <v>125</v>
      </c>
      <c r="I57" s="2">
        <f t="shared" si="2"/>
        <v>125</v>
      </c>
      <c r="J57" s="2">
        <f t="shared" si="2"/>
        <v>125</v>
      </c>
      <c r="K57" s="2">
        <f t="shared" si="2"/>
        <v>125</v>
      </c>
      <c r="L57" s="2">
        <f t="shared" si="2"/>
        <v>125</v>
      </c>
      <c r="M57" s="2">
        <f t="shared" si="2"/>
        <v>125</v>
      </c>
      <c r="N57" s="2">
        <f t="shared" si="2"/>
        <v>125</v>
      </c>
      <c r="O57" s="2">
        <f t="shared" si="2"/>
        <v>125</v>
      </c>
      <c r="T57" s="3">
        <f>'System Parameters'!E8</f>
        <v>0</v>
      </c>
      <c r="U57" s="3">
        <f>'System Parameters'!F8</f>
        <v>0.8</v>
      </c>
      <c r="V57" s="3">
        <f>'System Parameters'!G8</f>
        <v>0</v>
      </c>
      <c r="W57" s="2">
        <f>'System Parameters'!H8</f>
        <v>0</v>
      </c>
    </row>
    <row r="58" customHeight="1" spans="1:23">
      <c r="A58" s="2" t="str">
        <f>'System Parameters'!A9</f>
        <v>Sleep</v>
      </c>
      <c r="B58" s="2">
        <f>'System Parameters'!B9</f>
        <v>7.6</v>
      </c>
      <c r="C58" s="2" t="str">
        <f>'System Parameters'!C9</f>
        <v>mW</v>
      </c>
      <c r="D58" s="2">
        <f t="shared" si="1"/>
        <v>7.6</v>
      </c>
      <c r="E58" s="2">
        <f t="shared" ref="E58:E76" si="3">$B58</f>
        <v>7.6</v>
      </c>
      <c r="F58" s="2">
        <f>$B58*0.9</f>
        <v>6.84</v>
      </c>
      <c r="G58" s="2">
        <f t="shared" ref="G58:O58" si="4">$B58</f>
        <v>7.6</v>
      </c>
      <c r="H58" s="2">
        <f t="shared" si="4"/>
        <v>7.6</v>
      </c>
      <c r="I58" s="2">
        <f t="shared" si="4"/>
        <v>7.6</v>
      </c>
      <c r="J58" s="2">
        <f t="shared" si="4"/>
        <v>7.6</v>
      </c>
      <c r="K58" s="2">
        <f t="shared" si="4"/>
        <v>7.6</v>
      </c>
      <c r="L58" s="2">
        <f t="shared" si="4"/>
        <v>7.6</v>
      </c>
      <c r="M58" s="2">
        <f t="shared" si="4"/>
        <v>7.6</v>
      </c>
      <c r="N58" s="2">
        <f t="shared" si="4"/>
        <v>7.6</v>
      </c>
      <c r="O58" s="2">
        <f t="shared" si="4"/>
        <v>7.6</v>
      </c>
      <c r="T58" s="3">
        <f>'System Parameters'!E9</f>
        <v>1</v>
      </c>
      <c r="U58" s="3">
        <f>'System Parameters'!F9</f>
        <v>0</v>
      </c>
      <c r="V58" s="3">
        <f>'System Parameters'!G9</f>
        <v>0</v>
      </c>
      <c r="W58" s="2">
        <f>'System Parameters'!H9</f>
        <v>0</v>
      </c>
    </row>
    <row r="59" customHeight="1" spans="1:23">
      <c r="A59" s="2">
        <f>'System Parameters'!A10</f>
        <v>0</v>
      </c>
      <c r="B59" s="2">
        <f>'System Parameters'!B10</f>
        <v>0</v>
      </c>
      <c r="C59" s="2">
        <f>'System Parameters'!C10</f>
        <v>0</v>
      </c>
      <c r="D59" s="2">
        <f t="shared" si="1"/>
        <v>0</v>
      </c>
      <c r="E59" s="2">
        <f t="shared" si="3"/>
        <v>0</v>
      </c>
      <c r="F59" s="2">
        <f t="shared" ref="F59:O59" si="5">$B59</f>
        <v>0</v>
      </c>
      <c r="G59" s="2">
        <f t="shared" si="5"/>
        <v>0</v>
      </c>
      <c r="H59" s="2">
        <f t="shared" si="5"/>
        <v>0</v>
      </c>
      <c r="I59" s="2">
        <f t="shared" si="5"/>
        <v>0</v>
      </c>
      <c r="J59" s="2">
        <f t="shared" si="5"/>
        <v>0</v>
      </c>
      <c r="K59" s="2">
        <f t="shared" si="5"/>
        <v>0</v>
      </c>
      <c r="L59" s="2">
        <f t="shared" si="5"/>
        <v>0</v>
      </c>
      <c r="M59" s="2">
        <f t="shared" si="5"/>
        <v>0</v>
      </c>
      <c r="N59" s="2">
        <f t="shared" si="5"/>
        <v>0</v>
      </c>
      <c r="O59" s="2">
        <f t="shared" si="5"/>
        <v>0</v>
      </c>
      <c r="T59" s="2">
        <f>'System Parameters'!E10</f>
        <v>0</v>
      </c>
      <c r="U59" s="2">
        <f>'System Parameters'!F10</f>
        <v>0</v>
      </c>
      <c r="V59" s="2">
        <f>'System Parameters'!G10</f>
        <v>0</v>
      </c>
      <c r="W59" s="2">
        <f>'System Parameters'!H10</f>
        <v>0</v>
      </c>
    </row>
    <row r="60" customHeight="1" spans="1:23">
      <c r="A60" s="2" t="str">
        <f>'System Parameters'!A11</f>
        <v>LED</v>
      </c>
      <c r="B60" s="2" t="str">
        <f>'System Parameters'!B11</f>
        <v>https://www.farnell.com/datasheets/1498852.pdf</v>
      </c>
      <c r="C60" s="2">
        <f>'System Parameters'!C11</f>
        <v>0</v>
      </c>
      <c r="D60" s="2" t="str">
        <f t="shared" si="1"/>
        <v>https://www.farnell.com/datasheets/1498852.pdf</v>
      </c>
      <c r="E60" s="2" t="str">
        <f t="shared" si="3"/>
        <v>https://www.farnell.com/datasheets/1498852.pdf</v>
      </c>
      <c r="F60" s="2" t="str">
        <f t="shared" ref="F60:O60" si="6">$B60</f>
        <v>https://www.farnell.com/datasheets/1498852.pdf</v>
      </c>
      <c r="G60" s="2" t="str">
        <f t="shared" si="6"/>
        <v>https://www.farnell.com/datasheets/1498852.pdf</v>
      </c>
      <c r="H60" s="2" t="str">
        <f t="shared" si="6"/>
        <v>https://www.farnell.com/datasheets/1498852.pdf</v>
      </c>
      <c r="I60" s="2" t="str">
        <f t="shared" si="6"/>
        <v>https://www.farnell.com/datasheets/1498852.pdf</v>
      </c>
      <c r="J60" s="2" t="str">
        <f t="shared" si="6"/>
        <v>https://www.farnell.com/datasheets/1498852.pdf</v>
      </c>
      <c r="K60" s="2" t="str">
        <f t="shared" si="6"/>
        <v>https://www.farnell.com/datasheets/1498852.pdf</v>
      </c>
      <c r="L60" s="2" t="str">
        <f t="shared" si="6"/>
        <v>https://www.farnell.com/datasheets/1498852.pdf</v>
      </c>
      <c r="M60" s="2" t="str">
        <f t="shared" si="6"/>
        <v>https://www.farnell.com/datasheets/1498852.pdf</v>
      </c>
      <c r="N60" s="2" t="str">
        <f t="shared" si="6"/>
        <v>https://www.farnell.com/datasheets/1498852.pdf</v>
      </c>
      <c r="O60" s="2" t="str">
        <f t="shared" si="6"/>
        <v>https://www.farnell.com/datasheets/1498852.pdf</v>
      </c>
      <c r="T60" s="2">
        <f>'System Parameters'!E11</f>
        <v>0</v>
      </c>
      <c r="U60" s="2">
        <f>'System Parameters'!F11</f>
        <v>0</v>
      </c>
      <c r="V60" s="2">
        <f>'System Parameters'!G11</f>
        <v>0</v>
      </c>
      <c r="W60" s="2">
        <f>'System Parameters'!H11</f>
        <v>0</v>
      </c>
    </row>
    <row r="61" customHeight="1" spans="1:23">
      <c r="A61" s="2" t="str">
        <f>'System Parameters'!A12</f>
        <v>On</v>
      </c>
      <c r="B61" s="2">
        <f>'System Parameters'!B12</f>
        <v>5</v>
      </c>
      <c r="C61" s="2" t="str">
        <f>'System Parameters'!C12</f>
        <v>mW</v>
      </c>
      <c r="D61" s="2">
        <f t="shared" si="1"/>
        <v>5</v>
      </c>
      <c r="E61" s="2">
        <f t="shared" si="3"/>
        <v>5</v>
      </c>
      <c r="F61" s="2">
        <f t="shared" ref="F61:F76" si="7">$B61</f>
        <v>5</v>
      </c>
      <c r="G61" s="2">
        <f>$B61*0.9</f>
        <v>4.5</v>
      </c>
      <c r="H61" s="2">
        <f t="shared" ref="H61:O61" si="8">$B61</f>
        <v>5</v>
      </c>
      <c r="I61" s="2">
        <f t="shared" si="8"/>
        <v>5</v>
      </c>
      <c r="J61" s="2">
        <f t="shared" si="8"/>
        <v>5</v>
      </c>
      <c r="K61" s="2">
        <f t="shared" si="8"/>
        <v>5</v>
      </c>
      <c r="L61" s="2">
        <f t="shared" si="8"/>
        <v>5</v>
      </c>
      <c r="M61" s="2">
        <f t="shared" si="8"/>
        <v>5</v>
      </c>
      <c r="N61" s="2">
        <f t="shared" si="8"/>
        <v>5</v>
      </c>
      <c r="O61" s="2">
        <f t="shared" si="8"/>
        <v>5</v>
      </c>
      <c r="T61" s="3">
        <f>'System Parameters'!E12</f>
        <v>0</v>
      </c>
      <c r="U61" s="3">
        <f>'System Parameters'!F12</f>
        <v>0.05</v>
      </c>
      <c r="V61" s="3">
        <f>'System Parameters'!G12</f>
        <v>0.05</v>
      </c>
      <c r="W61" s="2">
        <f>'System Parameters'!H12</f>
        <v>0</v>
      </c>
    </row>
    <row r="62" customHeight="1" spans="1:23">
      <c r="A62" s="2">
        <f>'System Parameters'!A13</f>
        <v>0</v>
      </c>
      <c r="B62" s="2">
        <f>'System Parameters'!B13</f>
        <v>0</v>
      </c>
      <c r="C62" s="2">
        <f>'System Parameters'!C13</f>
        <v>0</v>
      </c>
      <c r="D62" s="2">
        <f t="shared" si="1"/>
        <v>0</v>
      </c>
      <c r="E62" s="2">
        <f t="shared" si="3"/>
        <v>0</v>
      </c>
      <c r="F62" s="2">
        <f t="shared" si="7"/>
        <v>0</v>
      </c>
      <c r="G62" s="2">
        <f t="shared" ref="G62:O62" si="9">$B62</f>
        <v>0</v>
      </c>
      <c r="H62" s="2">
        <f t="shared" si="9"/>
        <v>0</v>
      </c>
      <c r="I62" s="2">
        <f t="shared" si="9"/>
        <v>0</v>
      </c>
      <c r="J62" s="2">
        <f t="shared" si="9"/>
        <v>0</v>
      </c>
      <c r="K62" s="2">
        <f t="shared" si="9"/>
        <v>0</v>
      </c>
      <c r="L62" s="2">
        <f t="shared" si="9"/>
        <v>0</v>
      </c>
      <c r="M62" s="2">
        <f t="shared" si="9"/>
        <v>0</v>
      </c>
      <c r="N62" s="2">
        <f t="shared" si="9"/>
        <v>0</v>
      </c>
      <c r="O62" s="2">
        <f t="shared" si="9"/>
        <v>0</v>
      </c>
      <c r="T62" s="2">
        <f>'System Parameters'!E13</f>
        <v>0</v>
      </c>
      <c r="U62" s="2">
        <f>'System Parameters'!F13</f>
        <v>0</v>
      </c>
      <c r="V62" s="2">
        <f>'System Parameters'!G13</f>
        <v>0</v>
      </c>
      <c r="W62" s="2">
        <f>'System Parameters'!H13</f>
        <v>0</v>
      </c>
    </row>
    <row r="63" customHeight="1" spans="1:23">
      <c r="A63" s="2">
        <f>'System Parameters'!A14</f>
        <v>0</v>
      </c>
      <c r="B63" s="2">
        <f>'System Parameters'!B14</f>
        <v>0</v>
      </c>
      <c r="C63" s="2">
        <f>'System Parameters'!C14</f>
        <v>0</v>
      </c>
      <c r="D63" s="2">
        <f t="shared" si="1"/>
        <v>0</v>
      </c>
      <c r="E63" s="2">
        <f t="shared" si="3"/>
        <v>0</v>
      </c>
      <c r="F63" s="2">
        <f t="shared" si="7"/>
        <v>0</v>
      </c>
      <c r="G63" s="2">
        <f t="shared" ref="G63:O63" si="10">$B63</f>
        <v>0</v>
      </c>
      <c r="H63" s="2">
        <f t="shared" si="10"/>
        <v>0</v>
      </c>
      <c r="I63" s="2">
        <f t="shared" si="10"/>
        <v>0</v>
      </c>
      <c r="J63" s="2">
        <f t="shared" si="10"/>
        <v>0</v>
      </c>
      <c r="K63" s="2">
        <f t="shared" si="10"/>
        <v>0</v>
      </c>
      <c r="L63" s="2">
        <f t="shared" si="10"/>
        <v>0</v>
      </c>
      <c r="M63" s="2">
        <f t="shared" si="10"/>
        <v>0</v>
      </c>
      <c r="N63" s="2">
        <f t="shared" si="10"/>
        <v>0</v>
      </c>
      <c r="O63" s="2">
        <f t="shared" si="10"/>
        <v>0</v>
      </c>
      <c r="T63" s="2">
        <f>'System Parameters'!E14</f>
        <v>0</v>
      </c>
      <c r="U63" s="2">
        <f>'System Parameters'!F14</f>
        <v>0</v>
      </c>
      <c r="V63" s="2">
        <f>'System Parameters'!G14</f>
        <v>0</v>
      </c>
      <c r="W63" s="2">
        <f>'System Parameters'!H14</f>
        <v>0</v>
      </c>
    </row>
    <row r="64" customHeight="1" spans="1:23">
      <c r="A64" s="2" t="str">
        <f>'System Parameters'!A15</f>
        <v>Sensor:</v>
      </c>
      <c r="B64" s="2" t="str">
        <f>'System Parameters'!B15</f>
        <v>https://www.mpja.com/download/31227sc.pdf</v>
      </c>
      <c r="C64" s="2">
        <f>'System Parameters'!C15</f>
        <v>0</v>
      </c>
      <c r="D64" s="2" t="str">
        <f t="shared" si="1"/>
        <v>https://www.mpja.com/download/31227sc.pdf</v>
      </c>
      <c r="E64" s="2" t="str">
        <f t="shared" si="3"/>
        <v>https://www.mpja.com/download/31227sc.pdf</v>
      </c>
      <c r="F64" s="2" t="str">
        <f t="shared" si="7"/>
        <v>https://www.mpja.com/download/31227sc.pdf</v>
      </c>
      <c r="G64" s="2" t="str">
        <f t="shared" ref="G64:O64" si="11">$B64</f>
        <v>https://www.mpja.com/download/31227sc.pdf</v>
      </c>
      <c r="H64" s="2" t="str">
        <f t="shared" si="11"/>
        <v>https://www.mpja.com/download/31227sc.pdf</v>
      </c>
      <c r="I64" s="2" t="str">
        <f t="shared" si="11"/>
        <v>https://www.mpja.com/download/31227sc.pdf</v>
      </c>
      <c r="J64" s="2" t="str">
        <f t="shared" si="11"/>
        <v>https://www.mpja.com/download/31227sc.pdf</v>
      </c>
      <c r="K64" s="2" t="str">
        <f t="shared" si="11"/>
        <v>https://www.mpja.com/download/31227sc.pdf</v>
      </c>
      <c r="L64" s="2" t="str">
        <f t="shared" si="11"/>
        <v>https://www.mpja.com/download/31227sc.pdf</v>
      </c>
      <c r="M64" s="2" t="str">
        <f t="shared" si="11"/>
        <v>https://www.mpja.com/download/31227sc.pdf</v>
      </c>
      <c r="N64" s="2" t="str">
        <f t="shared" si="11"/>
        <v>https://www.mpja.com/download/31227sc.pdf</v>
      </c>
      <c r="O64" s="2" t="str">
        <f t="shared" si="11"/>
        <v>https://www.mpja.com/download/31227sc.pdf</v>
      </c>
      <c r="T64" s="2">
        <f>'System Parameters'!E15</f>
        <v>0</v>
      </c>
      <c r="U64" s="2">
        <f>'System Parameters'!F15</f>
        <v>0</v>
      </c>
      <c r="V64" s="2">
        <f>'System Parameters'!G15</f>
        <v>0</v>
      </c>
      <c r="W64" s="2">
        <f>'System Parameters'!H15</f>
        <v>0</v>
      </c>
    </row>
    <row r="65" customHeight="1" spans="1:23">
      <c r="A65" s="2" t="str">
        <f>'System Parameters'!A16</f>
        <v>On</v>
      </c>
      <c r="B65" s="2">
        <f>'System Parameters'!B16</f>
        <v>0.9586</v>
      </c>
      <c r="C65" s="2" t="str">
        <f>'System Parameters'!C16</f>
        <v>mW</v>
      </c>
      <c r="D65" s="2">
        <f t="shared" si="1"/>
        <v>0.9586</v>
      </c>
      <c r="E65" s="2">
        <f t="shared" si="3"/>
        <v>0.9586</v>
      </c>
      <c r="F65" s="2">
        <f t="shared" si="7"/>
        <v>0.9586</v>
      </c>
      <c r="G65" s="2">
        <f t="shared" ref="G65:G76" si="12">$B65</f>
        <v>0.9586</v>
      </c>
      <c r="H65" s="2">
        <f>$B65*0.9</f>
        <v>0.86274</v>
      </c>
      <c r="I65" s="2">
        <f t="shared" ref="I65:O65" si="13">$B65</f>
        <v>0.9586</v>
      </c>
      <c r="J65" s="2">
        <f t="shared" si="13"/>
        <v>0.9586</v>
      </c>
      <c r="K65" s="2">
        <f t="shared" si="13"/>
        <v>0.9586</v>
      </c>
      <c r="L65" s="2">
        <f t="shared" si="13"/>
        <v>0.9586</v>
      </c>
      <c r="M65" s="2">
        <f t="shared" si="13"/>
        <v>0.9586</v>
      </c>
      <c r="N65" s="2">
        <f t="shared" si="13"/>
        <v>0.9586</v>
      </c>
      <c r="O65" s="2">
        <f t="shared" si="13"/>
        <v>0.9586</v>
      </c>
      <c r="T65" s="3">
        <f>'System Parameters'!E16</f>
        <v>0</v>
      </c>
      <c r="U65" s="3">
        <f>'System Parameters'!F16</f>
        <v>0.5</v>
      </c>
      <c r="V65" s="3">
        <f>'System Parameters'!G16</f>
        <v>0.5</v>
      </c>
      <c r="W65" s="2">
        <f>'System Parameters'!H16</f>
        <v>0</v>
      </c>
    </row>
    <row r="66" customHeight="1" spans="1:23">
      <c r="A66" s="2" t="str">
        <f>'System Parameters'!A17</f>
        <v>Idle</v>
      </c>
      <c r="B66" s="2">
        <f>'System Parameters'!B17</f>
        <v>0.165</v>
      </c>
      <c r="C66" s="2" t="str">
        <f>'System Parameters'!C17</f>
        <v>mW</v>
      </c>
      <c r="D66" s="2">
        <f t="shared" si="1"/>
        <v>0.165</v>
      </c>
      <c r="E66" s="2">
        <f t="shared" si="3"/>
        <v>0.165</v>
      </c>
      <c r="F66" s="2">
        <f t="shared" si="7"/>
        <v>0.165</v>
      </c>
      <c r="G66" s="2">
        <f t="shared" si="12"/>
        <v>0.165</v>
      </c>
      <c r="H66" s="2">
        <f t="shared" ref="H66:H76" si="14">$B66</f>
        <v>0.165</v>
      </c>
      <c r="I66" s="2">
        <f>$B66*0.9</f>
        <v>0.1485</v>
      </c>
      <c r="J66" s="2">
        <f t="shared" ref="J66:O66" si="15">$B66</f>
        <v>0.165</v>
      </c>
      <c r="K66" s="2">
        <f t="shared" si="15"/>
        <v>0.165</v>
      </c>
      <c r="L66" s="2">
        <f t="shared" si="15"/>
        <v>0.165</v>
      </c>
      <c r="M66" s="2">
        <f t="shared" si="15"/>
        <v>0.165</v>
      </c>
      <c r="N66" s="2">
        <f t="shared" si="15"/>
        <v>0.165</v>
      </c>
      <c r="O66" s="2">
        <f t="shared" si="15"/>
        <v>0.165</v>
      </c>
      <c r="T66" s="3">
        <f>'System Parameters'!E17</f>
        <v>0</v>
      </c>
      <c r="U66" s="3">
        <f>'System Parameters'!F17</f>
        <v>0.5</v>
      </c>
      <c r="V66" s="3">
        <f>'System Parameters'!G17</f>
        <v>0.5</v>
      </c>
      <c r="W66" s="2">
        <f>'System Parameters'!H17</f>
        <v>0</v>
      </c>
    </row>
    <row r="67" customHeight="1" spans="1:23">
      <c r="A67" s="2" t="str">
        <f>'System Parameters'!A18</f>
        <v>Sleep mode</v>
      </c>
      <c r="B67" s="2">
        <f>'System Parameters'!B18</f>
        <v>0.0033</v>
      </c>
      <c r="C67" s="2" t="str">
        <f>'System Parameters'!C18</f>
        <v>mW</v>
      </c>
      <c r="D67" s="2">
        <f t="shared" si="1"/>
        <v>0.0033</v>
      </c>
      <c r="E67" s="2">
        <f t="shared" si="3"/>
        <v>0.0033</v>
      </c>
      <c r="F67" s="2">
        <f t="shared" si="7"/>
        <v>0.0033</v>
      </c>
      <c r="G67" s="2">
        <f t="shared" si="12"/>
        <v>0.0033</v>
      </c>
      <c r="H67" s="2">
        <f t="shared" si="14"/>
        <v>0.0033</v>
      </c>
      <c r="I67" s="2">
        <f t="shared" ref="I67:I76" si="16">$B67</f>
        <v>0.0033</v>
      </c>
      <c r="J67" s="2">
        <f>$B67*0.9</f>
        <v>0.00297</v>
      </c>
      <c r="K67" s="2">
        <f t="shared" ref="K67:O67" si="17">$B67</f>
        <v>0.0033</v>
      </c>
      <c r="L67" s="2">
        <f t="shared" si="17"/>
        <v>0.0033</v>
      </c>
      <c r="M67" s="2">
        <f t="shared" si="17"/>
        <v>0.0033</v>
      </c>
      <c r="N67" s="2">
        <f t="shared" si="17"/>
        <v>0.0033</v>
      </c>
      <c r="O67" s="2">
        <f t="shared" si="17"/>
        <v>0.0033</v>
      </c>
      <c r="T67" s="3">
        <f>'System Parameters'!E18</f>
        <v>1</v>
      </c>
      <c r="U67" s="3">
        <f>'System Parameters'!F18</f>
        <v>0</v>
      </c>
      <c r="V67" s="3">
        <f>'System Parameters'!G18</f>
        <v>0</v>
      </c>
      <c r="W67" s="2">
        <f>'System Parameters'!H18</f>
        <v>0</v>
      </c>
    </row>
    <row r="68" customHeight="1" spans="1:23">
      <c r="A68" s="2">
        <f>'System Parameters'!A19</f>
        <v>0</v>
      </c>
      <c r="B68" s="2">
        <f>'System Parameters'!B19</f>
        <v>0</v>
      </c>
      <c r="C68" s="2">
        <f>'System Parameters'!C19</f>
        <v>0</v>
      </c>
      <c r="D68" s="2">
        <f t="shared" si="1"/>
        <v>0</v>
      </c>
      <c r="E68" s="2">
        <f t="shared" si="3"/>
        <v>0</v>
      </c>
      <c r="F68" s="2">
        <f t="shared" si="7"/>
        <v>0</v>
      </c>
      <c r="G68" s="2">
        <f t="shared" si="12"/>
        <v>0</v>
      </c>
      <c r="H68" s="2">
        <f t="shared" si="14"/>
        <v>0</v>
      </c>
      <c r="I68" s="2">
        <f t="shared" si="16"/>
        <v>0</v>
      </c>
      <c r="J68" s="2">
        <f t="shared" ref="J68:O68" si="18">$B68</f>
        <v>0</v>
      </c>
      <c r="K68" s="2">
        <f t="shared" si="18"/>
        <v>0</v>
      </c>
      <c r="L68" s="2">
        <f t="shared" si="18"/>
        <v>0</v>
      </c>
      <c r="M68" s="2">
        <f t="shared" si="18"/>
        <v>0</v>
      </c>
      <c r="N68" s="2">
        <f t="shared" si="18"/>
        <v>0</v>
      </c>
      <c r="O68" s="2">
        <f t="shared" si="18"/>
        <v>0</v>
      </c>
      <c r="T68" s="2">
        <f>'System Parameters'!E19</f>
        <v>0</v>
      </c>
      <c r="U68" s="2">
        <f>'System Parameters'!F19</f>
        <v>0</v>
      </c>
      <c r="V68" s="2">
        <f>'System Parameters'!G19</f>
        <v>0</v>
      </c>
      <c r="W68" s="2">
        <f>'System Parameters'!H19</f>
        <v>0</v>
      </c>
    </row>
    <row r="69" customHeight="1" spans="1:23">
      <c r="A69" s="2">
        <f>'System Parameters'!A20</f>
        <v>0</v>
      </c>
      <c r="B69" s="2">
        <f>'System Parameters'!B20</f>
        <v>0</v>
      </c>
      <c r="C69" s="2">
        <f>'System Parameters'!C20</f>
        <v>0</v>
      </c>
      <c r="D69" s="2">
        <f t="shared" si="1"/>
        <v>0</v>
      </c>
      <c r="E69" s="2">
        <f t="shared" si="3"/>
        <v>0</v>
      </c>
      <c r="F69" s="2">
        <f t="shared" si="7"/>
        <v>0</v>
      </c>
      <c r="G69" s="2">
        <f t="shared" si="12"/>
        <v>0</v>
      </c>
      <c r="H69" s="2">
        <f t="shared" si="14"/>
        <v>0</v>
      </c>
      <c r="I69" s="2">
        <f t="shared" si="16"/>
        <v>0</v>
      </c>
      <c r="J69" s="2">
        <f t="shared" ref="J69:O69" si="19">$B69</f>
        <v>0</v>
      </c>
      <c r="K69" s="2">
        <f t="shared" si="19"/>
        <v>0</v>
      </c>
      <c r="L69" s="2">
        <f t="shared" si="19"/>
        <v>0</v>
      </c>
      <c r="M69" s="2">
        <f t="shared" si="19"/>
        <v>0</v>
      </c>
      <c r="N69" s="2">
        <f t="shared" si="19"/>
        <v>0</v>
      </c>
      <c r="O69" s="2">
        <f t="shared" si="19"/>
        <v>0</v>
      </c>
      <c r="T69" s="2">
        <f>'System Parameters'!E20</f>
        <v>0</v>
      </c>
      <c r="U69" s="2">
        <f>'System Parameters'!F20</f>
        <v>0</v>
      </c>
      <c r="V69" s="2">
        <f>'System Parameters'!G20</f>
        <v>0</v>
      </c>
      <c r="W69" s="2">
        <f>'System Parameters'!H20</f>
        <v>0</v>
      </c>
    </row>
    <row r="70" customHeight="1" spans="1:23">
      <c r="A70" s="2">
        <f>'System Parameters'!A21</f>
        <v>0</v>
      </c>
      <c r="B70" s="2">
        <f>'System Parameters'!B21</f>
        <v>0</v>
      </c>
      <c r="C70" s="2">
        <f>'System Parameters'!C21</f>
        <v>0</v>
      </c>
      <c r="D70" s="2">
        <f t="shared" si="1"/>
        <v>0</v>
      </c>
      <c r="E70" s="2">
        <f t="shared" si="3"/>
        <v>0</v>
      </c>
      <c r="F70" s="2">
        <f t="shared" si="7"/>
        <v>0</v>
      </c>
      <c r="G70" s="2">
        <f t="shared" si="12"/>
        <v>0</v>
      </c>
      <c r="H70" s="2">
        <f t="shared" si="14"/>
        <v>0</v>
      </c>
      <c r="I70" s="2">
        <f t="shared" si="16"/>
        <v>0</v>
      </c>
      <c r="J70" s="2">
        <f t="shared" ref="J70:J76" si="20">$B70</f>
        <v>0</v>
      </c>
      <c r="K70" s="2">
        <f>$B70*0.9</f>
        <v>0</v>
      </c>
      <c r="L70" s="2">
        <f t="shared" ref="L70:O70" si="21">$B70</f>
        <v>0</v>
      </c>
      <c r="M70" s="2">
        <f t="shared" si="21"/>
        <v>0</v>
      </c>
      <c r="N70" s="2">
        <f t="shared" si="21"/>
        <v>0</v>
      </c>
      <c r="O70" s="2">
        <f t="shared" si="21"/>
        <v>0</v>
      </c>
      <c r="T70" s="3">
        <f>'System Parameters'!E21</f>
        <v>0</v>
      </c>
      <c r="U70" s="3">
        <f>'System Parameters'!F21</f>
        <v>0</v>
      </c>
      <c r="V70" s="3">
        <f>'System Parameters'!G21</f>
        <v>0</v>
      </c>
      <c r="W70" s="2">
        <f>'System Parameters'!H21</f>
        <v>0</v>
      </c>
    </row>
    <row r="71" customHeight="1" spans="1:23">
      <c r="A71" s="2">
        <f>'System Parameters'!A22</f>
        <v>0</v>
      </c>
      <c r="B71" s="2">
        <f>'System Parameters'!B22</f>
        <v>0</v>
      </c>
      <c r="C71" s="2">
        <f>'System Parameters'!C22</f>
        <v>0</v>
      </c>
      <c r="D71" s="2">
        <f t="shared" si="1"/>
        <v>0</v>
      </c>
      <c r="E71" s="2">
        <f t="shared" si="3"/>
        <v>0</v>
      </c>
      <c r="F71" s="2">
        <f t="shared" si="7"/>
        <v>0</v>
      </c>
      <c r="G71" s="2">
        <f t="shared" si="12"/>
        <v>0</v>
      </c>
      <c r="H71" s="2">
        <f t="shared" si="14"/>
        <v>0</v>
      </c>
      <c r="I71" s="2">
        <f t="shared" si="16"/>
        <v>0</v>
      </c>
      <c r="J71" s="2">
        <f t="shared" si="20"/>
        <v>0</v>
      </c>
      <c r="K71" s="2">
        <f t="shared" ref="K71:K76" si="22">$B71</f>
        <v>0</v>
      </c>
      <c r="L71" s="2">
        <f>$B71*0.9</f>
        <v>0</v>
      </c>
      <c r="M71" s="2">
        <f t="shared" ref="M71:O71" si="23">$B71</f>
        <v>0</v>
      </c>
      <c r="N71" s="2">
        <f t="shared" si="23"/>
        <v>0</v>
      </c>
      <c r="O71" s="2">
        <f t="shared" si="23"/>
        <v>0</v>
      </c>
      <c r="T71" s="3">
        <f>'System Parameters'!E22</f>
        <v>0</v>
      </c>
      <c r="U71" s="3">
        <f>'System Parameters'!F22</f>
        <v>0</v>
      </c>
      <c r="V71" s="3">
        <f>'System Parameters'!G22</f>
        <v>0</v>
      </c>
      <c r="W71" s="2">
        <f>'System Parameters'!H22</f>
        <v>0</v>
      </c>
    </row>
    <row r="72" customHeight="1" spans="1:23">
      <c r="A72" s="2">
        <f>'System Parameters'!A23</f>
        <v>0</v>
      </c>
      <c r="B72" s="2">
        <f>'System Parameters'!B23</f>
        <v>0</v>
      </c>
      <c r="C72" s="2">
        <f>'System Parameters'!C23</f>
        <v>0</v>
      </c>
      <c r="D72" s="2">
        <f t="shared" si="1"/>
        <v>0</v>
      </c>
      <c r="E72" s="2">
        <f t="shared" si="3"/>
        <v>0</v>
      </c>
      <c r="F72" s="2">
        <f t="shared" si="7"/>
        <v>0</v>
      </c>
      <c r="G72" s="2">
        <f t="shared" si="12"/>
        <v>0</v>
      </c>
      <c r="H72" s="2">
        <f t="shared" si="14"/>
        <v>0</v>
      </c>
      <c r="I72" s="2">
        <f t="shared" si="16"/>
        <v>0</v>
      </c>
      <c r="J72" s="2">
        <f t="shared" si="20"/>
        <v>0</v>
      </c>
      <c r="K72" s="2">
        <f t="shared" si="22"/>
        <v>0</v>
      </c>
      <c r="L72" s="2">
        <f t="shared" ref="L72:O72" si="24">$B72</f>
        <v>0</v>
      </c>
      <c r="M72" s="2">
        <f t="shared" si="24"/>
        <v>0</v>
      </c>
      <c r="N72" s="2">
        <f t="shared" si="24"/>
        <v>0</v>
      </c>
      <c r="O72" s="2">
        <f t="shared" si="24"/>
        <v>0</v>
      </c>
      <c r="T72" s="2">
        <f>'System Parameters'!E23</f>
        <v>0</v>
      </c>
      <c r="U72" s="2">
        <f>'System Parameters'!F23</f>
        <v>0</v>
      </c>
      <c r="V72" s="2">
        <f>'System Parameters'!G23</f>
        <v>0</v>
      </c>
      <c r="W72" s="2">
        <f>'System Parameters'!H23</f>
        <v>0</v>
      </c>
    </row>
    <row r="73" customHeight="1" spans="1:23">
      <c r="A73" s="2">
        <f>'System Parameters'!A24</f>
        <v>0</v>
      </c>
      <c r="B73" s="2">
        <f>'System Parameters'!B24</f>
        <v>0</v>
      </c>
      <c r="C73" s="2">
        <f>'System Parameters'!C24</f>
        <v>0</v>
      </c>
      <c r="D73" s="2">
        <f t="shared" si="1"/>
        <v>0</v>
      </c>
      <c r="E73" s="2">
        <f t="shared" si="3"/>
        <v>0</v>
      </c>
      <c r="F73" s="2">
        <f t="shared" si="7"/>
        <v>0</v>
      </c>
      <c r="G73" s="2">
        <f t="shared" si="12"/>
        <v>0</v>
      </c>
      <c r="H73" s="2">
        <f t="shared" si="14"/>
        <v>0</v>
      </c>
      <c r="I73" s="2">
        <f t="shared" si="16"/>
        <v>0</v>
      </c>
      <c r="J73" s="2">
        <f t="shared" si="20"/>
        <v>0</v>
      </c>
      <c r="K73" s="2">
        <f t="shared" si="22"/>
        <v>0</v>
      </c>
      <c r="L73" s="2">
        <f t="shared" ref="L73:O73" si="25">$B73</f>
        <v>0</v>
      </c>
      <c r="M73" s="2">
        <f t="shared" si="25"/>
        <v>0</v>
      </c>
      <c r="N73" s="2">
        <f t="shared" si="25"/>
        <v>0</v>
      </c>
      <c r="O73" s="2">
        <f t="shared" si="25"/>
        <v>0</v>
      </c>
      <c r="T73" s="2">
        <f>'System Parameters'!E24</f>
        <v>0</v>
      </c>
      <c r="U73" s="2">
        <f>'System Parameters'!F24</f>
        <v>0</v>
      </c>
      <c r="V73" s="2">
        <f>'System Parameters'!G24</f>
        <v>0</v>
      </c>
      <c r="W73" s="2">
        <f>'System Parameters'!H24</f>
        <v>0</v>
      </c>
    </row>
    <row r="74" customHeight="1" spans="1:23">
      <c r="A74" s="2">
        <f>'System Parameters'!A26</f>
        <v>0</v>
      </c>
      <c r="B74" s="2">
        <f>'System Parameters'!B26</f>
        <v>0</v>
      </c>
      <c r="C74" s="2">
        <f>'System Parameters'!C26</f>
        <v>0</v>
      </c>
      <c r="D74" s="2">
        <f t="shared" si="1"/>
        <v>0</v>
      </c>
      <c r="E74" s="2">
        <f t="shared" si="3"/>
        <v>0</v>
      </c>
      <c r="F74" s="2">
        <f t="shared" si="7"/>
        <v>0</v>
      </c>
      <c r="G74" s="2">
        <f t="shared" si="12"/>
        <v>0</v>
      </c>
      <c r="H74" s="2">
        <f t="shared" si="14"/>
        <v>0</v>
      </c>
      <c r="I74" s="2">
        <f t="shared" si="16"/>
        <v>0</v>
      </c>
      <c r="J74" s="2">
        <f t="shared" si="20"/>
        <v>0</v>
      </c>
      <c r="K74" s="2">
        <f t="shared" si="22"/>
        <v>0</v>
      </c>
      <c r="L74" s="2">
        <f t="shared" ref="L74:L76" si="26">$B74</f>
        <v>0</v>
      </c>
      <c r="M74" s="2">
        <f>$B74*0.9</f>
        <v>0</v>
      </c>
      <c r="N74" s="2">
        <f t="shared" ref="N74:O74" si="27">$B74</f>
        <v>0</v>
      </c>
      <c r="O74" s="2">
        <f t="shared" si="27"/>
        <v>0</v>
      </c>
      <c r="T74" s="3">
        <f>'System Parameters'!E26</f>
        <v>0</v>
      </c>
      <c r="U74" s="3">
        <f>'System Parameters'!F26</f>
        <v>0</v>
      </c>
      <c r="V74" s="3">
        <f>'System Parameters'!G26</f>
        <v>0</v>
      </c>
      <c r="W74" s="2">
        <f>'System Parameters'!H26</f>
        <v>0</v>
      </c>
    </row>
    <row r="75" customHeight="1" spans="1:23">
      <c r="A75" s="2">
        <f>'System Parameters'!A27</f>
        <v>0</v>
      </c>
      <c r="B75" s="2">
        <f>'System Parameters'!B27</f>
        <v>0</v>
      </c>
      <c r="C75" s="2">
        <f>'System Parameters'!C27</f>
        <v>0</v>
      </c>
      <c r="D75" s="2">
        <f t="shared" si="1"/>
        <v>0</v>
      </c>
      <c r="E75" s="2">
        <f t="shared" si="3"/>
        <v>0</v>
      </c>
      <c r="F75" s="2">
        <f t="shared" si="7"/>
        <v>0</v>
      </c>
      <c r="G75" s="2">
        <f t="shared" si="12"/>
        <v>0</v>
      </c>
      <c r="H75" s="2">
        <f t="shared" si="14"/>
        <v>0</v>
      </c>
      <c r="I75" s="2">
        <f t="shared" si="16"/>
        <v>0</v>
      </c>
      <c r="J75" s="2">
        <f t="shared" si="20"/>
        <v>0</v>
      </c>
      <c r="K75" s="2">
        <f t="shared" si="22"/>
        <v>0</v>
      </c>
      <c r="L75" s="2">
        <f t="shared" si="26"/>
        <v>0</v>
      </c>
      <c r="M75" s="2">
        <f t="shared" ref="M75:M76" si="28">$B75</f>
        <v>0</v>
      </c>
      <c r="N75" s="2">
        <f>$B75*0.9</f>
        <v>0</v>
      </c>
      <c r="O75" s="2">
        <f>$B75</f>
        <v>0</v>
      </c>
      <c r="T75" s="3">
        <f>'System Parameters'!E27</f>
        <v>0</v>
      </c>
      <c r="U75" s="3">
        <f>'System Parameters'!F27</f>
        <v>0</v>
      </c>
      <c r="V75" s="3">
        <f>'System Parameters'!G27</f>
        <v>0</v>
      </c>
      <c r="W75" s="2">
        <f>'System Parameters'!H27</f>
        <v>0</v>
      </c>
    </row>
    <row r="76" customHeight="1" spans="1:23">
      <c r="A76" s="2">
        <f>'System Parameters'!A28</f>
        <v>0</v>
      </c>
      <c r="B76" s="2">
        <f>'System Parameters'!B28</f>
        <v>0</v>
      </c>
      <c r="C76" s="2">
        <f>'System Parameters'!C28</f>
        <v>0</v>
      </c>
      <c r="D76" s="2">
        <f t="shared" si="1"/>
        <v>0</v>
      </c>
      <c r="E76" s="2">
        <f t="shared" si="3"/>
        <v>0</v>
      </c>
      <c r="F76" s="2">
        <f t="shared" si="7"/>
        <v>0</v>
      </c>
      <c r="G76" s="2">
        <f t="shared" si="12"/>
        <v>0</v>
      </c>
      <c r="H76" s="2">
        <f t="shared" si="14"/>
        <v>0</v>
      </c>
      <c r="I76" s="2">
        <f t="shared" si="16"/>
        <v>0</v>
      </c>
      <c r="J76" s="2">
        <f t="shared" si="20"/>
        <v>0</v>
      </c>
      <c r="K76" s="2">
        <f t="shared" si="22"/>
        <v>0</v>
      </c>
      <c r="L76" s="2">
        <f t="shared" si="26"/>
        <v>0</v>
      </c>
      <c r="M76" s="2">
        <f t="shared" si="28"/>
        <v>0</v>
      </c>
      <c r="N76" s="2">
        <f>$B76</f>
        <v>0</v>
      </c>
      <c r="O76" s="2">
        <f>$B76*0.9</f>
        <v>0</v>
      </c>
      <c r="T76" s="3">
        <f>'System Parameters'!E28</f>
        <v>0</v>
      </c>
      <c r="U76" s="3">
        <f>'System Parameters'!F28</f>
        <v>0</v>
      </c>
      <c r="V76" s="3">
        <f>'System Parameters'!G28</f>
        <v>0</v>
      </c>
      <c r="W76" s="2">
        <f>'System Parameters'!H28</f>
        <v>0</v>
      </c>
    </row>
    <row r="77" customHeight="1" spans="1:23">
      <c r="A77" s="2">
        <f>'System Parameters'!A29</f>
        <v>0</v>
      </c>
      <c r="B77" s="2">
        <f>'System Parameters'!B29</f>
        <v>0</v>
      </c>
      <c r="C77" s="2">
        <f>'System Parameters'!C29</f>
        <v>0</v>
      </c>
      <c r="D77" s="2">
        <f>'System Parameters'!D29</f>
        <v>0</v>
      </c>
      <c r="T77" s="2">
        <f>'System Parameters'!E29</f>
        <v>0</v>
      </c>
      <c r="U77" s="2">
        <f>'System Parameters'!F29</f>
        <v>0</v>
      </c>
      <c r="V77" s="2">
        <f>'System Parameters'!G29</f>
        <v>0</v>
      </c>
      <c r="W77" s="2">
        <f>'System Parameters'!H29</f>
        <v>0</v>
      </c>
    </row>
    <row r="78" customHeight="1" spans="1:23">
      <c r="A78" s="2">
        <f>'System Parameters'!A30</f>
        <v>0</v>
      </c>
      <c r="B78" s="2">
        <f>'System Parameters'!B30</f>
        <v>0</v>
      </c>
      <c r="C78" s="2">
        <f>'System Parameters'!C30</f>
        <v>0</v>
      </c>
      <c r="D78" s="2">
        <f>'System Parameters'!D30</f>
        <v>0</v>
      </c>
      <c r="T78" s="2">
        <f>'System Parameters'!E30</f>
        <v>16</v>
      </c>
      <c r="U78" s="2">
        <f>'System Parameters'!F30</f>
        <v>7</v>
      </c>
      <c r="V78" s="2">
        <f>'System Parameters'!G30</f>
        <v>1</v>
      </c>
      <c r="W78" s="2" t="str">
        <f>'System Parameters'!H30</f>
        <v>hours/day typical usage</v>
      </c>
    </row>
    <row r="79" customHeight="1" spans="1:23">
      <c r="A79" s="2" t="str">
        <f>'System Parameters'!A31</f>
        <v>Battery</v>
      </c>
      <c r="B79" s="2" t="str">
        <f>'System Parameters'!B31</f>
        <v>https://www.ineltro.ch/media/downloads/SAAItem/45/45958/36e3e7f3-2049-4adb-a2a7-79c654d92915.pdf</v>
      </c>
      <c r="C79" s="2">
        <f>'System Parameters'!C31</f>
        <v>0</v>
      </c>
      <c r="D79" s="2">
        <f>'System Parameters'!D31</f>
        <v>0</v>
      </c>
      <c r="T79" s="2">
        <f>'System Parameters'!E31</f>
        <v>0</v>
      </c>
      <c r="U79" s="2">
        <f>'System Parameters'!F31</f>
        <v>0</v>
      </c>
      <c r="V79" s="2">
        <f>'System Parameters'!G31</f>
        <v>0</v>
      </c>
      <c r="W79" s="2">
        <f>'System Parameters'!H31</f>
        <v>0</v>
      </c>
    </row>
    <row r="80" customHeight="1" spans="1:23">
      <c r="A80" s="2" t="str">
        <f>'System Parameters'!A32</f>
        <v>Capacity</v>
      </c>
      <c r="B80" s="2">
        <f>'System Parameters'!B32</f>
        <v>2600</v>
      </c>
      <c r="C80" s="2" t="str">
        <f>'System Parameters'!C32</f>
        <v>mAh</v>
      </c>
      <c r="D80" s="2">
        <f>'System Parameters'!D32</f>
        <v>0</v>
      </c>
      <c r="T80" s="2">
        <f>'System Parameters'!E32</f>
        <v>0</v>
      </c>
      <c r="U80" s="2">
        <f>'System Parameters'!F32</f>
        <v>0</v>
      </c>
      <c r="V80" s="2">
        <f>'System Parameters'!G32</f>
        <v>0</v>
      </c>
      <c r="W80" s="2">
        <f>'System Parameters'!H32</f>
        <v>0</v>
      </c>
    </row>
    <row r="81" customHeight="1" spans="1:23">
      <c r="A81" s="2" t="str">
        <f>'System Parameters'!A33</f>
        <v>Nominal Voltage</v>
      </c>
      <c r="B81" s="2">
        <f>'System Parameters'!B33</f>
        <v>3.7</v>
      </c>
      <c r="C81" s="2" t="str">
        <f>'System Parameters'!C33</f>
        <v>V</v>
      </c>
      <c r="D81" s="2">
        <f>'System Parameters'!D33</f>
        <v>0</v>
      </c>
      <c r="T81" s="2">
        <f>'System Parameters'!E33</f>
        <v>0</v>
      </c>
      <c r="U81" s="2">
        <f>'System Parameters'!F33</f>
        <v>0</v>
      </c>
      <c r="V81" s="2">
        <f>'System Parameters'!G33</f>
        <v>0</v>
      </c>
      <c r="W81" s="2">
        <f>'System Parameters'!H33</f>
        <v>0</v>
      </c>
    </row>
    <row r="82" customHeight="1" spans="1:23">
      <c r="A82" s="2" t="str">
        <f>'System Parameters'!A34</f>
        <v>Regulator Efficiency</v>
      </c>
      <c r="B82" s="3">
        <f>'System Parameters'!B34</f>
        <v>0.9</v>
      </c>
      <c r="C82" s="2">
        <f>'System Parameters'!C34</f>
        <v>0</v>
      </c>
      <c r="D82" s="2">
        <f>'System Parameters'!D34</f>
        <v>0</v>
      </c>
      <c r="T82" s="2">
        <f>'System Parameters'!E34</f>
        <v>0</v>
      </c>
      <c r="U82" s="2">
        <f>'System Parameters'!F34</f>
        <v>0</v>
      </c>
      <c r="V82" s="2">
        <f>'System Parameters'!G34</f>
        <v>0</v>
      </c>
      <c r="W82" s="2">
        <f>'System Parameters'!H34</f>
        <v>0</v>
      </c>
    </row>
    <row r="83" customHeight="1" spans="1:22">
      <c r="A83" s="2">
        <f>'System Parameters'!A35</f>
        <v>0</v>
      </c>
      <c r="B83" s="2">
        <f>'System Parameters'!B35</f>
        <v>0</v>
      </c>
      <c r="C83" s="2">
        <f>'System Parameters'!C35</f>
        <v>0</v>
      </c>
      <c r="D83" s="2">
        <f>'System Parameters'!D35</f>
        <v>0</v>
      </c>
      <c r="O83" s="2">
        <f>'System Parameters'!E35</f>
        <v>0</v>
      </c>
      <c r="P83" s="2">
        <f>'System Parameters'!F35</f>
        <v>0</v>
      </c>
      <c r="Q83" s="2">
        <f>'System Parameters'!G35</f>
        <v>0</v>
      </c>
      <c r="R83" s="2">
        <f>'System Parameters'!H35</f>
        <v>0</v>
      </c>
      <c r="S83" s="2">
        <f>'System Parameters'!I35</f>
        <v>0</v>
      </c>
      <c r="T83" s="2">
        <f>'System Parameters'!J35</f>
        <v>0</v>
      </c>
      <c r="U83" s="2" t="e">
        <f>#REF!</f>
        <v>#REF!</v>
      </c>
      <c r="V83" s="2" t="e">
        <f>#REF!</f>
        <v>#REF!</v>
      </c>
    </row>
    <row r="84" customHeight="1" spans="1:22">
      <c r="A84" s="2">
        <f>'System Parameters'!A36</f>
        <v>0</v>
      </c>
      <c r="B84" s="2">
        <f>'System Parameters'!B36</f>
        <v>0</v>
      </c>
      <c r="C84" s="2">
        <f>'System Parameters'!C36</f>
        <v>0</v>
      </c>
      <c r="D84" s="2">
        <f>'System Parameters'!D36</f>
        <v>0</v>
      </c>
      <c r="O84" s="2">
        <f>'System Parameters'!E36</f>
        <v>0</v>
      </c>
      <c r="P84" s="2">
        <f>'System Parameters'!F36</f>
        <v>0</v>
      </c>
      <c r="Q84" s="2">
        <f>'System Parameters'!G36</f>
        <v>0</v>
      </c>
      <c r="R84" s="2">
        <f>'System Parameters'!H36</f>
        <v>0</v>
      </c>
      <c r="S84" s="2">
        <f>'System Parameters'!I36</f>
        <v>0</v>
      </c>
      <c r="T84" s="2">
        <f>'System Parameters'!J36</f>
        <v>0</v>
      </c>
      <c r="U84" s="2" t="e">
        <f>#REF!</f>
        <v>#REF!</v>
      </c>
      <c r="V84" s="2" t="e">
        <f>#REF!</f>
        <v>#REF!</v>
      </c>
    </row>
    <row r="85" customHeight="1" spans="1:22">
      <c r="A85" s="2">
        <f>'System Parameters'!A37</f>
        <v>0</v>
      </c>
      <c r="B85" s="2">
        <f>'System Parameters'!K24</f>
        <v>0</v>
      </c>
      <c r="C85" s="2">
        <f>'System Parameters'!L24</f>
        <v>0</v>
      </c>
      <c r="D85" s="2">
        <f>'System Parameters'!M24</f>
        <v>0</v>
      </c>
      <c r="O85" s="2">
        <f>'System Parameters'!N24</f>
        <v>0</v>
      </c>
      <c r="P85" s="2">
        <f>'System Parameters'!O24</f>
        <v>0</v>
      </c>
      <c r="Q85" s="2">
        <f>'System Parameters'!P24</f>
        <v>0</v>
      </c>
      <c r="R85" s="2">
        <f>'System Parameters'!Q24</f>
        <v>0</v>
      </c>
      <c r="S85" s="2">
        <f>'System Parameters'!I37</f>
        <v>0</v>
      </c>
      <c r="T85" s="2">
        <f>'System Parameters'!J37</f>
        <v>0</v>
      </c>
      <c r="U85" s="2" t="e">
        <f>#REF!</f>
        <v>#REF!</v>
      </c>
      <c r="V85" s="2" t="e">
        <f>#REF!</f>
        <v>#REF!</v>
      </c>
    </row>
    <row r="86" customHeight="1" spans="1:22">
      <c r="A86" s="2" t="str">
        <f>'System Parameters'!A38</f>
        <v>REFLECTIONS : WHAT DID YOU LEARN FROM ANALYZING YOUR POWER.  TALK ABOUT SOME POTENTIAL TRADEOFFS. </v>
      </c>
      <c r="B86" s="2">
        <f>'System Parameters'!K25</f>
        <v>0</v>
      </c>
      <c r="C86" s="2" t="e">
        <f>#REF!</f>
        <v>#REF!</v>
      </c>
      <c r="D86" s="2" t="e">
        <f>#REF!</f>
        <v>#REF!</v>
      </c>
      <c r="O86" s="2" t="e">
        <f>#REF!</f>
        <v>#REF!</v>
      </c>
      <c r="P86" s="2" t="e">
        <f>#REF!</f>
        <v>#REF!</v>
      </c>
      <c r="Q86" s="2" t="e">
        <f>#REF!</f>
        <v>#REF!</v>
      </c>
      <c r="R86" s="2">
        <f>'System Parameters'!Q25</f>
        <v>0</v>
      </c>
      <c r="S86" s="2">
        <f>'System Parameters'!I38</f>
        <v>0</v>
      </c>
      <c r="T86" s="2">
        <f>'System Parameters'!J38</f>
        <v>0</v>
      </c>
      <c r="U86" s="2" t="e">
        <f>#REF!</f>
        <v>#REF!</v>
      </c>
      <c r="V86" s="2" t="e">
        <f>#REF!</f>
        <v>#REF!</v>
      </c>
    </row>
    <row r="87" customHeight="1" spans="1:22">
      <c r="A87" s="2" t="str">
        <f>'System Parameters'!L25</f>
        <v>Total power in profile (mw)</v>
      </c>
      <c r="B87" s="2">
        <f>'System Parameters'!M25</f>
        <v>0</v>
      </c>
      <c r="C87" s="2">
        <f>'System Parameters'!N25</f>
        <v>0</v>
      </c>
      <c r="R87" s="2">
        <f>'System Parameters'!Q26</f>
        <v>0</v>
      </c>
      <c r="S87" s="2">
        <f>'System Parameters'!I39</f>
        <v>0</v>
      </c>
      <c r="T87" s="2">
        <f>'System Parameters'!J39</f>
        <v>0</v>
      </c>
      <c r="U87" s="2">
        <f>'System Parameters'!K39</f>
        <v>0</v>
      </c>
      <c r="V87" s="2">
        <f>'System Parameters'!L39</f>
        <v>0</v>
      </c>
    </row>
    <row r="88" customHeight="1" spans="1:22">
      <c r="A88" s="2" t="str">
        <f>'System Parameters'!L26</f>
        <v>"off"</v>
      </c>
      <c r="B88" s="2">
        <f>SUMPRODUCT(B56:B76,$T56:$T76)</f>
        <v>7.6033</v>
      </c>
      <c r="C88" s="2" t="str">
        <f>'System Parameters'!N26</f>
        <v>mW</v>
      </c>
      <c r="D88" s="2">
        <f t="shared" ref="D88:O88" si="29">SUMPRODUCT(D56:D76,$T56:$T76)</f>
        <v>7.6033</v>
      </c>
      <c r="E88" s="2">
        <f t="shared" si="29"/>
        <v>7.6033</v>
      </c>
      <c r="F88" s="2">
        <f t="shared" si="29"/>
        <v>6.8433</v>
      </c>
      <c r="G88" s="2">
        <f t="shared" si="29"/>
        <v>7.6033</v>
      </c>
      <c r="H88" s="2">
        <f t="shared" si="29"/>
        <v>7.6033</v>
      </c>
      <c r="I88" s="2">
        <f t="shared" si="29"/>
        <v>7.6033</v>
      </c>
      <c r="J88" s="2">
        <f t="shared" si="29"/>
        <v>7.60297</v>
      </c>
      <c r="K88" s="2">
        <f t="shared" si="29"/>
        <v>7.6033</v>
      </c>
      <c r="L88" s="2">
        <f t="shared" si="29"/>
        <v>7.6033</v>
      </c>
      <c r="M88" s="2">
        <f t="shared" si="29"/>
        <v>7.6033</v>
      </c>
      <c r="N88" s="2">
        <f t="shared" si="29"/>
        <v>7.6033</v>
      </c>
      <c r="O88" s="2">
        <f t="shared" si="29"/>
        <v>7.6033</v>
      </c>
      <c r="R88" s="2">
        <f>'System Parameters'!Q27</f>
        <v>0</v>
      </c>
      <c r="S88" s="2">
        <f>'System Parameters'!I40</f>
        <v>0</v>
      </c>
      <c r="T88" s="2">
        <f>'System Parameters'!J40</f>
        <v>0</v>
      </c>
      <c r="U88" s="2">
        <f>'System Parameters'!K40</f>
        <v>0</v>
      </c>
      <c r="V88" s="2">
        <f>'System Parameters'!L40</f>
        <v>0</v>
      </c>
    </row>
    <row r="89" customHeight="1" spans="1:22">
      <c r="A89" s="2" t="str">
        <f>'System Parameters'!L27</f>
        <v>"sensing"</v>
      </c>
      <c r="B89" s="2">
        <f>SUMPRODUCT(B56:B76,$U56:$U76)</f>
        <v>176.8118</v>
      </c>
      <c r="C89" s="2" t="str">
        <f>'System Parameters'!N27</f>
        <v>mW</v>
      </c>
      <c r="D89" s="2">
        <f t="shared" ref="D89:O89" si="30">SUMPRODUCT(D56:D76,$U56:$U76)</f>
        <v>169.2118</v>
      </c>
      <c r="E89" s="2">
        <f t="shared" si="30"/>
        <v>166.8118</v>
      </c>
      <c r="F89" s="2">
        <f t="shared" si="30"/>
        <v>176.8118</v>
      </c>
      <c r="G89" s="2">
        <f t="shared" si="30"/>
        <v>176.7868</v>
      </c>
      <c r="H89" s="2">
        <f t="shared" si="30"/>
        <v>176.76387</v>
      </c>
      <c r="I89" s="2">
        <f t="shared" si="30"/>
        <v>176.80355</v>
      </c>
      <c r="J89" s="2">
        <f t="shared" si="30"/>
        <v>176.8118</v>
      </c>
      <c r="K89" s="2">
        <f t="shared" si="30"/>
        <v>176.8118</v>
      </c>
      <c r="L89" s="2">
        <f t="shared" si="30"/>
        <v>176.8118</v>
      </c>
      <c r="M89" s="2">
        <f t="shared" si="30"/>
        <v>176.8118</v>
      </c>
      <c r="N89" s="2">
        <f t="shared" si="30"/>
        <v>176.8118</v>
      </c>
      <c r="O89" s="2">
        <f t="shared" si="30"/>
        <v>176.8118</v>
      </c>
      <c r="R89" s="2">
        <f>'System Parameters'!Q28</f>
        <v>0</v>
      </c>
      <c r="S89" s="2">
        <f>'System Parameters'!I41</f>
        <v>0</v>
      </c>
      <c r="T89" s="2">
        <f>'System Parameters'!J41</f>
        <v>0</v>
      </c>
      <c r="U89" s="2">
        <f>'System Parameters'!K41</f>
        <v>0</v>
      </c>
      <c r="V89" s="2">
        <f>'System Parameters'!L41</f>
        <v>0</v>
      </c>
    </row>
    <row r="90" customHeight="1" spans="1:22">
      <c r="A90" s="2" t="str">
        <f>'System Parameters'!L28</f>
        <v>"interactive"</v>
      </c>
      <c r="B90" s="2">
        <f>SUMPRODUCT(B56:B76,$V56:$V76)</f>
        <v>380.8118</v>
      </c>
      <c r="C90" s="2" t="str">
        <f>'System Parameters'!N28</f>
        <v>mW</v>
      </c>
      <c r="D90" s="2">
        <f t="shared" ref="D90:O90" si="31">SUMPRODUCT(D56:D76,$V56:$V76)</f>
        <v>342.8118</v>
      </c>
      <c r="E90" s="2">
        <f t="shared" si="31"/>
        <v>380.8118</v>
      </c>
      <c r="F90" s="2">
        <f t="shared" si="31"/>
        <v>380.8118</v>
      </c>
      <c r="G90" s="2">
        <f t="shared" si="31"/>
        <v>380.7868</v>
      </c>
      <c r="H90" s="2">
        <f t="shared" si="31"/>
        <v>380.76387</v>
      </c>
      <c r="I90" s="2">
        <f t="shared" si="31"/>
        <v>380.80355</v>
      </c>
      <c r="J90" s="2">
        <f t="shared" si="31"/>
        <v>380.8118</v>
      </c>
      <c r="K90" s="2">
        <f t="shared" si="31"/>
        <v>380.8118</v>
      </c>
      <c r="L90" s="2">
        <f t="shared" si="31"/>
        <v>380.8118</v>
      </c>
      <c r="M90" s="2">
        <f t="shared" si="31"/>
        <v>380.8118</v>
      </c>
      <c r="N90" s="2">
        <f t="shared" si="31"/>
        <v>380.8118</v>
      </c>
      <c r="O90" s="2">
        <f t="shared" si="31"/>
        <v>380.8118</v>
      </c>
      <c r="R90" s="2">
        <f>'System Parameters'!Q29</f>
        <v>0</v>
      </c>
      <c r="S90" s="2">
        <f>'System Parameters'!I42</f>
        <v>0</v>
      </c>
      <c r="T90" s="2">
        <f>'System Parameters'!J42</f>
        <v>0</v>
      </c>
      <c r="U90" s="2">
        <f>'System Parameters'!K42</f>
        <v>0</v>
      </c>
      <c r="V90" s="2">
        <f>'System Parameters'!L42</f>
        <v>0</v>
      </c>
    </row>
    <row r="91" customHeight="1" spans="1:22">
      <c r="A91" s="2">
        <f>'System Parameters'!L29</f>
        <v>0</v>
      </c>
      <c r="B91" s="2">
        <f>'System Parameters'!M29</f>
        <v>0</v>
      </c>
      <c r="C91" s="2">
        <f>'System Parameters'!N29</f>
        <v>0</v>
      </c>
      <c r="D91" s="2">
        <f>'System Parameters'!O29</f>
        <v>0</v>
      </c>
      <c r="E91" s="2">
        <f>'System Parameters'!P29</f>
        <v>0</v>
      </c>
      <c r="F91" s="2">
        <f>'System Parameters'!Q30</f>
        <v>0</v>
      </c>
      <c r="G91" s="2">
        <f>'System Parameters'!I43</f>
        <v>0</v>
      </c>
      <c r="H91" s="2">
        <f>'System Parameters'!J43</f>
        <v>0</v>
      </c>
      <c r="I91" s="2">
        <f>'System Parameters'!K43</f>
        <v>0</v>
      </c>
      <c r="J91" s="2">
        <f>'System Parameters'!L43</f>
        <v>0</v>
      </c>
      <c r="K91" s="2">
        <f>'System Parameters'!M43</f>
        <v>0</v>
      </c>
      <c r="L91" s="2">
        <f>'System Parameters'!N43</f>
        <v>0</v>
      </c>
      <c r="M91" s="2">
        <f>'System Parameters'!O43</f>
        <v>0</v>
      </c>
      <c r="N91" s="2">
        <f>'System Parameters'!P43</f>
        <v>0</v>
      </c>
      <c r="O91" s="2">
        <f>'System Parameters'!Q43</f>
        <v>0</v>
      </c>
      <c r="R91" s="2">
        <f>'System Parameters'!Q30</f>
        <v>0</v>
      </c>
      <c r="S91" s="2">
        <f>'System Parameters'!I43</f>
        <v>0</v>
      </c>
      <c r="T91" s="2">
        <f>'System Parameters'!J43</f>
        <v>0</v>
      </c>
      <c r="U91" s="2">
        <f>'System Parameters'!K43</f>
        <v>0</v>
      </c>
      <c r="V91" s="2">
        <f>'System Parameters'!L43</f>
        <v>0</v>
      </c>
    </row>
    <row r="92" customHeight="1" spans="1:22">
      <c r="A92" s="2" t="str">
        <f>'System Parameters'!L30</f>
        <v>Effective Battery Capacity</v>
      </c>
      <c r="B92" s="2">
        <f>'System Parameters'!M30</f>
        <v>0</v>
      </c>
      <c r="C92" s="2">
        <f>'System Parameters'!N30</f>
        <v>0</v>
      </c>
      <c r="D92" s="2">
        <f>'System Parameters'!O30</f>
        <v>0</v>
      </c>
      <c r="E92" s="2">
        <f>'System Parameters'!P30</f>
        <v>0</v>
      </c>
      <c r="F92" s="2">
        <f>'System Parameters'!Q31</f>
        <v>0</v>
      </c>
      <c r="G92" s="2">
        <f>'System Parameters'!I44</f>
        <v>0</v>
      </c>
      <c r="H92" s="2">
        <f>'System Parameters'!J44</f>
        <v>0</v>
      </c>
      <c r="I92" s="2">
        <f>'System Parameters'!K44</f>
        <v>0</v>
      </c>
      <c r="J92" s="2">
        <f>'System Parameters'!L44</f>
        <v>0</v>
      </c>
      <c r="K92" s="2">
        <f>'System Parameters'!M44</f>
        <v>0</v>
      </c>
      <c r="L92" s="2">
        <f>'System Parameters'!N44</f>
        <v>0</v>
      </c>
      <c r="M92" s="2">
        <f>'System Parameters'!O44</f>
        <v>0</v>
      </c>
      <c r="N92" s="2">
        <f>'System Parameters'!P44</f>
        <v>0</v>
      </c>
      <c r="O92" s="2">
        <f>'System Parameters'!Q44</f>
        <v>0</v>
      </c>
      <c r="P92" s="2">
        <f>'System Parameters'!O30</f>
        <v>0</v>
      </c>
      <c r="Q92" s="2">
        <f>'System Parameters'!P30</f>
        <v>0</v>
      </c>
      <c r="R92" s="2">
        <f>'System Parameters'!Q31</f>
        <v>0</v>
      </c>
      <c r="S92" s="2">
        <f>'System Parameters'!I44</f>
        <v>0</v>
      </c>
      <c r="T92" s="2">
        <f>'System Parameters'!J44</f>
        <v>0</v>
      </c>
      <c r="U92" s="2">
        <f>'System Parameters'!K44</f>
        <v>0</v>
      </c>
      <c r="V92" s="2">
        <f>'System Parameters'!L44</f>
        <v>0</v>
      </c>
    </row>
    <row r="93" customHeight="1" spans="1:22">
      <c r="A93" s="2">
        <f>'System Parameters'!L31</f>
        <v>0</v>
      </c>
      <c r="B93" s="2">
        <f>B80*B81*B82</f>
        <v>8658</v>
      </c>
      <c r="C93" s="2" t="str">
        <f>'System Parameters'!N31</f>
        <v>mW*h</v>
      </c>
      <c r="D93" s="2">
        <f t="shared" ref="D93:O93" si="32">$B93</f>
        <v>8658</v>
      </c>
      <c r="E93" s="2">
        <f t="shared" si="32"/>
        <v>8658</v>
      </c>
      <c r="F93" s="2">
        <f t="shared" si="32"/>
        <v>8658</v>
      </c>
      <c r="G93" s="2">
        <f t="shared" si="32"/>
        <v>8658</v>
      </c>
      <c r="H93" s="2">
        <f t="shared" si="32"/>
        <v>8658</v>
      </c>
      <c r="I93" s="2">
        <f t="shared" si="32"/>
        <v>8658</v>
      </c>
      <c r="J93" s="2">
        <f t="shared" si="32"/>
        <v>8658</v>
      </c>
      <c r="K93" s="2">
        <f t="shared" si="32"/>
        <v>8658</v>
      </c>
      <c r="L93" s="2">
        <f t="shared" si="32"/>
        <v>8658</v>
      </c>
      <c r="M93" s="2">
        <f t="shared" si="32"/>
        <v>8658</v>
      </c>
      <c r="N93" s="2">
        <f t="shared" si="32"/>
        <v>8658</v>
      </c>
      <c r="O93" s="2">
        <f t="shared" si="32"/>
        <v>8658</v>
      </c>
      <c r="P93" s="2">
        <f>'System Parameters'!O31</f>
        <v>0</v>
      </c>
      <c r="Q93" s="2">
        <f>'System Parameters'!P31</f>
        <v>0</v>
      </c>
      <c r="R93" s="2">
        <f>'System Parameters'!Q32</f>
        <v>0</v>
      </c>
      <c r="S93" s="2">
        <f>'System Parameters'!I45</f>
        <v>0</v>
      </c>
      <c r="T93" s="2">
        <f>'System Parameters'!J45</f>
        <v>0</v>
      </c>
      <c r="U93" s="2">
        <f>'System Parameters'!K45</f>
        <v>0</v>
      </c>
      <c r="V93" s="2">
        <f>'System Parameters'!L45</f>
        <v>0</v>
      </c>
    </row>
    <row r="94" customHeight="1" spans="1:22">
      <c r="A94" s="2">
        <f>'System Parameters'!L32</f>
        <v>0</v>
      </c>
      <c r="B94" s="2">
        <f>'System Parameters'!M32</f>
        <v>0</v>
      </c>
      <c r="C94" s="2">
        <f>'System Parameters'!N32</f>
        <v>0</v>
      </c>
      <c r="D94" s="2">
        <f>'System Parameters'!O32</f>
        <v>0</v>
      </c>
      <c r="E94" s="2">
        <f>'System Parameters'!P32</f>
        <v>0</v>
      </c>
      <c r="F94" s="2">
        <f>'System Parameters'!Q33</f>
        <v>0</v>
      </c>
      <c r="G94" s="2">
        <f>'System Parameters'!I46</f>
        <v>0</v>
      </c>
      <c r="H94" s="2">
        <f>'System Parameters'!J46</f>
        <v>0</v>
      </c>
      <c r="I94" s="2">
        <f>'System Parameters'!K46</f>
        <v>0</v>
      </c>
      <c r="J94" s="2">
        <f>'System Parameters'!L46</f>
        <v>0</v>
      </c>
      <c r="K94" s="2">
        <f>'System Parameters'!M46</f>
        <v>0</v>
      </c>
      <c r="L94" s="2">
        <f>'System Parameters'!N46</f>
        <v>0</v>
      </c>
      <c r="M94" s="2">
        <f>'System Parameters'!O46</f>
        <v>0</v>
      </c>
      <c r="N94" s="2">
        <f>'System Parameters'!P46</f>
        <v>0</v>
      </c>
      <c r="O94" s="2">
        <f>'System Parameters'!Q46</f>
        <v>0</v>
      </c>
      <c r="P94" s="2">
        <f>'System Parameters'!O32</f>
        <v>0</v>
      </c>
      <c r="Q94" s="2">
        <f>'System Parameters'!P32</f>
        <v>0</v>
      </c>
      <c r="R94" s="2">
        <f>'System Parameters'!Q33</f>
        <v>0</v>
      </c>
      <c r="S94" s="2">
        <f>'System Parameters'!I46</f>
        <v>0</v>
      </c>
      <c r="T94" s="2">
        <f>'System Parameters'!J46</f>
        <v>0</v>
      </c>
      <c r="U94" s="2">
        <f>'System Parameters'!K46</f>
        <v>0</v>
      </c>
      <c r="V94" s="2">
        <f>'System Parameters'!L46</f>
        <v>0</v>
      </c>
    </row>
    <row r="95" customHeight="1" spans="1:22">
      <c r="A95" s="2" t="str">
        <f>'System Parameters'!L33</f>
        <v>Days of Use</v>
      </c>
      <c r="B95" s="2">
        <f>B93/($T78*B88+$U78*B89+$V78*B90)</f>
        <v>4.97544115808134</v>
      </c>
      <c r="C95" s="2" t="str">
        <f>'System Parameters'!N33</f>
        <v>days</v>
      </c>
      <c r="D95" s="2">
        <f t="shared" ref="D95:O95" si="33">D93/($T78*D88+$U78*D89+$V78*D90)</f>
        <v>5.25062294292989</v>
      </c>
      <c r="E95" s="2">
        <f t="shared" si="33"/>
        <v>5.18397420299241</v>
      </c>
      <c r="F95" s="2">
        <f t="shared" si="33"/>
        <v>5.01045378113912</v>
      </c>
      <c r="G95" s="2">
        <f t="shared" si="33"/>
        <v>4.97601306522405</v>
      </c>
      <c r="H95" s="2">
        <f t="shared" si="33"/>
        <v>4.97653773406569</v>
      </c>
      <c r="I95" s="2">
        <f t="shared" si="33"/>
        <v>4.97562987290478</v>
      </c>
      <c r="J95" s="2">
        <f t="shared" si="33"/>
        <v>4.97545625474042</v>
      </c>
      <c r="K95" s="2">
        <f t="shared" si="33"/>
        <v>4.97544115808134</v>
      </c>
      <c r="L95" s="2">
        <f t="shared" si="33"/>
        <v>4.97544115808134</v>
      </c>
      <c r="M95" s="2">
        <f t="shared" si="33"/>
        <v>4.97544115808134</v>
      </c>
      <c r="N95" s="2">
        <f t="shared" si="33"/>
        <v>4.97544115808134</v>
      </c>
      <c r="O95" s="2">
        <f t="shared" si="33"/>
        <v>4.97544115808134</v>
      </c>
      <c r="P95" s="2">
        <f>'System Parameters'!O33</f>
        <v>0</v>
      </c>
      <c r="Q95" s="2">
        <f>'System Parameters'!P33</f>
        <v>0</v>
      </c>
      <c r="R95" s="2">
        <f>'System Parameters'!Q34</f>
        <v>0</v>
      </c>
      <c r="S95" s="2">
        <f>'System Parameters'!I47</f>
        <v>0</v>
      </c>
      <c r="T95" s="2">
        <f>'System Parameters'!J47</f>
        <v>0</v>
      </c>
      <c r="U95" s="2">
        <f>'System Parameters'!K47</f>
        <v>0</v>
      </c>
      <c r="V95" s="2">
        <f>'System Parameters'!L47</f>
        <v>0</v>
      </c>
    </row>
    <row r="96" customHeight="1" spans="1:22">
      <c r="A96" s="2" t="str">
        <f>'System Parameters'!L34</f>
        <v>Hours of Use</v>
      </c>
      <c r="B96" s="2">
        <f>B95*24</f>
        <v>119.410587793952</v>
      </c>
      <c r="C96" s="2" t="str">
        <f>'System Parameters'!N34</f>
        <v>hours</v>
      </c>
      <c r="D96" s="2">
        <f t="shared" ref="D96:O96" si="34">D95*24</f>
        <v>126.014950630317</v>
      </c>
      <c r="E96" s="2">
        <f t="shared" si="34"/>
        <v>124.415380871818</v>
      </c>
      <c r="F96" s="2">
        <f t="shared" si="34"/>
        <v>120.250890747339</v>
      </c>
      <c r="G96" s="2">
        <f t="shared" si="34"/>
        <v>119.424313565377</v>
      </c>
      <c r="H96" s="2">
        <f t="shared" si="34"/>
        <v>119.436905617576</v>
      </c>
      <c r="I96" s="2">
        <f t="shared" si="34"/>
        <v>119.415116949715</v>
      </c>
      <c r="J96" s="2">
        <f t="shared" si="34"/>
        <v>119.41095011377</v>
      </c>
      <c r="K96" s="2">
        <f t="shared" si="34"/>
        <v>119.410587793952</v>
      </c>
      <c r="L96" s="2">
        <f t="shared" si="34"/>
        <v>119.410587793952</v>
      </c>
      <c r="M96" s="2">
        <f t="shared" si="34"/>
        <v>119.410587793952</v>
      </c>
      <c r="N96" s="2">
        <f t="shared" si="34"/>
        <v>119.410587793952</v>
      </c>
      <c r="O96" s="2">
        <f t="shared" si="34"/>
        <v>119.410587793952</v>
      </c>
      <c r="P96" s="2">
        <f>'System Parameters'!O34</f>
        <v>0</v>
      </c>
      <c r="Q96" s="2">
        <f>'System Parameters'!P34</f>
        <v>0</v>
      </c>
      <c r="R96" s="2">
        <f>'System Parameters'!Q35</f>
        <v>0</v>
      </c>
      <c r="S96" s="2">
        <f>'System Parameters'!I48</f>
        <v>0</v>
      </c>
      <c r="T96" s="2">
        <f>'System Parameters'!J48</f>
        <v>0</v>
      </c>
      <c r="U96" s="2">
        <f>'System Parameters'!K48</f>
        <v>0</v>
      </c>
      <c r="V96" s="2">
        <f>'System Parameters'!L48</f>
        <v>0</v>
      </c>
    </row>
    <row r="97" customHeight="1" spans="1:22">
      <c r="A97" s="2">
        <f>'System Parameters'!A49</f>
        <v>0</v>
      </c>
      <c r="B97" s="2">
        <f>'System Parameters'!K36</f>
        <v>0</v>
      </c>
      <c r="C97" s="2">
        <f>'System Parameters'!L36</f>
        <v>0</v>
      </c>
      <c r="D97" s="2">
        <f>'System Parameters'!M36</f>
        <v>0</v>
      </c>
      <c r="O97" s="2">
        <f>'System Parameters'!N36</f>
        <v>0</v>
      </c>
      <c r="P97" s="2">
        <f>'System Parameters'!O36</f>
        <v>0</v>
      </c>
      <c r="Q97" s="2">
        <f>'System Parameters'!P36</f>
        <v>0</v>
      </c>
      <c r="R97" s="2">
        <f>'System Parameters'!Q36</f>
        <v>0</v>
      </c>
      <c r="S97" s="2">
        <f>'System Parameters'!I49</f>
        <v>0</v>
      </c>
      <c r="T97" s="2">
        <f>'System Parameters'!J49</f>
        <v>0</v>
      </c>
      <c r="U97" s="2">
        <f>'System Parameters'!K49</f>
        <v>0</v>
      </c>
      <c r="V97" s="2">
        <f>'System Parameters'!L49</f>
        <v>0</v>
      </c>
    </row>
    <row r="98" customHeight="1" spans="1:22">
      <c r="A98" s="1" t="s">
        <v>40</v>
      </c>
      <c r="B98" s="2">
        <f>'System Parameters'!K37</f>
        <v>0</v>
      </c>
      <c r="C98" s="2">
        <f>'System Parameters'!L37</f>
        <v>0</v>
      </c>
      <c r="D98" s="4">
        <f t="shared" ref="D98:O98" si="35">D96/$B96-1</f>
        <v>0.0553080171396634</v>
      </c>
      <c r="E98" s="4">
        <f t="shared" si="35"/>
        <v>0.0419124733436671</v>
      </c>
      <c r="F98" s="4">
        <f t="shared" si="35"/>
        <v>0.00703708916362333</v>
      </c>
      <c r="G98" s="4">
        <f t="shared" si="35"/>
        <v>0.000114946016752659</v>
      </c>
      <c r="H98" s="4">
        <f t="shared" si="35"/>
        <v>0.000220397739518319</v>
      </c>
      <c r="I98" s="4">
        <f t="shared" si="35"/>
        <v>3.79292644503426e-5</v>
      </c>
      <c r="J98" s="4">
        <f t="shared" si="35"/>
        <v>3.03423527636681e-6</v>
      </c>
      <c r="K98" s="4">
        <f t="shared" si="35"/>
        <v>0</v>
      </c>
      <c r="L98" s="4">
        <f t="shared" si="35"/>
        <v>0</v>
      </c>
      <c r="M98" s="4">
        <f t="shared" si="35"/>
        <v>0</v>
      </c>
      <c r="N98" s="4">
        <f t="shared" si="35"/>
        <v>0</v>
      </c>
      <c r="O98" s="4">
        <f t="shared" si="35"/>
        <v>0</v>
      </c>
      <c r="P98" s="2">
        <f>'System Parameters'!O37</f>
        <v>0</v>
      </c>
      <c r="Q98" s="2">
        <f>'System Parameters'!P37</f>
        <v>0</v>
      </c>
      <c r="R98" s="2">
        <f>'System Parameters'!Q37</f>
        <v>0</v>
      </c>
      <c r="S98" s="2">
        <f>'System Parameters'!I50</f>
        <v>0</v>
      </c>
      <c r="T98" s="2">
        <f>'System Parameters'!J50</f>
        <v>0</v>
      </c>
      <c r="U98" s="2">
        <f>'System Parameters'!K50</f>
        <v>0</v>
      </c>
      <c r="V98" s="2">
        <f>'System Parameters'!L50</f>
        <v>0</v>
      </c>
    </row>
    <row r="99" customHeight="1" spans="1:22">
      <c r="A99" s="1" t="s">
        <v>41</v>
      </c>
      <c r="B99" s="2">
        <f>'System Parameters'!K38</f>
        <v>0</v>
      </c>
      <c r="C99" s="2">
        <f>'System Parameters'!L38</f>
        <v>0</v>
      </c>
      <c r="D99" s="1" t="s">
        <v>42</v>
      </c>
      <c r="E99" s="1" t="s">
        <v>43</v>
      </c>
      <c r="F99" s="1" t="s">
        <v>44</v>
      </c>
      <c r="G99" s="1" t="s">
        <v>45</v>
      </c>
      <c r="H99" s="1" t="s">
        <v>46</v>
      </c>
      <c r="I99" s="1" t="s">
        <v>47</v>
      </c>
      <c r="J99" s="1" t="s">
        <v>48</v>
      </c>
      <c r="K99" s="1" t="s">
        <v>49</v>
      </c>
      <c r="L99" s="1" t="s">
        <v>50</v>
      </c>
      <c r="M99" s="1" t="s">
        <v>51</v>
      </c>
      <c r="N99" s="1" t="s">
        <v>52</v>
      </c>
      <c r="O99" s="1" t="s">
        <v>53</v>
      </c>
      <c r="P99" s="2">
        <f>'System Parameters'!O38</f>
        <v>0</v>
      </c>
      <c r="Q99" s="2">
        <f>'System Parameters'!P38</f>
        <v>0</v>
      </c>
      <c r="R99" s="2">
        <f>'System Parameters'!Q38</f>
        <v>0</v>
      </c>
      <c r="S99" s="2">
        <f>'System Parameters'!I51</f>
        <v>0</v>
      </c>
      <c r="T99" s="2">
        <f>'System Parameters'!J51</f>
        <v>0</v>
      </c>
      <c r="U99" s="2">
        <f>'System Parameters'!K51</f>
        <v>0</v>
      </c>
      <c r="V99" s="2">
        <f>'System Parameters'!L51</f>
        <v>0</v>
      </c>
    </row>
    <row r="100" customHeight="1" spans="1:22">
      <c r="A100" s="2">
        <f>'System Parameters'!A52</f>
        <v>0</v>
      </c>
      <c r="B100" s="2">
        <f>'System Parameters'!B52</f>
        <v>0</v>
      </c>
      <c r="C100" s="2">
        <f>'System Parameters'!C52</f>
        <v>0</v>
      </c>
      <c r="D100" s="2">
        <f>'System Parameters'!D52</f>
        <v>0</v>
      </c>
      <c r="O100" s="2">
        <f>'System Parameters'!E52</f>
        <v>0</v>
      </c>
      <c r="P100" s="2">
        <f>'System Parameters'!F52</f>
        <v>0</v>
      </c>
      <c r="Q100" s="2">
        <f>'System Parameters'!G52</f>
        <v>0</v>
      </c>
      <c r="R100" s="2">
        <f>'System Parameters'!H52</f>
        <v>0</v>
      </c>
      <c r="S100" s="2">
        <f>'System Parameters'!I52</f>
        <v>0</v>
      </c>
      <c r="T100" s="2">
        <f>'System Parameters'!J52</f>
        <v>0</v>
      </c>
      <c r="U100" s="2">
        <f>'System Parameters'!K52</f>
        <v>0</v>
      </c>
      <c r="V100" s="2">
        <f>'System Parameters'!L52</f>
        <v>0</v>
      </c>
    </row>
    <row r="101" customHeight="1" spans="1:22">
      <c r="A101" s="2">
        <f>'System Parameters'!A53</f>
        <v>0</v>
      </c>
      <c r="B101" s="2">
        <f>'System Parameters'!B53</f>
        <v>0</v>
      </c>
      <c r="C101" s="2">
        <f>'System Parameters'!C53</f>
        <v>0</v>
      </c>
      <c r="D101" s="2">
        <f>'System Parameters'!D53</f>
        <v>0</v>
      </c>
      <c r="O101" s="2">
        <f>'System Parameters'!E53</f>
        <v>0</v>
      </c>
      <c r="P101" s="2">
        <f>'System Parameters'!F53</f>
        <v>0</v>
      </c>
      <c r="Q101" s="2">
        <f>'System Parameters'!G53</f>
        <v>0</v>
      </c>
      <c r="R101" s="2">
        <f>'System Parameters'!H53</f>
        <v>0</v>
      </c>
      <c r="S101" s="2">
        <f>'System Parameters'!I53</f>
        <v>0</v>
      </c>
      <c r="T101" s="2">
        <f>'System Parameters'!J53</f>
        <v>0</v>
      </c>
      <c r="U101" s="2">
        <f>'System Parameters'!K53</f>
        <v>0</v>
      </c>
      <c r="V101" s="2">
        <f>'System Parameters'!L53</f>
        <v>0</v>
      </c>
    </row>
    <row r="102" customHeight="1" spans="1:22">
      <c r="A102" s="2">
        <f>'System Parameters'!A54</f>
        <v>0</v>
      </c>
      <c r="B102" s="2">
        <f>'System Parameters'!B54</f>
        <v>0</v>
      </c>
      <c r="C102" s="2">
        <f>'System Parameters'!C54</f>
        <v>0</v>
      </c>
      <c r="D102" s="2">
        <f>'System Parameters'!D54</f>
        <v>0</v>
      </c>
      <c r="O102" s="2">
        <f>'System Parameters'!E54</f>
        <v>0</v>
      </c>
      <c r="P102" s="2">
        <f>'System Parameters'!F54</f>
        <v>0</v>
      </c>
      <c r="Q102" s="2">
        <f>'System Parameters'!G54</f>
        <v>0</v>
      </c>
      <c r="R102" s="2">
        <f>'System Parameters'!H54</f>
        <v>0</v>
      </c>
      <c r="S102" s="2">
        <f>'System Parameters'!I54</f>
        <v>0</v>
      </c>
      <c r="T102" s="2">
        <f>'System Parameters'!J54</f>
        <v>0</v>
      </c>
      <c r="U102" s="2">
        <f>'System Parameters'!K54</f>
        <v>0</v>
      </c>
      <c r="V102" s="2">
        <f>'System Parameters'!L54</f>
        <v>0</v>
      </c>
    </row>
    <row r="103" customHeight="1" spans="1:22">
      <c r="A103" s="2">
        <f>'System Parameters'!A55</f>
        <v>0</v>
      </c>
      <c r="B103" s="2">
        <f>'System Parameters'!B55</f>
        <v>0</v>
      </c>
      <c r="C103" s="2">
        <f>'System Parameters'!C55</f>
        <v>0</v>
      </c>
      <c r="D103" s="2">
        <f>'System Parameters'!D55</f>
        <v>0</v>
      </c>
      <c r="O103" s="2">
        <f>'System Parameters'!E55</f>
        <v>0</v>
      </c>
      <c r="P103" s="2">
        <f>'System Parameters'!F55</f>
        <v>0</v>
      </c>
      <c r="Q103" s="2">
        <f>'System Parameters'!G55</f>
        <v>0</v>
      </c>
      <c r="R103" s="2">
        <f>'System Parameters'!H55</f>
        <v>0</v>
      </c>
      <c r="S103" s="2">
        <f>'System Parameters'!I55</f>
        <v>0</v>
      </c>
      <c r="T103" s="2">
        <f>'System Parameters'!J55</f>
        <v>0</v>
      </c>
      <c r="U103" s="2">
        <f>'System Parameters'!K55</f>
        <v>0</v>
      </c>
      <c r="V103" s="2">
        <f>'System Parameters'!L55</f>
        <v>0</v>
      </c>
    </row>
    <row r="104" customHeight="1" spans="1:22">
      <c r="A104" s="2">
        <f>'System Parameters'!A56</f>
        <v>0</v>
      </c>
      <c r="B104" s="2">
        <f>'System Parameters'!B56</f>
        <v>0</v>
      </c>
      <c r="C104" s="2">
        <f>'System Parameters'!C56</f>
        <v>0</v>
      </c>
      <c r="D104" s="2">
        <f>'System Parameters'!D56</f>
        <v>0</v>
      </c>
      <c r="O104" s="2">
        <f>'System Parameters'!E56</f>
        <v>0</v>
      </c>
      <c r="P104" s="2">
        <f>'System Parameters'!F56</f>
        <v>0</v>
      </c>
      <c r="Q104" s="2">
        <f>'System Parameters'!G56</f>
        <v>0</v>
      </c>
      <c r="R104" s="2">
        <f>'System Parameters'!H56</f>
        <v>0</v>
      </c>
      <c r="S104" s="2">
        <f>'System Parameters'!I56</f>
        <v>0</v>
      </c>
      <c r="T104" s="2">
        <f>'System Parameters'!J56</f>
        <v>0</v>
      </c>
      <c r="U104" s="2">
        <f>'System Parameters'!K56</f>
        <v>0</v>
      </c>
      <c r="V104" s="2">
        <f>'System Parameters'!L56</f>
        <v>0</v>
      </c>
    </row>
    <row r="105" customHeight="1" spans="1:22">
      <c r="A105" s="2">
        <f>'System Parameters'!A57</f>
        <v>0</v>
      </c>
      <c r="B105" s="2">
        <f>'System Parameters'!B57</f>
        <v>0</v>
      </c>
      <c r="C105" s="2">
        <f>'System Parameters'!C57</f>
        <v>0</v>
      </c>
      <c r="D105" s="2">
        <f>'System Parameters'!D57</f>
        <v>0</v>
      </c>
      <c r="O105" s="2">
        <f>'System Parameters'!E57</f>
        <v>0</v>
      </c>
      <c r="P105" s="2">
        <f>'System Parameters'!F57</f>
        <v>0</v>
      </c>
      <c r="Q105" s="2">
        <f>'System Parameters'!G57</f>
        <v>0</v>
      </c>
      <c r="R105" s="2">
        <f>'System Parameters'!H57</f>
        <v>0</v>
      </c>
      <c r="S105" s="2">
        <f>'System Parameters'!I57</f>
        <v>0</v>
      </c>
      <c r="T105" s="2">
        <f>'System Parameters'!J57</f>
        <v>0</v>
      </c>
      <c r="U105" s="2">
        <f>'System Parameters'!K57</f>
        <v>0</v>
      </c>
      <c r="V105" s="2">
        <f>'System Parameters'!L57</f>
        <v>0</v>
      </c>
    </row>
    <row r="106" customHeight="1" spans="1:22">
      <c r="A106" s="2">
        <f>'System Parameters'!A58</f>
        <v>0</v>
      </c>
      <c r="B106" s="2">
        <f>'System Parameters'!B58</f>
        <v>0</v>
      </c>
      <c r="C106" s="2">
        <f>'System Parameters'!C58</f>
        <v>0</v>
      </c>
      <c r="D106" s="2">
        <f>'System Parameters'!D58</f>
        <v>0</v>
      </c>
      <c r="O106" s="2">
        <f>'System Parameters'!E58</f>
        <v>0</v>
      </c>
      <c r="P106" s="2">
        <f>'System Parameters'!F58</f>
        <v>0</v>
      </c>
      <c r="Q106" s="2">
        <f>'System Parameters'!G58</f>
        <v>0</v>
      </c>
      <c r="R106" s="2">
        <f>'System Parameters'!H58</f>
        <v>0</v>
      </c>
      <c r="S106" s="2">
        <f>'System Parameters'!I58</f>
        <v>0</v>
      </c>
      <c r="T106" s="2">
        <f>'System Parameters'!J58</f>
        <v>0</v>
      </c>
      <c r="U106" s="2">
        <f>'System Parameters'!K58</f>
        <v>0</v>
      </c>
      <c r="V106" s="2">
        <f>'System Parameters'!L58</f>
        <v>0</v>
      </c>
    </row>
    <row r="107" customHeight="1" spans="1:22">
      <c r="A107" s="2">
        <f>'System Parameters'!A59</f>
        <v>0</v>
      </c>
      <c r="B107" s="2">
        <f>'System Parameters'!B59</f>
        <v>0</v>
      </c>
      <c r="C107" s="2">
        <f>'System Parameters'!C59</f>
        <v>0</v>
      </c>
      <c r="D107" s="2">
        <f>'System Parameters'!D59</f>
        <v>0</v>
      </c>
      <c r="O107" s="2">
        <f>'System Parameters'!E59</f>
        <v>0</v>
      </c>
      <c r="P107" s="2">
        <f>'System Parameters'!F59</f>
        <v>0</v>
      </c>
      <c r="Q107" s="2">
        <f>'System Parameters'!G59</f>
        <v>0</v>
      </c>
      <c r="R107" s="2">
        <f>'System Parameters'!H59</f>
        <v>0</v>
      </c>
      <c r="S107" s="2">
        <f>'System Parameters'!I59</f>
        <v>0</v>
      </c>
      <c r="T107" s="2">
        <f>'System Parameters'!J59</f>
        <v>0</v>
      </c>
      <c r="U107" s="2">
        <f>'System Parameters'!K59</f>
        <v>0</v>
      </c>
      <c r="V107" s="2">
        <f>'System Parameters'!L59</f>
        <v>0</v>
      </c>
    </row>
    <row r="108" customHeight="1" spans="1:22">
      <c r="A108" s="2">
        <f>'System Parameters'!A60</f>
        <v>0</v>
      </c>
      <c r="B108" s="2">
        <f>'System Parameters'!B60</f>
        <v>0</v>
      </c>
      <c r="C108" s="2">
        <f>'System Parameters'!C60</f>
        <v>0</v>
      </c>
      <c r="D108" s="2">
        <f>'System Parameters'!D60</f>
        <v>0</v>
      </c>
      <c r="O108" s="2">
        <f>'System Parameters'!E60</f>
        <v>0</v>
      </c>
      <c r="P108" s="2">
        <f>'System Parameters'!F60</f>
        <v>0</v>
      </c>
      <c r="Q108" s="2">
        <f>'System Parameters'!G60</f>
        <v>0</v>
      </c>
      <c r="R108" s="2">
        <f>'System Parameters'!H60</f>
        <v>0</v>
      </c>
      <c r="S108" s="2">
        <f>'System Parameters'!I60</f>
        <v>0</v>
      </c>
      <c r="T108" s="2">
        <f>'System Parameters'!J60</f>
        <v>0</v>
      </c>
      <c r="U108" s="2">
        <f>'System Parameters'!K60</f>
        <v>0</v>
      </c>
      <c r="V108" s="2">
        <f>'System Parameters'!L60</f>
        <v>0</v>
      </c>
    </row>
    <row r="109" customHeight="1" spans="1:22">
      <c r="A109" s="2">
        <f>'System Parameters'!A61</f>
        <v>0</v>
      </c>
      <c r="B109" s="2">
        <f>'System Parameters'!B61</f>
        <v>0</v>
      </c>
      <c r="C109" s="2">
        <f>'System Parameters'!C61</f>
        <v>0</v>
      </c>
      <c r="D109" s="2">
        <f>'System Parameters'!D61</f>
        <v>0</v>
      </c>
      <c r="O109" s="2">
        <f>'System Parameters'!E61</f>
        <v>0</v>
      </c>
      <c r="P109" s="2">
        <f>'System Parameters'!F61</f>
        <v>0</v>
      </c>
      <c r="Q109" s="2">
        <f>'System Parameters'!G61</f>
        <v>0</v>
      </c>
      <c r="R109" s="2">
        <f>'System Parameters'!H61</f>
        <v>0</v>
      </c>
      <c r="S109" s="2">
        <f>'System Parameters'!I61</f>
        <v>0</v>
      </c>
      <c r="T109" s="2">
        <f>'System Parameters'!J61</f>
        <v>0</v>
      </c>
      <c r="U109" s="2">
        <f>'System Parameters'!K61</f>
        <v>0</v>
      </c>
      <c r="V109" s="2">
        <f>'System Parameters'!L61</f>
        <v>0</v>
      </c>
    </row>
    <row r="110" customHeight="1" spans="1:22">
      <c r="A110" s="2">
        <f>'System Parameters'!A62</f>
        <v>0</v>
      </c>
      <c r="B110" s="2">
        <f>'System Parameters'!B62</f>
        <v>0</v>
      </c>
      <c r="C110" s="2">
        <f>'System Parameters'!C62</f>
        <v>0</v>
      </c>
      <c r="D110" s="2">
        <f>'System Parameters'!D62</f>
        <v>0</v>
      </c>
      <c r="O110" s="2">
        <f>'System Parameters'!E62</f>
        <v>0</v>
      </c>
      <c r="P110" s="2">
        <f>'System Parameters'!F62</f>
        <v>0</v>
      </c>
      <c r="Q110" s="2">
        <f>'System Parameters'!G62</f>
        <v>0</v>
      </c>
      <c r="R110" s="2">
        <f>'System Parameters'!H62</f>
        <v>0</v>
      </c>
      <c r="S110" s="2">
        <f>'System Parameters'!I62</f>
        <v>0</v>
      </c>
      <c r="T110" s="2">
        <f>'System Parameters'!J62</f>
        <v>0</v>
      </c>
      <c r="U110" s="2">
        <f>'System Parameters'!K62</f>
        <v>0</v>
      </c>
      <c r="V110" s="2">
        <f>'System Parameters'!L62</f>
        <v>0</v>
      </c>
    </row>
    <row r="111" customHeight="1" spans="1:22">
      <c r="A111" s="2">
        <f>'System Parameters'!A63</f>
        <v>0</v>
      </c>
      <c r="B111" s="2">
        <f>'System Parameters'!B63</f>
        <v>0</v>
      </c>
      <c r="C111" s="2">
        <f>'System Parameters'!C63</f>
        <v>0</v>
      </c>
      <c r="D111" s="2">
        <f>'System Parameters'!D63</f>
        <v>0</v>
      </c>
      <c r="O111" s="2">
        <f>'System Parameters'!E63</f>
        <v>0</v>
      </c>
      <c r="P111" s="2">
        <f>'System Parameters'!F63</f>
        <v>0</v>
      </c>
      <c r="Q111" s="2">
        <f>'System Parameters'!G63</f>
        <v>0</v>
      </c>
      <c r="R111" s="2">
        <f>'System Parameters'!H63</f>
        <v>0</v>
      </c>
      <c r="S111" s="2">
        <f>'System Parameters'!I63</f>
        <v>0</v>
      </c>
      <c r="T111" s="2">
        <f>'System Parameters'!J63</f>
        <v>0</v>
      </c>
      <c r="U111" s="2">
        <f>'System Parameters'!K63</f>
        <v>0</v>
      </c>
      <c r="V111" s="2">
        <f>'System Parameters'!L63</f>
        <v>0</v>
      </c>
    </row>
    <row r="112" customHeight="1" spans="1:22">
      <c r="A112" s="2">
        <f>'System Parameters'!A64</f>
        <v>0</v>
      </c>
      <c r="B112" s="2">
        <f>'System Parameters'!B64</f>
        <v>0</v>
      </c>
      <c r="C112" s="2">
        <f>'System Parameters'!C64</f>
        <v>0</v>
      </c>
      <c r="D112" s="2">
        <f>'System Parameters'!D64</f>
        <v>0</v>
      </c>
      <c r="O112" s="2">
        <f>'System Parameters'!E64</f>
        <v>0</v>
      </c>
      <c r="P112" s="2">
        <f>'System Parameters'!F64</f>
        <v>0</v>
      </c>
      <c r="Q112" s="2">
        <f>'System Parameters'!G64</f>
        <v>0</v>
      </c>
      <c r="R112" s="2">
        <f>'System Parameters'!H64</f>
        <v>0</v>
      </c>
      <c r="S112" s="2">
        <f>'System Parameters'!I64</f>
        <v>0</v>
      </c>
      <c r="T112" s="2">
        <f>'System Parameters'!J64</f>
        <v>0</v>
      </c>
      <c r="U112" s="2">
        <f>'System Parameters'!K64</f>
        <v>0</v>
      </c>
      <c r="V112" s="2">
        <f>'System Parameters'!L64</f>
        <v>0</v>
      </c>
    </row>
    <row r="113" customHeight="1" spans="1:22">
      <c r="A113" s="2">
        <f>'System Parameters'!A65</f>
        <v>0</v>
      </c>
      <c r="B113" s="2">
        <f>'System Parameters'!B65</f>
        <v>0</v>
      </c>
      <c r="C113" s="2">
        <f>'System Parameters'!C65</f>
        <v>0</v>
      </c>
      <c r="D113" s="2">
        <f>'System Parameters'!D65</f>
        <v>0</v>
      </c>
      <c r="O113" s="2">
        <f>'System Parameters'!E65</f>
        <v>0</v>
      </c>
      <c r="P113" s="2">
        <f>'System Parameters'!F65</f>
        <v>0</v>
      </c>
      <c r="Q113" s="2">
        <f>'System Parameters'!G65</f>
        <v>0</v>
      </c>
      <c r="R113" s="2">
        <f>'System Parameters'!H65</f>
        <v>0</v>
      </c>
      <c r="S113" s="2">
        <f>'System Parameters'!I65</f>
        <v>0</v>
      </c>
      <c r="T113" s="2">
        <f>'System Parameters'!J65</f>
        <v>0</v>
      </c>
      <c r="U113" s="2">
        <f>'System Parameters'!K65</f>
        <v>0</v>
      </c>
      <c r="V113" s="2">
        <f>'System Parameters'!L65</f>
        <v>0</v>
      </c>
    </row>
    <row r="114" customHeight="1" spans="1:22">
      <c r="A114" s="2">
        <f>'System Parameters'!A66</f>
        <v>0</v>
      </c>
      <c r="B114" s="2">
        <f>'System Parameters'!B66</f>
        <v>0</v>
      </c>
      <c r="C114" s="2">
        <f>'System Parameters'!C66</f>
        <v>0</v>
      </c>
      <c r="D114" s="2">
        <f>'System Parameters'!D66</f>
        <v>0</v>
      </c>
      <c r="O114" s="2">
        <f>'System Parameters'!E66</f>
        <v>0</v>
      </c>
      <c r="P114" s="2">
        <f>'System Parameters'!F66</f>
        <v>0</v>
      </c>
      <c r="Q114" s="2">
        <f>'System Parameters'!G66</f>
        <v>0</v>
      </c>
      <c r="R114" s="2">
        <f>'System Parameters'!H66</f>
        <v>0</v>
      </c>
      <c r="S114" s="2">
        <f>'System Parameters'!I66</f>
        <v>0</v>
      </c>
      <c r="T114" s="2">
        <f>'System Parameters'!J66</f>
        <v>0</v>
      </c>
      <c r="U114" s="2">
        <f>'System Parameters'!K66</f>
        <v>0</v>
      </c>
      <c r="V114" s="2">
        <f>'System Parameters'!L66</f>
        <v>0</v>
      </c>
    </row>
    <row r="115" customHeight="1" spans="1:22">
      <c r="A115" s="2">
        <f>'System Parameters'!A67</f>
        <v>0</v>
      </c>
      <c r="B115" s="2">
        <f>'System Parameters'!B67</f>
        <v>0</v>
      </c>
      <c r="C115" s="2">
        <f>'System Parameters'!C67</f>
        <v>0</v>
      </c>
      <c r="D115" s="2">
        <f>'System Parameters'!D67</f>
        <v>0</v>
      </c>
      <c r="O115" s="2">
        <f>'System Parameters'!E67</f>
        <v>0</v>
      </c>
      <c r="P115" s="2">
        <f>'System Parameters'!F67</f>
        <v>0</v>
      </c>
      <c r="Q115" s="2">
        <f>'System Parameters'!G67</f>
        <v>0</v>
      </c>
      <c r="R115" s="2">
        <f>'System Parameters'!H67</f>
        <v>0</v>
      </c>
      <c r="S115" s="2">
        <f>'System Parameters'!I67</f>
        <v>0</v>
      </c>
      <c r="T115" s="2">
        <f>'System Parameters'!J67</f>
        <v>0</v>
      </c>
      <c r="U115" s="2">
        <f>'System Parameters'!K67</f>
        <v>0</v>
      </c>
      <c r="V115" s="2">
        <f>'System Parameters'!L67</f>
        <v>0</v>
      </c>
    </row>
    <row r="116" customHeight="1" spans="1:22">
      <c r="A116" s="2">
        <f>'System Parameters'!A68</f>
        <v>0</v>
      </c>
      <c r="B116" s="2">
        <f>'System Parameters'!B68</f>
        <v>0</v>
      </c>
      <c r="C116" s="2">
        <f>'System Parameters'!C68</f>
        <v>0</v>
      </c>
      <c r="D116" s="2">
        <f>'System Parameters'!D68</f>
        <v>0</v>
      </c>
      <c r="O116" s="2">
        <f>'System Parameters'!E68</f>
        <v>0</v>
      </c>
      <c r="P116" s="2">
        <f>'System Parameters'!F68</f>
        <v>0</v>
      </c>
      <c r="Q116" s="2">
        <f>'System Parameters'!G68</f>
        <v>0</v>
      </c>
      <c r="R116" s="2">
        <f>'System Parameters'!H68</f>
        <v>0</v>
      </c>
      <c r="S116" s="2">
        <f>'System Parameters'!I68</f>
        <v>0</v>
      </c>
      <c r="T116" s="2">
        <f>'System Parameters'!J68</f>
        <v>0</v>
      </c>
      <c r="U116" s="2">
        <f>'System Parameters'!K68</f>
        <v>0</v>
      </c>
      <c r="V116" s="2">
        <f>'System Parameters'!L68</f>
        <v>0</v>
      </c>
    </row>
    <row r="117" customHeight="1" spans="1:22">
      <c r="A117" s="2">
        <f>'System Parameters'!A69</f>
        <v>0</v>
      </c>
      <c r="B117" s="2">
        <f>'System Parameters'!B69</f>
        <v>0</v>
      </c>
      <c r="C117" s="2">
        <f>'System Parameters'!C69</f>
        <v>0</v>
      </c>
      <c r="D117" s="2">
        <f>'System Parameters'!D69</f>
        <v>0</v>
      </c>
      <c r="O117" s="2">
        <f>'System Parameters'!E69</f>
        <v>0</v>
      </c>
      <c r="P117" s="2">
        <f>'System Parameters'!F69</f>
        <v>0</v>
      </c>
      <c r="Q117" s="2">
        <f>'System Parameters'!G69</f>
        <v>0</v>
      </c>
      <c r="R117" s="2">
        <f>'System Parameters'!H69</f>
        <v>0</v>
      </c>
      <c r="S117" s="2">
        <f>'System Parameters'!I69</f>
        <v>0</v>
      </c>
      <c r="T117" s="2">
        <f>'System Parameters'!J69</f>
        <v>0</v>
      </c>
      <c r="U117" s="2">
        <f>'System Parameters'!K69</f>
        <v>0</v>
      </c>
      <c r="V117" s="2">
        <f>'System Parameters'!L69</f>
        <v>0</v>
      </c>
    </row>
    <row r="118" customHeight="1" spans="1:22">
      <c r="A118" s="2">
        <f>'System Parameters'!A70</f>
        <v>0</v>
      </c>
      <c r="B118" s="2">
        <f>'System Parameters'!B70</f>
        <v>0</v>
      </c>
      <c r="C118" s="2">
        <f>'System Parameters'!C70</f>
        <v>0</v>
      </c>
      <c r="D118" s="2">
        <f>'System Parameters'!D70</f>
        <v>0</v>
      </c>
      <c r="O118" s="2">
        <f>'System Parameters'!E70</f>
        <v>0</v>
      </c>
      <c r="P118" s="2">
        <f>'System Parameters'!F70</f>
        <v>0</v>
      </c>
      <c r="Q118" s="2">
        <f>'System Parameters'!G70</f>
        <v>0</v>
      </c>
      <c r="R118" s="2">
        <f>'System Parameters'!H70</f>
        <v>0</v>
      </c>
      <c r="S118" s="2">
        <f>'System Parameters'!I70</f>
        <v>0</v>
      </c>
      <c r="T118" s="2">
        <f>'System Parameters'!J70</f>
        <v>0</v>
      </c>
      <c r="U118" s="2">
        <f>'System Parameters'!K70</f>
        <v>0</v>
      </c>
      <c r="V118" s="2">
        <f>'System Parameters'!L70</f>
        <v>0</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System Parameters</vt:lpstr>
      <vt:lpstr>Sensitivity 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琪WJ</cp:lastModifiedBy>
  <dcterms:created xsi:type="dcterms:W3CDTF">2024-02-06T21:23:03Z</dcterms:created>
  <dcterms:modified xsi:type="dcterms:W3CDTF">2024-02-06T23:15:53Z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2052-6.5.1.8687</vt:lpwstr>
  </property>
  <property fmtid="{D5CDD505-2E9C-101B-9397-08002B2CF9AE}" pid="3" name="ICV">
    <vt:lpwstr>BACC1FF8B43B52F3292EC3650BC3E6E5_43</vt:lpwstr>
  </property>
</Properties>
</file>