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80" windowHeight="11740"/>
  </bookViews>
  <sheets>
    <sheet name="Data" sheetId="1" r:id="rId1"/>
    <sheet name="Results" sheetId="4" r:id="rId2"/>
  </sheets>
  <definedNames>
    <definedName name="solver_adj" localSheetId="0" hidden="1">Data!$B$5:$B$7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Data!$B$7</definedName>
    <definedName name="solver_lhs2" localSheetId="0" hidden="1">Data!$B$6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Data!$B$11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</workbook>
</file>

<file path=xl/sharedStrings.xml><?xml version="1.0" encoding="utf-8"?>
<sst xmlns="http://schemas.openxmlformats.org/spreadsheetml/2006/main" count="23">
  <si>
    <t>Fit FOPDT (First Order Plus Dead-Time) Models from Measured Data</t>
  </si>
  <si>
    <t>Jessil Bijou</t>
  </si>
  <si>
    <t>Don't change these columns, only copy down to match number of measurements</t>
  </si>
  <si>
    <t>Insert</t>
  </si>
  <si>
    <t>These</t>
  </si>
  <si>
    <t>Values</t>
  </si>
  <si>
    <t>Model</t>
  </si>
  <si>
    <t>Model Parameters</t>
  </si>
  <si>
    <t>time</t>
  </si>
  <si>
    <t>Input</t>
  </si>
  <si>
    <t>Measured</t>
  </si>
  <si>
    <t>Slope</t>
  </si>
  <si>
    <t>Intercept</t>
  </si>
  <si>
    <t>with Delay</t>
  </si>
  <si>
    <t>abs(error)</t>
  </si>
  <si>
    <t>error^2</t>
  </si>
  <si>
    <t>Kp (Gain)</t>
  </si>
  <si>
    <t>tau (Time Constant)</t>
  </si>
  <si>
    <t>theta (Time Delay)</t>
  </si>
  <si>
    <t>Doesn't seem to change with solver</t>
  </si>
  <si>
    <t>Minimize Either of These</t>
  </si>
  <si>
    <t>Sum of Squared Errors</t>
  </si>
  <si>
    <t>Sum of Absolute Errors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</si>
</sst>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8">
    <font>
      <sz val="10"/>
      <name val="Arial"/>
      <charset val="134"/>
    </font>
    <font>
      <b/>
      <sz val="10"/>
      <name val="Arial"/>
      <charset val="134"/>
    </font>
    <font>
      <sz val="10"/>
      <color theme="5" tint="-0.249977111117893"/>
      <name val="Arial"/>
      <charset val="134"/>
    </font>
    <font>
      <b/>
      <u/>
      <sz val="10"/>
      <name val="Arial"/>
      <charset val="134"/>
    </font>
    <font>
      <sz val="10"/>
      <name val="Arial"/>
      <charset val="134"/>
    </font>
    <font>
      <b/>
      <u/>
      <sz val="10"/>
      <color rgb="FFFF0000"/>
      <name val="Arial"/>
      <charset val="134"/>
    </font>
    <font>
      <b/>
      <u/>
      <sz val="10"/>
      <color rgb="FF92D050"/>
      <name val="Arial"/>
      <charset val="134"/>
    </font>
    <font>
      <b/>
      <u/>
      <sz val="10"/>
      <color theme="3" tint="0.399975585192419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9" fillId="15" borderId="1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8" borderId="13" applyNumberFormat="0" applyFont="0" applyAlignment="0" applyProtection="0">
      <alignment vertical="center"/>
    </xf>
    <xf numFmtId="0" fontId="17" fillId="12" borderId="14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15" borderId="14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14" borderId="15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2" borderId="2" xfId="0" applyFont="1" applyFill="1" applyBorder="1"/>
    <xf numFmtId="0" fontId="1" fillId="3" borderId="1" xfId="0" applyFont="1" applyFill="1" applyBorder="1"/>
    <xf numFmtId="0" fontId="0" fillId="3" borderId="3" xfId="0" applyFill="1" applyBorder="1"/>
    <xf numFmtId="0" fontId="1" fillId="3" borderId="4" xfId="0" applyFont="1" applyFill="1" applyBorder="1"/>
    <xf numFmtId="0" fontId="0" fillId="3" borderId="5" xfId="0" applyFill="1" applyBorder="1"/>
    <xf numFmtId="0" fontId="1" fillId="4" borderId="1" xfId="0" applyFont="1" applyFill="1" applyBorder="1"/>
    <xf numFmtId="0" fontId="0" fillId="4" borderId="3" xfId="0" applyFill="1" applyBorder="1"/>
    <xf numFmtId="0" fontId="1" fillId="4" borderId="2" xfId="0" applyFont="1" applyFill="1" applyBorder="1"/>
    <xf numFmtId="0" fontId="0" fillId="4" borderId="6" xfId="0" applyFill="1" applyBorder="1"/>
    <xf numFmtId="0" fontId="1" fillId="0" borderId="0" xfId="0" applyFont="1" applyFill="1" applyBorder="1"/>
    <xf numFmtId="0" fontId="1" fillId="5" borderId="1" xfId="0" applyFont="1" applyFill="1" applyBorder="1"/>
    <xf numFmtId="0" fontId="0" fillId="5" borderId="3" xfId="0" applyFill="1" applyBorder="1"/>
    <xf numFmtId="0" fontId="1" fillId="5" borderId="2" xfId="0" applyFont="1" applyFill="1" applyBorder="1"/>
    <xf numFmtId="0" fontId="0" fillId="5" borderId="6" xfId="0" applyFill="1" applyBorder="1"/>
    <xf numFmtId="0" fontId="0" fillId="0" borderId="0" xfId="0" applyFill="1"/>
    <xf numFmtId="0" fontId="4" fillId="6" borderId="7" xfId="0" applyFont="1" applyFill="1" applyBorder="1"/>
    <xf numFmtId="0" fontId="0" fillId="6" borderId="8" xfId="0" applyFill="1" applyBorder="1"/>
    <xf numFmtId="0" fontId="2" fillId="2" borderId="9" xfId="0" applyFont="1" applyFill="1" applyBorder="1"/>
    <xf numFmtId="0" fontId="2" fillId="2" borderId="3" xfId="0" applyFont="1" applyFill="1" applyBorder="1"/>
    <xf numFmtId="0" fontId="5" fillId="0" borderId="0" xfId="0" applyFont="1"/>
    <xf numFmtId="0" fontId="6" fillId="2" borderId="10" xfId="0" applyFont="1" applyFill="1" applyBorder="1"/>
    <xf numFmtId="0" fontId="7" fillId="2" borderId="6" xfId="0" applyFont="1" applyFill="1" applyBorder="1"/>
    <xf numFmtId="0" fontId="0" fillId="6" borderId="11" xfId="0" applyFill="1" applyBorder="1"/>
    <xf numFmtId="0" fontId="3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080" b="0" i="0" u="none" strike="noStrike" kern="1200" baseline="0">
                <a:solidFill>
                  <a:srgbClr val="000000"/>
                </a:solidFill>
                <a:latin typeface="Arial" panose="020B0704020202020204"/>
                <a:ea typeface="Arial" panose="020B0704020202020204"/>
                <a:cs typeface="Arial" panose="020B0704020202020204"/>
              </a:defRPr>
            </a:pPr>
            <a:r>
              <a:rPr lang="en-US"/>
              <a:t>FOPDT Model Fit</a:t>
            </a:r>
            <a:endParaRPr lang="en-US"/>
          </a:p>
        </c:rich>
      </c:tx>
      <c:layout>
        <c:manualLayout>
          <c:xMode val="edge"/>
          <c:yMode val="edge"/>
          <c:x val="0.399923776651206"/>
          <c:y val="0.03266313932980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68478768921"/>
          <c:y val="0.178391959798995"/>
          <c:w val="0.787288438260286"/>
          <c:h val="0.563585107417128"/>
        </c:manualLayout>
      </c:layout>
      <c:scatterChart>
        <c:scatterStyle val="line"/>
        <c:varyColors val="0"/>
        <c:ser>
          <c:idx val="0"/>
          <c:order val="0"/>
          <c:tx>
            <c:strRef>
              <c:f>"Model"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Data!$D$5:$D$5000</c:f>
              <c:numCache>
                <c:formatCode>General</c:formatCode>
                <c:ptCount val="4996"/>
                <c:pt idx="0">
                  <c:v>0.0166667</c:v>
                </c:pt>
                <c:pt idx="1">
                  <c:v>0.1666667</c:v>
                </c:pt>
                <c:pt idx="2">
                  <c:v>0.3166667</c:v>
                </c:pt>
                <c:pt idx="3">
                  <c:v>0.4666667</c:v>
                </c:pt>
                <c:pt idx="4">
                  <c:v>0.6166667</c:v>
                </c:pt>
                <c:pt idx="5">
                  <c:v>0.7666667</c:v>
                </c:pt>
                <c:pt idx="6">
                  <c:v>0.9166667</c:v>
                </c:pt>
                <c:pt idx="7">
                  <c:v>1.0666667</c:v>
                </c:pt>
                <c:pt idx="8">
                  <c:v>1.2166667</c:v>
                </c:pt>
                <c:pt idx="9">
                  <c:v>1.3666667</c:v>
                </c:pt>
                <c:pt idx="10">
                  <c:v>1.5166667</c:v>
                </c:pt>
                <c:pt idx="11">
                  <c:v>1.6666667</c:v>
                </c:pt>
                <c:pt idx="12">
                  <c:v>1.8166667</c:v>
                </c:pt>
                <c:pt idx="13">
                  <c:v>1.9666667</c:v>
                </c:pt>
                <c:pt idx="14">
                  <c:v>2.1166667</c:v>
                </c:pt>
                <c:pt idx="15">
                  <c:v>2.2666667</c:v>
                </c:pt>
                <c:pt idx="16">
                  <c:v>2.4166667</c:v>
                </c:pt>
                <c:pt idx="17">
                  <c:v>2.5666667</c:v>
                </c:pt>
                <c:pt idx="18">
                  <c:v>2.7166667</c:v>
                </c:pt>
                <c:pt idx="19">
                  <c:v>2.8666667</c:v>
                </c:pt>
                <c:pt idx="20">
                  <c:v>3.0166667</c:v>
                </c:pt>
                <c:pt idx="21">
                  <c:v>3.1666667</c:v>
                </c:pt>
                <c:pt idx="22">
                  <c:v>3.3166667</c:v>
                </c:pt>
                <c:pt idx="23">
                  <c:v>3.4666667</c:v>
                </c:pt>
                <c:pt idx="24">
                  <c:v>3.6166667</c:v>
                </c:pt>
                <c:pt idx="25">
                  <c:v>3.7666667</c:v>
                </c:pt>
                <c:pt idx="26">
                  <c:v>3.9166667</c:v>
                </c:pt>
                <c:pt idx="27">
                  <c:v>4.0666667</c:v>
                </c:pt>
                <c:pt idx="28">
                  <c:v>4.2166667</c:v>
                </c:pt>
                <c:pt idx="29">
                  <c:v>4.3666667</c:v>
                </c:pt>
                <c:pt idx="30">
                  <c:v>4.5166667</c:v>
                </c:pt>
                <c:pt idx="31">
                  <c:v>4.6666667</c:v>
                </c:pt>
                <c:pt idx="32">
                  <c:v>4.8166667</c:v>
                </c:pt>
                <c:pt idx="33">
                  <c:v>4.9666667</c:v>
                </c:pt>
                <c:pt idx="34">
                  <c:v>5.1166667</c:v>
                </c:pt>
                <c:pt idx="35">
                  <c:v>5.2666667</c:v>
                </c:pt>
                <c:pt idx="36">
                  <c:v>5.4166667</c:v>
                </c:pt>
                <c:pt idx="37">
                  <c:v>5.5666667</c:v>
                </c:pt>
                <c:pt idx="38">
                  <c:v>5.7166667</c:v>
                </c:pt>
                <c:pt idx="39">
                  <c:v>5.8666667</c:v>
                </c:pt>
                <c:pt idx="40">
                  <c:v>6.0166667</c:v>
                </c:pt>
                <c:pt idx="41">
                  <c:v>6.1666667</c:v>
                </c:pt>
                <c:pt idx="42">
                  <c:v>6.3166667</c:v>
                </c:pt>
                <c:pt idx="43">
                  <c:v>6.4666667</c:v>
                </c:pt>
                <c:pt idx="44">
                  <c:v>6.6166667</c:v>
                </c:pt>
                <c:pt idx="45">
                  <c:v>6.7666667</c:v>
                </c:pt>
                <c:pt idx="46">
                  <c:v>6.9166667</c:v>
                </c:pt>
                <c:pt idx="47">
                  <c:v>7.0666667</c:v>
                </c:pt>
                <c:pt idx="48">
                  <c:v>7.2166667</c:v>
                </c:pt>
                <c:pt idx="49">
                  <c:v>7.3666667</c:v>
                </c:pt>
                <c:pt idx="50">
                  <c:v>7.5166667</c:v>
                </c:pt>
                <c:pt idx="51">
                  <c:v>7.6666667</c:v>
                </c:pt>
                <c:pt idx="52">
                  <c:v>7.8166667</c:v>
                </c:pt>
                <c:pt idx="53">
                  <c:v>7.9666667</c:v>
                </c:pt>
                <c:pt idx="54">
                  <c:v>8.1166667</c:v>
                </c:pt>
                <c:pt idx="55">
                  <c:v>8.2666667</c:v>
                </c:pt>
                <c:pt idx="56">
                  <c:v>8.4166667</c:v>
                </c:pt>
                <c:pt idx="57">
                  <c:v>8.5666667</c:v>
                </c:pt>
                <c:pt idx="58">
                  <c:v>8.7166667</c:v>
                </c:pt>
                <c:pt idx="59">
                  <c:v>8.8666667</c:v>
                </c:pt>
                <c:pt idx="60">
                  <c:v>9.0166667</c:v>
                </c:pt>
                <c:pt idx="61">
                  <c:v>9.1666667</c:v>
                </c:pt>
                <c:pt idx="62">
                  <c:v>9.3166667</c:v>
                </c:pt>
                <c:pt idx="63">
                  <c:v>9.4666667</c:v>
                </c:pt>
                <c:pt idx="64">
                  <c:v>9.6166667</c:v>
                </c:pt>
                <c:pt idx="65">
                  <c:v>9.7666667</c:v>
                </c:pt>
                <c:pt idx="66">
                  <c:v>9.9166667</c:v>
                </c:pt>
                <c:pt idx="67">
                  <c:v>10.066667</c:v>
                </c:pt>
                <c:pt idx="68">
                  <c:v>10.216667</c:v>
                </c:pt>
                <c:pt idx="69">
                  <c:v>10.366667</c:v>
                </c:pt>
                <c:pt idx="70">
                  <c:v>10.516667</c:v>
                </c:pt>
                <c:pt idx="71">
                  <c:v>10.666667</c:v>
                </c:pt>
                <c:pt idx="72">
                  <c:v>10.816667</c:v>
                </c:pt>
                <c:pt idx="73">
                  <c:v>10.966667</c:v>
                </c:pt>
                <c:pt idx="74">
                  <c:v>11.116667</c:v>
                </c:pt>
                <c:pt idx="75">
                  <c:v>11.266667</c:v>
                </c:pt>
                <c:pt idx="76">
                  <c:v>11.416667</c:v>
                </c:pt>
                <c:pt idx="77">
                  <c:v>11.566667</c:v>
                </c:pt>
                <c:pt idx="78">
                  <c:v>11.716667</c:v>
                </c:pt>
                <c:pt idx="79">
                  <c:v>11.866667</c:v>
                </c:pt>
                <c:pt idx="80">
                  <c:v>12.016667</c:v>
                </c:pt>
                <c:pt idx="81">
                  <c:v>12.166667</c:v>
                </c:pt>
                <c:pt idx="82">
                  <c:v>12.316667</c:v>
                </c:pt>
                <c:pt idx="83">
                  <c:v>12.466667</c:v>
                </c:pt>
                <c:pt idx="84">
                  <c:v>12.616667</c:v>
                </c:pt>
                <c:pt idx="85">
                  <c:v>12.766667</c:v>
                </c:pt>
                <c:pt idx="86">
                  <c:v>12.916667</c:v>
                </c:pt>
                <c:pt idx="87">
                  <c:v>13.066667</c:v>
                </c:pt>
                <c:pt idx="88">
                  <c:v>13.216667</c:v>
                </c:pt>
                <c:pt idx="89">
                  <c:v>13.366667</c:v>
                </c:pt>
                <c:pt idx="90">
                  <c:v>13.516667</c:v>
                </c:pt>
                <c:pt idx="91">
                  <c:v>13.666667</c:v>
                </c:pt>
                <c:pt idx="92">
                  <c:v>13.816667</c:v>
                </c:pt>
                <c:pt idx="93">
                  <c:v>13.966667</c:v>
                </c:pt>
                <c:pt idx="94">
                  <c:v>14.116667</c:v>
                </c:pt>
                <c:pt idx="95">
                  <c:v>14.266667</c:v>
                </c:pt>
                <c:pt idx="96">
                  <c:v>14.416667</c:v>
                </c:pt>
                <c:pt idx="97">
                  <c:v>14.566667</c:v>
                </c:pt>
                <c:pt idx="98">
                  <c:v>14.716667</c:v>
                </c:pt>
                <c:pt idx="99">
                  <c:v>14.866667</c:v>
                </c:pt>
                <c:pt idx="100">
                  <c:v>15.016667</c:v>
                </c:pt>
                <c:pt idx="101">
                  <c:v>15.166667</c:v>
                </c:pt>
                <c:pt idx="102">
                  <c:v>15.316667</c:v>
                </c:pt>
                <c:pt idx="103">
                  <c:v>15.466667</c:v>
                </c:pt>
                <c:pt idx="104">
                  <c:v>15.616667</c:v>
                </c:pt>
                <c:pt idx="105">
                  <c:v>15.766667</c:v>
                </c:pt>
                <c:pt idx="106">
                  <c:v>15.916667</c:v>
                </c:pt>
                <c:pt idx="107">
                  <c:v>16.066667</c:v>
                </c:pt>
                <c:pt idx="108">
                  <c:v>16.216667</c:v>
                </c:pt>
                <c:pt idx="109">
                  <c:v>16.366667</c:v>
                </c:pt>
                <c:pt idx="110">
                  <c:v>16.516667</c:v>
                </c:pt>
                <c:pt idx="111">
                  <c:v>16.666667</c:v>
                </c:pt>
                <c:pt idx="112">
                  <c:v>16.816667</c:v>
                </c:pt>
                <c:pt idx="113">
                  <c:v>16.966667</c:v>
                </c:pt>
                <c:pt idx="114">
                  <c:v>17.116667</c:v>
                </c:pt>
                <c:pt idx="115">
                  <c:v>17.266667</c:v>
                </c:pt>
                <c:pt idx="116">
                  <c:v>17.416667</c:v>
                </c:pt>
                <c:pt idx="117">
                  <c:v>17.566667</c:v>
                </c:pt>
                <c:pt idx="118">
                  <c:v>17.716667</c:v>
                </c:pt>
                <c:pt idx="119">
                  <c:v>17.866667</c:v>
                </c:pt>
                <c:pt idx="120">
                  <c:v>18.016667</c:v>
                </c:pt>
                <c:pt idx="121">
                  <c:v>18.166667</c:v>
                </c:pt>
                <c:pt idx="122">
                  <c:v>18.316667</c:v>
                </c:pt>
                <c:pt idx="123">
                  <c:v>18.466667</c:v>
                </c:pt>
                <c:pt idx="124">
                  <c:v>18.616667</c:v>
                </c:pt>
                <c:pt idx="125">
                  <c:v>18.766667</c:v>
                </c:pt>
                <c:pt idx="126">
                  <c:v>18.916667</c:v>
                </c:pt>
                <c:pt idx="127">
                  <c:v>19.066667</c:v>
                </c:pt>
                <c:pt idx="128">
                  <c:v>19.216667</c:v>
                </c:pt>
                <c:pt idx="129">
                  <c:v>19.366667</c:v>
                </c:pt>
                <c:pt idx="130">
                  <c:v>19.516667</c:v>
                </c:pt>
                <c:pt idx="131">
                  <c:v>19.666667</c:v>
                </c:pt>
                <c:pt idx="132">
                  <c:v>19.816667</c:v>
                </c:pt>
                <c:pt idx="133">
                  <c:v>19.966667</c:v>
                </c:pt>
                <c:pt idx="134">
                  <c:v>20.116667</c:v>
                </c:pt>
                <c:pt idx="135">
                  <c:v>20.266667</c:v>
                </c:pt>
                <c:pt idx="136">
                  <c:v>20.416667</c:v>
                </c:pt>
                <c:pt idx="137">
                  <c:v>20.566667</c:v>
                </c:pt>
                <c:pt idx="138">
                  <c:v>20.716667</c:v>
                </c:pt>
                <c:pt idx="139">
                  <c:v>20.866667</c:v>
                </c:pt>
                <c:pt idx="140">
                  <c:v>21.016667</c:v>
                </c:pt>
                <c:pt idx="141">
                  <c:v>21.166667</c:v>
                </c:pt>
                <c:pt idx="142">
                  <c:v>21.316667</c:v>
                </c:pt>
                <c:pt idx="143">
                  <c:v>21.466667</c:v>
                </c:pt>
                <c:pt idx="144">
                  <c:v>21.616667</c:v>
                </c:pt>
                <c:pt idx="145">
                  <c:v>21.766667</c:v>
                </c:pt>
                <c:pt idx="146">
                  <c:v>21.916667</c:v>
                </c:pt>
                <c:pt idx="147">
                  <c:v>22.066667</c:v>
                </c:pt>
                <c:pt idx="148">
                  <c:v>22.216667</c:v>
                </c:pt>
                <c:pt idx="149">
                  <c:v>22.366667</c:v>
                </c:pt>
                <c:pt idx="150">
                  <c:v>22.516667</c:v>
                </c:pt>
                <c:pt idx="151">
                  <c:v>22.666667</c:v>
                </c:pt>
                <c:pt idx="152">
                  <c:v>22.816667</c:v>
                </c:pt>
                <c:pt idx="153">
                  <c:v>22.966667</c:v>
                </c:pt>
                <c:pt idx="154">
                  <c:v>23.116667</c:v>
                </c:pt>
                <c:pt idx="155">
                  <c:v>23.266667</c:v>
                </c:pt>
                <c:pt idx="156">
                  <c:v>23.416667</c:v>
                </c:pt>
                <c:pt idx="157">
                  <c:v>23.566667</c:v>
                </c:pt>
                <c:pt idx="158">
                  <c:v>23.716667</c:v>
                </c:pt>
                <c:pt idx="159">
                  <c:v>23.866667</c:v>
                </c:pt>
                <c:pt idx="160">
                  <c:v>24.016667</c:v>
                </c:pt>
                <c:pt idx="161">
                  <c:v>24.166667</c:v>
                </c:pt>
                <c:pt idx="162">
                  <c:v>24.316667</c:v>
                </c:pt>
                <c:pt idx="163">
                  <c:v>24.466667</c:v>
                </c:pt>
                <c:pt idx="164">
                  <c:v>24.616667</c:v>
                </c:pt>
                <c:pt idx="165">
                  <c:v>24.766667</c:v>
                </c:pt>
                <c:pt idx="166">
                  <c:v>24.916667</c:v>
                </c:pt>
                <c:pt idx="167">
                  <c:v>25.066667</c:v>
                </c:pt>
                <c:pt idx="168">
                  <c:v>25.216667</c:v>
                </c:pt>
                <c:pt idx="169">
                  <c:v>25.366667</c:v>
                </c:pt>
                <c:pt idx="170">
                  <c:v>25.516667</c:v>
                </c:pt>
                <c:pt idx="171">
                  <c:v>25.666667</c:v>
                </c:pt>
                <c:pt idx="172">
                  <c:v>25.816667</c:v>
                </c:pt>
                <c:pt idx="173">
                  <c:v>25.966667</c:v>
                </c:pt>
                <c:pt idx="174">
                  <c:v>26.116667</c:v>
                </c:pt>
                <c:pt idx="175">
                  <c:v>26.266667</c:v>
                </c:pt>
                <c:pt idx="176">
                  <c:v>26.416667</c:v>
                </c:pt>
                <c:pt idx="177">
                  <c:v>26.566667</c:v>
                </c:pt>
                <c:pt idx="178">
                  <c:v>26.716667</c:v>
                </c:pt>
                <c:pt idx="179">
                  <c:v>26.866667</c:v>
                </c:pt>
                <c:pt idx="180">
                  <c:v>27.016667</c:v>
                </c:pt>
                <c:pt idx="181">
                  <c:v>27.166667</c:v>
                </c:pt>
                <c:pt idx="182">
                  <c:v>27.316667</c:v>
                </c:pt>
                <c:pt idx="183">
                  <c:v>27.466667</c:v>
                </c:pt>
                <c:pt idx="184">
                  <c:v>27.616667</c:v>
                </c:pt>
                <c:pt idx="185">
                  <c:v>27.766667</c:v>
                </c:pt>
                <c:pt idx="186">
                  <c:v>27.916667</c:v>
                </c:pt>
                <c:pt idx="187">
                  <c:v>28.066667</c:v>
                </c:pt>
                <c:pt idx="188">
                  <c:v>28.216667</c:v>
                </c:pt>
                <c:pt idx="189">
                  <c:v>28.366667</c:v>
                </c:pt>
                <c:pt idx="190">
                  <c:v>28.516667</c:v>
                </c:pt>
                <c:pt idx="191">
                  <c:v>28.666667</c:v>
                </c:pt>
                <c:pt idx="192">
                  <c:v>28.816667</c:v>
                </c:pt>
                <c:pt idx="193">
                  <c:v>28.966667</c:v>
                </c:pt>
                <c:pt idx="194">
                  <c:v>29.116667</c:v>
                </c:pt>
                <c:pt idx="195">
                  <c:v>29.266667</c:v>
                </c:pt>
                <c:pt idx="196">
                  <c:v>29.416667</c:v>
                </c:pt>
                <c:pt idx="197">
                  <c:v>29.566667</c:v>
                </c:pt>
                <c:pt idx="198">
                  <c:v>29.716667</c:v>
                </c:pt>
                <c:pt idx="199">
                  <c:v>29.866667</c:v>
                </c:pt>
                <c:pt idx="200">
                  <c:v>30.016667</c:v>
                </c:pt>
                <c:pt idx="201">
                  <c:v>30.166667</c:v>
                </c:pt>
                <c:pt idx="202">
                  <c:v>30.316667</c:v>
                </c:pt>
                <c:pt idx="203">
                  <c:v>30.466667</c:v>
                </c:pt>
                <c:pt idx="204">
                  <c:v>30.616667</c:v>
                </c:pt>
                <c:pt idx="205">
                  <c:v>30.766667</c:v>
                </c:pt>
                <c:pt idx="206">
                  <c:v>30.916667</c:v>
                </c:pt>
                <c:pt idx="207">
                  <c:v>31.066667</c:v>
                </c:pt>
                <c:pt idx="208">
                  <c:v>31.216667</c:v>
                </c:pt>
                <c:pt idx="209">
                  <c:v>31.366667</c:v>
                </c:pt>
                <c:pt idx="210">
                  <c:v>31.516667</c:v>
                </c:pt>
                <c:pt idx="211">
                  <c:v>31.666667</c:v>
                </c:pt>
                <c:pt idx="212">
                  <c:v>31.816667</c:v>
                </c:pt>
                <c:pt idx="213">
                  <c:v>31.966667</c:v>
                </c:pt>
                <c:pt idx="214">
                  <c:v>32.116667</c:v>
                </c:pt>
                <c:pt idx="215">
                  <c:v>32.266667</c:v>
                </c:pt>
                <c:pt idx="216">
                  <c:v>32.416667</c:v>
                </c:pt>
                <c:pt idx="217">
                  <c:v>32.566667</c:v>
                </c:pt>
                <c:pt idx="218">
                  <c:v>32.716667</c:v>
                </c:pt>
                <c:pt idx="219">
                  <c:v>32.866667</c:v>
                </c:pt>
                <c:pt idx="220">
                  <c:v>33.016667</c:v>
                </c:pt>
                <c:pt idx="221">
                  <c:v>33.166667</c:v>
                </c:pt>
                <c:pt idx="222">
                  <c:v>33.316667</c:v>
                </c:pt>
                <c:pt idx="223">
                  <c:v>33.466667</c:v>
                </c:pt>
                <c:pt idx="224">
                  <c:v>33.616667</c:v>
                </c:pt>
                <c:pt idx="225">
                  <c:v>33.766667</c:v>
                </c:pt>
                <c:pt idx="226">
                  <c:v>33.916667</c:v>
                </c:pt>
                <c:pt idx="227">
                  <c:v>34.066667</c:v>
                </c:pt>
                <c:pt idx="228">
                  <c:v>34.216667</c:v>
                </c:pt>
                <c:pt idx="229">
                  <c:v>34.366667</c:v>
                </c:pt>
                <c:pt idx="230">
                  <c:v>34.516667</c:v>
                </c:pt>
                <c:pt idx="231">
                  <c:v>34.666667</c:v>
                </c:pt>
                <c:pt idx="232">
                  <c:v>34.816667</c:v>
                </c:pt>
                <c:pt idx="233">
                  <c:v>34.966667</c:v>
                </c:pt>
                <c:pt idx="234">
                  <c:v>35.116667</c:v>
                </c:pt>
                <c:pt idx="235">
                  <c:v>35.266667</c:v>
                </c:pt>
                <c:pt idx="236">
                  <c:v>35.416667</c:v>
                </c:pt>
                <c:pt idx="237">
                  <c:v>35.566667</c:v>
                </c:pt>
                <c:pt idx="238">
                  <c:v>35.716667</c:v>
                </c:pt>
                <c:pt idx="239">
                  <c:v>35.866667</c:v>
                </c:pt>
                <c:pt idx="240">
                  <c:v>36.016667</c:v>
                </c:pt>
                <c:pt idx="241">
                  <c:v>36.166667</c:v>
                </c:pt>
                <c:pt idx="242">
                  <c:v>36.316667</c:v>
                </c:pt>
                <c:pt idx="243">
                  <c:v>36.466667</c:v>
                </c:pt>
                <c:pt idx="244">
                  <c:v>36.616667</c:v>
                </c:pt>
                <c:pt idx="245">
                  <c:v>36.766667</c:v>
                </c:pt>
                <c:pt idx="246">
                  <c:v>36.916667</c:v>
                </c:pt>
                <c:pt idx="247">
                  <c:v>37.066667</c:v>
                </c:pt>
                <c:pt idx="248">
                  <c:v>37.216667</c:v>
                </c:pt>
                <c:pt idx="249">
                  <c:v>37.366667</c:v>
                </c:pt>
                <c:pt idx="250">
                  <c:v>37.516667</c:v>
                </c:pt>
                <c:pt idx="251">
                  <c:v>37.666667</c:v>
                </c:pt>
                <c:pt idx="252">
                  <c:v>37.816667</c:v>
                </c:pt>
                <c:pt idx="253">
                  <c:v>37.966667</c:v>
                </c:pt>
                <c:pt idx="254">
                  <c:v>38.116667</c:v>
                </c:pt>
                <c:pt idx="255">
                  <c:v>38.266667</c:v>
                </c:pt>
                <c:pt idx="256">
                  <c:v>38.416667</c:v>
                </c:pt>
                <c:pt idx="257">
                  <c:v>38.566667</c:v>
                </c:pt>
                <c:pt idx="258">
                  <c:v>38.716667</c:v>
                </c:pt>
                <c:pt idx="259">
                  <c:v>38.866667</c:v>
                </c:pt>
                <c:pt idx="260">
                  <c:v>39.016667</c:v>
                </c:pt>
                <c:pt idx="261">
                  <c:v>39.166667</c:v>
                </c:pt>
                <c:pt idx="262">
                  <c:v>39.316667</c:v>
                </c:pt>
                <c:pt idx="263">
                  <c:v>39.466667</c:v>
                </c:pt>
                <c:pt idx="264">
                  <c:v>39.616667</c:v>
                </c:pt>
                <c:pt idx="265">
                  <c:v>39.766667</c:v>
                </c:pt>
                <c:pt idx="266">
                  <c:v>39.916667</c:v>
                </c:pt>
                <c:pt idx="267">
                  <c:v>40.066667</c:v>
                </c:pt>
                <c:pt idx="268">
                  <c:v>40.216667</c:v>
                </c:pt>
                <c:pt idx="269">
                  <c:v>40.366667</c:v>
                </c:pt>
                <c:pt idx="270">
                  <c:v>40.516667</c:v>
                </c:pt>
                <c:pt idx="271">
                  <c:v>40.666667</c:v>
                </c:pt>
                <c:pt idx="272">
                  <c:v>40.816667</c:v>
                </c:pt>
                <c:pt idx="273">
                  <c:v>40.966667</c:v>
                </c:pt>
                <c:pt idx="274">
                  <c:v>41.116667</c:v>
                </c:pt>
                <c:pt idx="275">
                  <c:v>41.266667</c:v>
                </c:pt>
                <c:pt idx="276">
                  <c:v>41.416667</c:v>
                </c:pt>
                <c:pt idx="277">
                  <c:v>41.566667</c:v>
                </c:pt>
                <c:pt idx="278">
                  <c:v>41.716667</c:v>
                </c:pt>
                <c:pt idx="279">
                  <c:v>41.866667</c:v>
                </c:pt>
                <c:pt idx="280">
                  <c:v>42.016667</c:v>
                </c:pt>
                <c:pt idx="281">
                  <c:v>42.166667</c:v>
                </c:pt>
                <c:pt idx="282">
                  <c:v>42.316667</c:v>
                </c:pt>
                <c:pt idx="283">
                  <c:v>42.466667</c:v>
                </c:pt>
                <c:pt idx="284">
                  <c:v>42.616667</c:v>
                </c:pt>
                <c:pt idx="285">
                  <c:v>42.766667</c:v>
                </c:pt>
                <c:pt idx="286">
                  <c:v>42.916667</c:v>
                </c:pt>
                <c:pt idx="287">
                  <c:v>43.066667</c:v>
                </c:pt>
                <c:pt idx="288">
                  <c:v>43.216667</c:v>
                </c:pt>
                <c:pt idx="289">
                  <c:v>43.366667</c:v>
                </c:pt>
                <c:pt idx="290">
                  <c:v>43.516667</c:v>
                </c:pt>
                <c:pt idx="291">
                  <c:v>43.666667</c:v>
                </c:pt>
                <c:pt idx="292">
                  <c:v>43.816667</c:v>
                </c:pt>
                <c:pt idx="293">
                  <c:v>43.966667</c:v>
                </c:pt>
                <c:pt idx="294">
                  <c:v>44.116667</c:v>
                </c:pt>
                <c:pt idx="295">
                  <c:v>44.266667</c:v>
                </c:pt>
                <c:pt idx="296">
                  <c:v>44.416667</c:v>
                </c:pt>
                <c:pt idx="297">
                  <c:v>44.566667</c:v>
                </c:pt>
                <c:pt idx="298">
                  <c:v>44.716667</c:v>
                </c:pt>
                <c:pt idx="299">
                  <c:v>44.866667</c:v>
                </c:pt>
                <c:pt idx="300">
                  <c:v>45.016667</c:v>
                </c:pt>
                <c:pt idx="301">
                  <c:v>45.166667</c:v>
                </c:pt>
                <c:pt idx="302">
                  <c:v>45.316667</c:v>
                </c:pt>
                <c:pt idx="303">
                  <c:v>45.466667</c:v>
                </c:pt>
                <c:pt idx="304">
                  <c:v>45.616667</c:v>
                </c:pt>
                <c:pt idx="305">
                  <c:v>45.766667</c:v>
                </c:pt>
                <c:pt idx="306">
                  <c:v>45.916667</c:v>
                </c:pt>
                <c:pt idx="307">
                  <c:v>46.066667</c:v>
                </c:pt>
                <c:pt idx="308">
                  <c:v>46.216667</c:v>
                </c:pt>
                <c:pt idx="309">
                  <c:v>46.366667</c:v>
                </c:pt>
                <c:pt idx="310">
                  <c:v>46.516667</c:v>
                </c:pt>
                <c:pt idx="311">
                  <c:v>46.666667</c:v>
                </c:pt>
                <c:pt idx="312">
                  <c:v>46.816667</c:v>
                </c:pt>
                <c:pt idx="313">
                  <c:v>46.966667</c:v>
                </c:pt>
                <c:pt idx="314">
                  <c:v>47.116667</c:v>
                </c:pt>
                <c:pt idx="315">
                  <c:v>47.266667</c:v>
                </c:pt>
                <c:pt idx="316">
                  <c:v>47.416667</c:v>
                </c:pt>
                <c:pt idx="317">
                  <c:v>47.566667</c:v>
                </c:pt>
                <c:pt idx="318">
                  <c:v>47.716667</c:v>
                </c:pt>
                <c:pt idx="319">
                  <c:v>47.866667</c:v>
                </c:pt>
                <c:pt idx="320">
                  <c:v>48.016667</c:v>
                </c:pt>
                <c:pt idx="321">
                  <c:v>48.166667</c:v>
                </c:pt>
                <c:pt idx="322">
                  <c:v>48.316667</c:v>
                </c:pt>
                <c:pt idx="323">
                  <c:v>48.466667</c:v>
                </c:pt>
                <c:pt idx="324">
                  <c:v>48.616667</c:v>
                </c:pt>
                <c:pt idx="325">
                  <c:v>48.766667</c:v>
                </c:pt>
                <c:pt idx="326">
                  <c:v>48.916667</c:v>
                </c:pt>
                <c:pt idx="327">
                  <c:v>49.066667</c:v>
                </c:pt>
                <c:pt idx="328">
                  <c:v>49.216667</c:v>
                </c:pt>
                <c:pt idx="329">
                  <c:v>49.366667</c:v>
                </c:pt>
                <c:pt idx="330">
                  <c:v>49.516667</c:v>
                </c:pt>
                <c:pt idx="331">
                  <c:v>49.666667</c:v>
                </c:pt>
                <c:pt idx="332">
                  <c:v>49.816667</c:v>
                </c:pt>
                <c:pt idx="333">
                  <c:v>49.966667</c:v>
                </c:pt>
                <c:pt idx="334">
                  <c:v>50.116667</c:v>
                </c:pt>
                <c:pt idx="335">
                  <c:v>50.266667</c:v>
                </c:pt>
                <c:pt idx="336">
                  <c:v>50.416667</c:v>
                </c:pt>
                <c:pt idx="337">
                  <c:v>50.566667</c:v>
                </c:pt>
                <c:pt idx="338">
                  <c:v>50.716667</c:v>
                </c:pt>
                <c:pt idx="339">
                  <c:v>50.866667</c:v>
                </c:pt>
                <c:pt idx="340">
                  <c:v>51.016667</c:v>
                </c:pt>
                <c:pt idx="341">
                  <c:v>51.166667</c:v>
                </c:pt>
                <c:pt idx="342">
                  <c:v>51.316667</c:v>
                </c:pt>
                <c:pt idx="343">
                  <c:v>51.466667</c:v>
                </c:pt>
                <c:pt idx="344">
                  <c:v>51.616667</c:v>
                </c:pt>
                <c:pt idx="345">
                  <c:v>51.766667</c:v>
                </c:pt>
                <c:pt idx="346">
                  <c:v>51.916667</c:v>
                </c:pt>
                <c:pt idx="347">
                  <c:v>52.066667</c:v>
                </c:pt>
                <c:pt idx="348">
                  <c:v>52.216667</c:v>
                </c:pt>
                <c:pt idx="349">
                  <c:v>52.366667</c:v>
                </c:pt>
                <c:pt idx="350">
                  <c:v>52.516667</c:v>
                </c:pt>
                <c:pt idx="351">
                  <c:v>52.666667</c:v>
                </c:pt>
                <c:pt idx="352">
                  <c:v>52.816667</c:v>
                </c:pt>
                <c:pt idx="353">
                  <c:v>52.966667</c:v>
                </c:pt>
                <c:pt idx="354">
                  <c:v>53.116667</c:v>
                </c:pt>
                <c:pt idx="355">
                  <c:v>53.266667</c:v>
                </c:pt>
                <c:pt idx="356">
                  <c:v>53.416667</c:v>
                </c:pt>
                <c:pt idx="357">
                  <c:v>53.566667</c:v>
                </c:pt>
                <c:pt idx="358">
                  <c:v>53.716667</c:v>
                </c:pt>
                <c:pt idx="359">
                  <c:v>53.866667</c:v>
                </c:pt>
                <c:pt idx="360">
                  <c:v>54.016667</c:v>
                </c:pt>
                <c:pt idx="361">
                  <c:v>54.166667</c:v>
                </c:pt>
                <c:pt idx="362">
                  <c:v>54.316667</c:v>
                </c:pt>
                <c:pt idx="363">
                  <c:v>54.466667</c:v>
                </c:pt>
                <c:pt idx="364">
                  <c:v>54.616667</c:v>
                </c:pt>
                <c:pt idx="365">
                  <c:v>54.766667</c:v>
                </c:pt>
                <c:pt idx="366">
                  <c:v>54.916667</c:v>
                </c:pt>
                <c:pt idx="367">
                  <c:v>55.066667</c:v>
                </c:pt>
                <c:pt idx="368">
                  <c:v>55.216667</c:v>
                </c:pt>
                <c:pt idx="369">
                  <c:v>55.366667</c:v>
                </c:pt>
                <c:pt idx="370">
                  <c:v>55.516667</c:v>
                </c:pt>
                <c:pt idx="371">
                  <c:v>55.666667</c:v>
                </c:pt>
                <c:pt idx="372">
                  <c:v>55.816667</c:v>
                </c:pt>
                <c:pt idx="373">
                  <c:v>55.966667</c:v>
                </c:pt>
                <c:pt idx="374">
                  <c:v>56.116667</c:v>
                </c:pt>
                <c:pt idx="375">
                  <c:v>56.266667</c:v>
                </c:pt>
                <c:pt idx="376">
                  <c:v>56.416667</c:v>
                </c:pt>
                <c:pt idx="377">
                  <c:v>56.566667</c:v>
                </c:pt>
                <c:pt idx="378">
                  <c:v>56.716667</c:v>
                </c:pt>
                <c:pt idx="379">
                  <c:v>56.866667</c:v>
                </c:pt>
                <c:pt idx="380">
                  <c:v>57.016667</c:v>
                </c:pt>
                <c:pt idx="381">
                  <c:v>57.166667</c:v>
                </c:pt>
                <c:pt idx="382">
                  <c:v>57.316667</c:v>
                </c:pt>
                <c:pt idx="383">
                  <c:v>57.466667</c:v>
                </c:pt>
                <c:pt idx="384">
                  <c:v>57.616667</c:v>
                </c:pt>
                <c:pt idx="385">
                  <c:v>57.766667</c:v>
                </c:pt>
                <c:pt idx="386">
                  <c:v>57.916667</c:v>
                </c:pt>
                <c:pt idx="387">
                  <c:v>58.066667</c:v>
                </c:pt>
                <c:pt idx="388">
                  <c:v>58.216667</c:v>
                </c:pt>
                <c:pt idx="389">
                  <c:v>58.366667</c:v>
                </c:pt>
                <c:pt idx="390">
                  <c:v>58.516667</c:v>
                </c:pt>
                <c:pt idx="391">
                  <c:v>58.666667</c:v>
                </c:pt>
                <c:pt idx="392">
                  <c:v>58.816667</c:v>
                </c:pt>
                <c:pt idx="393">
                  <c:v>58.966667</c:v>
                </c:pt>
                <c:pt idx="394">
                  <c:v>59.116667</c:v>
                </c:pt>
                <c:pt idx="395">
                  <c:v>59.266667</c:v>
                </c:pt>
                <c:pt idx="396">
                  <c:v>59.416667</c:v>
                </c:pt>
              </c:numCache>
            </c:numRef>
          </c:xVal>
          <c:yVal>
            <c:numRef>
              <c:f>Data!$G$5:$G$5000</c:f>
              <c:numCache>
                <c:formatCode>General</c:formatCode>
                <c:ptCount val="4996"/>
                <c:pt idx="0">
                  <c:v>3.9885658</c:v>
                </c:pt>
                <c:pt idx="1">
                  <c:v>3.9885658</c:v>
                </c:pt>
                <c:pt idx="2">
                  <c:v>3.9885658</c:v>
                </c:pt>
                <c:pt idx="3">
                  <c:v>3.9885658</c:v>
                </c:pt>
                <c:pt idx="4">
                  <c:v>3.9885658</c:v>
                </c:pt>
                <c:pt idx="5">
                  <c:v>3.9885658</c:v>
                </c:pt>
                <c:pt idx="6">
                  <c:v>3.9885658</c:v>
                </c:pt>
                <c:pt idx="7">
                  <c:v>3.9885658</c:v>
                </c:pt>
                <c:pt idx="8">
                  <c:v>3.9885658</c:v>
                </c:pt>
                <c:pt idx="9">
                  <c:v>3.9885658</c:v>
                </c:pt>
                <c:pt idx="10">
                  <c:v>3.9885658</c:v>
                </c:pt>
                <c:pt idx="11">
                  <c:v>3.9885658</c:v>
                </c:pt>
                <c:pt idx="12">
                  <c:v>3.9885658</c:v>
                </c:pt>
                <c:pt idx="13">
                  <c:v>3.9885658</c:v>
                </c:pt>
                <c:pt idx="14">
                  <c:v>3.9885658</c:v>
                </c:pt>
                <c:pt idx="15">
                  <c:v>3.9885658</c:v>
                </c:pt>
                <c:pt idx="16">
                  <c:v>3.9885658</c:v>
                </c:pt>
                <c:pt idx="17">
                  <c:v>3.9885658</c:v>
                </c:pt>
                <c:pt idx="18">
                  <c:v>3.9885658</c:v>
                </c:pt>
                <c:pt idx="19">
                  <c:v>3.9885658</c:v>
                </c:pt>
                <c:pt idx="20">
                  <c:v>3.9885658</c:v>
                </c:pt>
                <c:pt idx="21">
                  <c:v>3.9885658</c:v>
                </c:pt>
                <c:pt idx="22">
                  <c:v>3.9885658</c:v>
                </c:pt>
                <c:pt idx="23">
                  <c:v>3.9885658</c:v>
                </c:pt>
                <c:pt idx="24">
                  <c:v>3.9885658</c:v>
                </c:pt>
                <c:pt idx="25">
                  <c:v>3.9885658</c:v>
                </c:pt>
                <c:pt idx="26">
                  <c:v>3.9885658</c:v>
                </c:pt>
                <c:pt idx="27">
                  <c:v>3.9885658</c:v>
                </c:pt>
                <c:pt idx="28">
                  <c:v>3.9885658</c:v>
                </c:pt>
                <c:pt idx="29">
                  <c:v>3.9885658</c:v>
                </c:pt>
                <c:pt idx="30">
                  <c:v>3.9885658</c:v>
                </c:pt>
                <c:pt idx="31">
                  <c:v>3.9885658</c:v>
                </c:pt>
                <c:pt idx="32">
                  <c:v>3.9885658</c:v>
                </c:pt>
                <c:pt idx="33">
                  <c:v>3.9885658</c:v>
                </c:pt>
                <c:pt idx="34">
                  <c:v>3.9885658</c:v>
                </c:pt>
                <c:pt idx="35">
                  <c:v>3.9885658</c:v>
                </c:pt>
                <c:pt idx="36">
                  <c:v>3.9885658</c:v>
                </c:pt>
                <c:pt idx="37">
                  <c:v>3.9885658</c:v>
                </c:pt>
                <c:pt idx="38">
                  <c:v>3.9885658</c:v>
                </c:pt>
                <c:pt idx="39">
                  <c:v>3.9885658</c:v>
                </c:pt>
                <c:pt idx="40">
                  <c:v>3.9885658</c:v>
                </c:pt>
                <c:pt idx="41">
                  <c:v>3.9885658</c:v>
                </c:pt>
                <c:pt idx="42">
                  <c:v>3.9885658</c:v>
                </c:pt>
                <c:pt idx="43">
                  <c:v>3.9885658</c:v>
                </c:pt>
                <c:pt idx="44">
                  <c:v>3.9885658</c:v>
                </c:pt>
                <c:pt idx="45">
                  <c:v>3.9885658</c:v>
                </c:pt>
                <c:pt idx="46">
                  <c:v>3.9885658</c:v>
                </c:pt>
                <c:pt idx="47">
                  <c:v>3.9885658</c:v>
                </c:pt>
                <c:pt idx="48">
                  <c:v>3.9885658</c:v>
                </c:pt>
                <c:pt idx="49">
                  <c:v>3.9885658</c:v>
                </c:pt>
                <c:pt idx="50">
                  <c:v>3.9885658</c:v>
                </c:pt>
                <c:pt idx="51">
                  <c:v>3.9885658</c:v>
                </c:pt>
                <c:pt idx="52">
                  <c:v>3.9885658</c:v>
                </c:pt>
                <c:pt idx="53">
                  <c:v>3.9885658</c:v>
                </c:pt>
                <c:pt idx="54">
                  <c:v>3.9885658</c:v>
                </c:pt>
                <c:pt idx="55">
                  <c:v>3.9885658</c:v>
                </c:pt>
                <c:pt idx="56">
                  <c:v>4.07648287566123</c:v>
                </c:pt>
                <c:pt idx="57">
                  <c:v>4.15867986826838</c:v>
                </c:pt>
                <c:pt idx="58">
                  <c:v>4.23552893931453</c:v>
                </c:pt>
                <c:pt idx="59">
                  <c:v>4.3073780366274</c:v>
                </c:pt>
                <c:pt idx="60">
                  <c:v>4.37455246976496</c:v>
                </c:pt>
                <c:pt idx="61">
                  <c:v>4.43735638291232</c:v>
                </c:pt>
                <c:pt idx="62">
                  <c:v>4.49607413194853</c:v>
                </c:pt>
                <c:pt idx="63">
                  <c:v>4.55097157191839</c:v>
                </c:pt>
                <c:pt idx="64">
                  <c:v>4.60229726073839</c:v>
                </c:pt>
                <c:pt idx="65">
                  <c:v>4.65028358458692</c:v>
                </c:pt>
                <c:pt idx="66">
                  <c:v>4.69514781007389</c:v>
                </c:pt>
                <c:pt idx="67">
                  <c:v>4.73709314905431</c:v>
                </c:pt>
                <c:pt idx="68">
                  <c:v>4.77630934866113</c:v>
                </c:pt>
                <c:pt idx="69">
                  <c:v>4.81297405395209</c:v>
                </c:pt>
                <c:pt idx="70">
                  <c:v>4.8472532708969</c:v>
                </c:pt>
                <c:pt idx="71">
                  <c:v>4.87930220474279</c:v>
                </c:pt>
                <c:pt idx="72">
                  <c:v>4.90926596273389</c:v>
                </c:pt>
                <c:pt idx="73">
                  <c:v>4.93728021111001</c:v>
                </c:pt>
                <c:pt idx="74">
                  <c:v>4.96347178935973</c:v>
                </c:pt>
                <c:pt idx="75">
                  <c:v>4.98795928450864</c:v>
                </c:pt>
                <c:pt idx="76">
                  <c:v>5.01085356804326</c:v>
                </c:pt>
                <c:pt idx="77">
                  <c:v>5.03225829790135</c:v>
                </c:pt>
                <c:pt idx="78">
                  <c:v>5.05227038780163</c:v>
                </c:pt>
                <c:pt idx="79">
                  <c:v>5.07098044603794</c:v>
                </c:pt>
                <c:pt idx="80">
                  <c:v>5.08847318572431</c:v>
                </c:pt>
                <c:pt idx="81">
                  <c:v>5.1048278083487</c:v>
                </c:pt>
                <c:pt idx="82">
                  <c:v>5.12011836237178</c:v>
                </c:pt>
                <c:pt idx="83">
                  <c:v>5.13441407849453</c:v>
                </c:pt>
                <c:pt idx="84">
                  <c:v>5.14777968311248</c:v>
                </c:pt>
                <c:pt idx="85">
                  <c:v>5.16027569137606</c:v>
                </c:pt>
                <c:pt idx="86">
                  <c:v>5.17195868118361</c:v>
                </c:pt>
                <c:pt idx="87">
                  <c:v>5.18288154934794</c:v>
                </c:pt>
                <c:pt idx="88">
                  <c:v>5.193093751096</c:v>
                </c:pt>
                <c:pt idx="89">
                  <c:v>5.20264152398625</c:v>
                </c:pt>
                <c:pt idx="90">
                  <c:v>5.21156809725739</c:v>
                </c:pt>
                <c:pt idx="91">
                  <c:v>5.21991388755645</c:v>
                </c:pt>
                <c:pt idx="92">
                  <c:v>5.22771668193232</c:v>
                </c:pt>
                <c:pt idx="93">
                  <c:v>5.23501180892335</c:v>
                </c:pt>
                <c:pt idx="94">
                  <c:v>5.24183229851356</c:v>
                </c:pt>
                <c:pt idx="95">
                  <c:v>5.24820903168181</c:v>
                </c:pt>
                <c:pt idx="96">
                  <c:v>5.25417088022086</c:v>
                </c:pt>
                <c:pt idx="97">
                  <c:v>5.25974483745957</c:v>
                </c:pt>
                <c:pt idx="98">
                  <c:v>5.26495614048004</c:v>
                </c:pt>
                <c:pt idx="99">
                  <c:v>5.26982838438288</c:v>
                </c:pt>
                <c:pt idx="100">
                  <c:v>5.27438362911834</c:v>
                </c:pt>
                <c:pt idx="101">
                  <c:v>5.27864249936655</c:v>
                </c:pt>
                <c:pt idx="102">
                  <c:v>5.28262427791952</c:v>
                </c:pt>
                <c:pt idx="103">
                  <c:v>5.28634699298733</c:v>
                </c:pt>
                <c:pt idx="104">
                  <c:v>5.28982749982409</c:v>
                </c:pt>
                <c:pt idx="105">
                  <c:v>5.29308155704311</c:v>
                </c:pt>
                <c:pt idx="106">
                  <c:v>5.2961238979668</c:v>
                </c:pt>
                <c:pt idx="107">
                  <c:v>5.29896829733441</c:v>
                </c:pt>
                <c:pt idx="108">
                  <c:v>5.30162763366961</c:v>
                </c:pt>
                <c:pt idx="109">
                  <c:v>5.30411394759032</c:v>
                </c:pt>
                <c:pt idx="110">
                  <c:v>5.30643849632472</c:v>
                </c:pt>
                <c:pt idx="111">
                  <c:v>5.30861180468033</c:v>
                </c:pt>
                <c:pt idx="112">
                  <c:v>5.31064371269702</c:v>
                </c:pt>
                <c:pt idx="113">
                  <c:v>5.31254342019945</c:v>
                </c:pt>
                <c:pt idx="114">
                  <c:v>5.314319528451</c:v>
                </c:pt>
                <c:pt idx="115">
                  <c:v>5.31598007909743</c:v>
                </c:pt>
                <c:pt idx="116">
                  <c:v>5.31753259057693</c:v>
                </c:pt>
                <c:pt idx="117">
                  <c:v>5.31898409216117</c:v>
                </c:pt>
                <c:pt idx="118">
                  <c:v>5.32034115578153</c:v>
                </c:pt>
                <c:pt idx="119">
                  <c:v>5.32160992578475</c:v>
                </c:pt>
                <c:pt idx="120">
                  <c:v>5.32279614675253</c:v>
                </c:pt>
                <c:pt idx="121">
                  <c:v>5.32390518951113</c:v>
                </c:pt>
                <c:pt idx="122">
                  <c:v>5.32494207544874</c:v>
                </c:pt>
                <c:pt idx="123">
                  <c:v>5.32591149925075</c:v>
                </c:pt>
                <c:pt idx="124">
                  <c:v>5.3268178501557</c:v>
                </c:pt>
                <c:pt idx="125">
                  <c:v>5.32766523182842</c:v>
                </c:pt>
                <c:pt idx="126">
                  <c:v>5.32845748094002</c:v>
                </c:pt>
                <c:pt idx="127">
                  <c:v>5.32919818453918</c:v>
                </c:pt>
                <c:pt idx="128">
                  <c:v>5.32989069629308</c:v>
                </c:pt>
                <c:pt idx="129">
                  <c:v>5.33053815167177</c:v>
                </c:pt>
                <c:pt idx="130">
                  <c:v>5.33114348214456</c:v>
                </c:pt>
                <c:pt idx="131">
                  <c:v>5.33170942845274</c:v>
                </c:pt>
                <c:pt idx="132">
                  <c:v>5.33223855301881</c:v>
                </c:pt>
                <c:pt idx="133">
                  <c:v>5.33273325154829</c:v>
                </c:pt>
                <c:pt idx="134">
                  <c:v>5.33319576387669</c:v>
                </c:pt>
                <c:pt idx="135">
                  <c:v>5.33362818411078</c:v>
                </c:pt>
                <c:pt idx="136">
                  <c:v>5.33403247011003</c:v>
                </c:pt>
                <c:pt idx="137">
                  <c:v>5.33441045235116</c:v>
                </c:pt>
                <c:pt idx="138">
                  <c:v>5.33476384221593</c:v>
                </c:pt>
                <c:pt idx="139">
                  <c:v>5.33509423973978</c:v>
                </c:pt>
                <c:pt idx="140">
                  <c:v>5.33540314085621</c:v>
                </c:pt>
                <c:pt idx="141">
                  <c:v>5.33569194416993</c:v>
                </c:pt>
                <c:pt idx="142">
                  <c:v>5.33596195728928</c:v>
                </c:pt>
                <c:pt idx="143">
                  <c:v>5.33621440274663</c:v>
                </c:pt>
                <c:pt idx="144">
                  <c:v>5.33645042353367</c:v>
                </c:pt>
                <c:pt idx="145">
                  <c:v>5.33667108827646</c:v>
                </c:pt>
                <c:pt idx="146">
                  <c:v>5.33687739607384</c:v>
                </c:pt>
                <c:pt idx="147">
                  <c:v>5.33707028102103</c:v>
                </c:pt>
                <c:pt idx="148">
                  <c:v>5.33725061643891</c:v>
                </c:pt>
                <c:pt idx="149">
                  <c:v>5.33741921882813</c:v>
                </c:pt>
                <c:pt idx="150">
                  <c:v>5.33757685156599</c:v>
                </c:pt>
                <c:pt idx="151">
                  <c:v>5.33772422836271</c:v>
                </c:pt>
                <c:pt idx="152">
                  <c:v>5.33786201649294</c:v>
                </c:pt>
                <c:pt idx="153">
                  <c:v>5.2500737641557</c:v>
                </c:pt>
                <c:pt idx="154">
                  <c:v>5.16799721333679</c:v>
                </c:pt>
                <c:pt idx="155">
                  <c:v>5.09126074786473</c:v>
                </c:pt>
                <c:pt idx="156">
                  <c:v>5.01951692975357</c:v>
                </c:pt>
                <c:pt idx="157">
                  <c:v>4.9524409261156</c:v>
                </c:pt>
                <c:pt idx="158">
                  <c:v>4.8897290384228</c:v>
                </c:pt>
                <c:pt idx="159">
                  <c:v>4.8310973274577</c:v>
                </c:pt>
                <c:pt idx="160">
                  <c:v>4.77628032772818</c:v>
                </c:pt>
                <c:pt idx="161">
                  <c:v>4.7250298455252</c:v>
                </c:pt>
                <c:pt idx="162">
                  <c:v>4.67711383518173</c:v>
                </c:pt>
                <c:pt idx="163">
                  <c:v>4.63231534844473</c:v>
                </c:pt>
                <c:pt idx="164">
                  <c:v>4.59043155220335</c:v>
                </c:pt>
                <c:pt idx="165">
                  <c:v>4.55127281012601</c:v>
                </c:pt>
                <c:pt idx="166">
                  <c:v>4.51466182404819</c:v>
                </c:pt>
                <c:pt idx="167">
                  <c:v>4.48043283122347</c:v>
                </c:pt>
                <c:pt idx="168">
                  <c:v>4.44843085380323</c:v>
                </c:pt>
                <c:pt idx="169">
                  <c:v>4.41851099714693</c:v>
                </c:pt>
                <c:pt idx="170">
                  <c:v>4.39053779378583</c:v>
                </c:pt>
                <c:pt idx="171">
                  <c:v>4.36438459006997</c:v>
                </c:pt>
                <c:pt idx="172">
                  <c:v>4.33993297272127</c:v>
                </c:pt>
                <c:pt idx="173">
                  <c:v>4.31707223269633</c:v>
                </c:pt>
                <c:pt idx="174">
                  <c:v>4.2956988639316</c:v>
                </c:pt>
                <c:pt idx="175">
                  <c:v>4.27571609470127</c:v>
                </c:pt>
                <c:pt idx="176">
                  <c:v>4.25703344946606</c:v>
                </c:pt>
                <c:pt idx="177">
                  <c:v>4.23956633922916</c:v>
                </c:pt>
                <c:pt idx="178">
                  <c:v>4.2232356785445</c:v>
                </c:pt>
                <c:pt idx="179">
                  <c:v>4.20796752744336</c:v>
                </c:pt>
                <c:pt idx="180">
                  <c:v>4.19369275665797</c:v>
                </c:pt>
                <c:pt idx="181">
                  <c:v>4.18034673462653</c:v>
                </c:pt>
                <c:pt idx="182">
                  <c:v>4.16786903486226</c:v>
                </c:pt>
                <c:pt idx="183">
                  <c:v>4.15620316236179</c:v>
                </c:pt>
                <c:pt idx="184">
                  <c:v>4.14529629781397</c:v>
                </c:pt>
                <c:pt idx="185">
                  <c:v>4.13509905845107</c:v>
                </c:pt>
                <c:pt idx="186">
                  <c:v>4.12556527445949</c:v>
                </c:pt>
                <c:pt idx="187">
                  <c:v>4.11665177993775</c:v>
                </c:pt>
                <c:pt idx="188">
                  <c:v>4.10831821745518</c:v>
                </c:pt>
                <c:pt idx="189">
                  <c:v>4.1005268553265</c:v>
                </c:pt>
                <c:pt idx="190">
                  <c:v>4.0932424167749</c:v>
                </c:pt>
                <c:pt idx="191">
                  <c:v>4.08643192021016</c:v>
                </c:pt>
                <c:pt idx="192">
                  <c:v>4.08006452989863</c:v>
                </c:pt>
                <c:pt idx="193">
                  <c:v>4.074111416349</c:v>
                </c:pt>
                <c:pt idx="194">
                  <c:v>4.06854562578159</c:v>
                </c:pt>
                <c:pt idx="195">
                  <c:v>4.06334195809041</c:v>
                </c:pt>
                <c:pt idx="196">
                  <c:v>4.05847685274511</c:v>
                </c:pt>
                <c:pt idx="197">
                  <c:v>4.05392828211656</c:v>
                </c:pt>
                <c:pt idx="198">
                  <c:v>4.04967565174281</c:v>
                </c:pt>
                <c:pt idx="199">
                  <c:v>4.04569970708403</c:v>
                </c:pt>
                <c:pt idx="200">
                  <c:v>4.04198244634409</c:v>
                </c:pt>
                <c:pt idx="201">
                  <c:v>4.03850703896435</c:v>
                </c:pt>
                <c:pt idx="202">
                  <c:v>4.03525774942018</c:v>
                </c:pt>
                <c:pt idx="203">
                  <c:v>4.03221986597567</c:v>
                </c:pt>
                <c:pt idx="204">
                  <c:v>4.02937963407361</c:v>
                </c:pt>
                <c:pt idx="205">
                  <c:v>4.02672419405924</c:v>
                </c:pt>
                <c:pt idx="206">
                  <c:v>4.02424152295596</c:v>
                </c:pt>
                <c:pt idx="207">
                  <c:v>4.02192038002909</c:v>
                </c:pt>
                <c:pt idx="208">
                  <c:v>4.01975025589148</c:v>
                </c:pt>
                <c:pt idx="209">
                  <c:v>4.0177213249204</c:v>
                </c:pt>
                <c:pt idx="210">
                  <c:v>4.01582440077027</c:v>
                </c:pt>
                <c:pt idx="211">
                  <c:v>4.01405089477987</c:v>
                </c:pt>
                <c:pt idx="212">
                  <c:v>4.0123927770856</c:v>
                </c:pt>
                <c:pt idx="213">
                  <c:v>4.01084254026491</c:v>
                </c:pt>
                <c:pt idx="214">
                  <c:v>4.00939316534507</c:v>
                </c:pt>
                <c:pt idx="215">
                  <c:v>4.00803809002351</c:v>
                </c:pt>
                <c:pt idx="216">
                  <c:v>4.0067711789559</c:v>
                </c:pt>
                <c:pt idx="217">
                  <c:v>3.82975254465471</c:v>
                </c:pt>
                <c:pt idx="218">
                  <c:v>3.6642511415934</c:v>
                </c:pt>
                <c:pt idx="219">
                  <c:v>3.50951763275467</c:v>
                </c:pt>
                <c:pt idx="220">
                  <c:v>3.36485143467611</c:v>
                </c:pt>
                <c:pt idx="221">
                  <c:v>3.22959754543408</c:v>
                </c:pt>
                <c:pt idx="222">
                  <c:v>3.10314357900605</c:v>
                </c:pt>
                <c:pt idx="223">
                  <c:v>2.98491699258409</c:v>
                </c:pt>
                <c:pt idx="224">
                  <c:v>2.87438249428549</c:v>
                </c:pt>
                <c:pt idx="225">
                  <c:v>2.77103961952366</c:v>
                </c:pt>
                <c:pt idx="226">
                  <c:v>2.67442046506576</c:v>
                </c:pt>
                <c:pt idx="227">
                  <c:v>2.58408757051764</c:v>
                </c:pt>
                <c:pt idx="228">
                  <c:v>2.49963193764418</c:v>
                </c:pt>
                <c:pt idx="229">
                  <c:v>2.42067117855704</c:v>
                </c:pt>
                <c:pt idx="230">
                  <c:v>2.34684778438559</c:v>
                </c:pt>
                <c:pt idx="231">
                  <c:v>2.27782750659192</c:v>
                </c:pt>
                <c:pt idx="232">
                  <c:v>2.21329784360119</c:v>
                </c:pt>
                <c:pt idx="233">
                  <c:v>2.15296662589521</c:v>
                </c:pt>
                <c:pt idx="234">
                  <c:v>2.09656069316302</c:v>
                </c:pt>
                <c:pt idx="235">
                  <c:v>2.04382465751902</c:v>
                </c:pt>
                <c:pt idx="236">
                  <c:v>1.99451974718894</c:v>
                </c:pt>
                <c:pt idx="237">
                  <c:v>1.94842272542818</c:v>
                </c:pt>
                <c:pt idx="238">
                  <c:v>1.9053248797778</c:v>
                </c:pt>
                <c:pt idx="239">
                  <c:v>1.86503107708174</c:v>
                </c:pt>
                <c:pt idx="240">
                  <c:v>1.82735887998678</c:v>
                </c:pt>
                <c:pt idx="241">
                  <c:v>1.79213772092502</c:v>
                </c:pt>
                <c:pt idx="242">
                  <c:v>1.75920812983887</c:v>
                </c:pt>
                <c:pt idx="243">
                  <c:v>1.72842101215204</c:v>
                </c:pt>
                <c:pt idx="244">
                  <c:v>1.69963697371732</c:v>
                </c:pt>
                <c:pt idx="245">
                  <c:v>1.67272568968488</c:v>
                </c:pt>
                <c:pt idx="246">
                  <c:v>1.64756531443323</c:v>
                </c:pt>
                <c:pt idx="247">
                  <c:v>1.62404192989162</c:v>
                </c:pt>
                <c:pt idx="248">
                  <c:v>1.60204902975568</c:v>
                </c:pt>
                <c:pt idx="249">
                  <c:v>1.58148703726119</c:v>
                </c:pt>
                <c:pt idx="250">
                  <c:v>1.5622628543326</c:v>
                </c:pt>
                <c:pt idx="251">
                  <c:v>1.54428944006495</c:v>
                </c:pt>
                <c:pt idx="252">
                  <c:v>1.52748541663069</c:v>
                </c:pt>
                <c:pt idx="253">
                  <c:v>1.5117747008271</c:v>
                </c:pt>
                <c:pt idx="254">
                  <c:v>1.49708615959608</c:v>
                </c:pt>
                <c:pt idx="255">
                  <c:v>1.48335328795658</c:v>
                </c:pt>
                <c:pt idx="256">
                  <c:v>1.47051390789148</c:v>
                </c:pt>
                <c:pt idx="257">
                  <c:v>1.45850988682556</c:v>
                </c:pt>
                <c:pt idx="258">
                  <c:v>1.44728687441994</c:v>
                </c:pt>
                <c:pt idx="259">
                  <c:v>1.43679405649127</c:v>
                </c:pt>
                <c:pt idx="260">
                  <c:v>1.42698392494146</c:v>
                </c:pt>
                <c:pt idx="261">
                  <c:v>1.41781206265635</c:v>
                </c:pt>
                <c:pt idx="262">
                  <c:v>1.4092369423993</c:v>
                </c:pt>
                <c:pt idx="263">
                  <c:v>1.40121973878928</c:v>
                </c:pt>
                <c:pt idx="264">
                  <c:v>1.39372415251201</c:v>
                </c:pt>
                <c:pt idx="265">
                  <c:v>1.38671624596844</c:v>
                </c:pt>
                <c:pt idx="266">
                  <c:v>1.38016428961615</c:v>
                </c:pt>
                <c:pt idx="267">
                  <c:v>1.37403861830825</c:v>
                </c:pt>
                <c:pt idx="268">
                  <c:v>1.36831149697919</c:v>
                </c:pt>
                <c:pt idx="269">
                  <c:v>1.71462529771416</c:v>
                </c:pt>
                <c:pt idx="270">
                  <c:v>2.03840714219285</c:v>
                </c:pt>
                <c:pt idx="271">
                  <c:v>2.34112301026259</c:v>
                </c:pt>
                <c:pt idx="272">
                  <c:v>2.62414350181846</c:v>
                </c:pt>
                <c:pt idx="273">
                  <c:v>2.88875004243781</c:v>
                </c:pt>
                <c:pt idx="274">
                  <c:v>3.13614068526242</c:v>
                </c:pt>
                <c:pt idx="275">
                  <c:v>3.36743553539696</c:v>
                </c:pt>
                <c:pt idx="276">
                  <c:v>3.58368182138397</c:v>
                </c:pt>
                <c:pt idx="277">
                  <c:v>3.78585863671719</c:v>
                </c:pt>
                <c:pt idx="278">
                  <c:v>3.97488137286137</c:v>
                </c:pt>
                <c:pt idx="279">
                  <c:v>4.15160586384984</c:v>
                </c:pt>
                <c:pt idx="280">
                  <c:v>4.31683226122519</c:v>
                </c:pt>
                <c:pt idx="281">
                  <c:v>4.47130865686759</c:v>
                </c:pt>
                <c:pt idx="282">
                  <c:v>4.61573447011375</c:v>
                </c:pt>
                <c:pt idx="283">
                  <c:v>4.75076361450226</c:v>
                </c:pt>
                <c:pt idx="284">
                  <c:v>4.87700745848336</c:v>
                </c:pt>
                <c:pt idx="285">
                  <c:v>4.99503759349829</c:v>
                </c:pt>
                <c:pt idx="286">
                  <c:v>5.10538842196107</c:v>
                </c:pt>
                <c:pt idx="287">
                  <c:v>5.20855957686049</c:v>
                </c:pt>
                <c:pt idx="288">
                  <c:v>5.30501818393718</c:v>
                </c:pt>
                <c:pt idx="289">
                  <c:v>5.39520097667848</c:v>
                </c:pt>
                <c:pt idx="290">
                  <c:v>5.47951627370692</c:v>
                </c:pt>
                <c:pt idx="291">
                  <c:v>5.55834582751534</c:v>
                </c:pt>
                <c:pt idx="292">
                  <c:v>5.63204655291917</c:v>
                </c:pt>
                <c:pt idx="293">
                  <c:v>5.70095214305165</c:v>
                </c:pt>
                <c:pt idx="294">
                  <c:v>5.76537458021887</c:v>
                </c:pt>
                <c:pt idx="295">
                  <c:v>5.82560554845503</c:v>
                </c:pt>
                <c:pt idx="296">
                  <c:v>5.88191775417382</c:v>
                </c:pt>
                <c:pt idx="297">
                  <c:v>5.93456616089511</c:v>
                </c:pt>
                <c:pt idx="298">
                  <c:v>5.98378914363766</c:v>
                </c:pt>
                <c:pt idx="299">
                  <c:v>6.02980956820434</c:v>
                </c:pt>
                <c:pt idx="300">
                  <c:v>6.0728358002467</c:v>
                </c:pt>
                <c:pt idx="301">
                  <c:v>6.11306264867745</c:v>
                </c:pt>
                <c:pt idx="302">
                  <c:v>6.15067224770246</c:v>
                </c:pt>
                <c:pt idx="303">
                  <c:v>6.18583488146577</c:v>
                </c:pt>
                <c:pt idx="304">
                  <c:v>6.21870975504127</c:v>
                </c:pt>
                <c:pt idx="305">
                  <c:v>6.249445715262</c:v>
                </c:pt>
                <c:pt idx="306">
                  <c:v>6.27818192465062</c:v>
                </c:pt>
                <c:pt idx="307">
                  <c:v>6.3050484915025</c:v>
                </c:pt>
                <c:pt idx="308">
                  <c:v>6.33016705897411</c:v>
                </c:pt>
                <c:pt idx="309">
                  <c:v>6.35365135584406</c:v>
                </c:pt>
                <c:pt idx="310">
                  <c:v>6.37560771144034</c:v>
                </c:pt>
                <c:pt idx="311">
                  <c:v>6.39613553706527</c:v>
                </c:pt>
                <c:pt idx="312">
                  <c:v>6.41532777609782</c:v>
                </c:pt>
                <c:pt idx="313">
                  <c:v>6.43327132481129</c:v>
                </c:pt>
                <c:pt idx="314">
                  <c:v>6.45004742581163</c:v>
                </c:pt>
                <c:pt idx="315">
                  <c:v>6.46573203587777</c:v>
                </c:pt>
                <c:pt idx="316">
                  <c:v>6.48039616986944</c:v>
                </c:pt>
                <c:pt idx="317">
                  <c:v>6.49410622225958</c:v>
                </c:pt>
                <c:pt idx="318">
                  <c:v>6.50692426774711</c:v>
                </c:pt>
                <c:pt idx="319">
                  <c:v>6.51890834231115</c:v>
                </c:pt>
                <c:pt idx="320">
                  <c:v>6.53011270597924</c:v>
                </c:pt>
                <c:pt idx="321">
                  <c:v>6.54058808849928</c:v>
                </c:pt>
                <c:pt idx="322">
                  <c:v>6.55038191902742</c:v>
                </c:pt>
                <c:pt idx="323">
                  <c:v>6.55953854087208</c:v>
                </c:pt>
                <c:pt idx="324">
                  <c:v>6.56809941226606</c:v>
                </c:pt>
                <c:pt idx="325">
                  <c:v>6.57610329407617</c:v>
                </c:pt>
                <c:pt idx="326">
                  <c:v>6.58358642529983</c:v>
                </c:pt>
                <c:pt idx="327">
                  <c:v>6.59058268714366</c:v>
                </c:pt>
                <c:pt idx="328">
                  <c:v>6.59712375642661</c:v>
                </c:pt>
                <c:pt idx="329">
                  <c:v>6.60323924900243</c:v>
                </c:pt>
                <c:pt idx="330">
                  <c:v>6.60895685385067</c:v>
                </c:pt>
                <c:pt idx="331">
                  <c:v>6.61430245844348</c:v>
                </c:pt>
                <c:pt idx="332">
                  <c:v>6.61930026595574</c:v>
                </c:pt>
                <c:pt idx="333">
                  <c:v>6.62397290484924</c:v>
                </c:pt>
                <c:pt idx="334">
                  <c:v>6.62834153132705</c:v>
                </c:pt>
                <c:pt idx="335">
                  <c:v>6.63242592512199</c:v>
                </c:pt>
                <c:pt idx="336">
                  <c:v>6.63624457905289</c:v>
                </c:pt>
                <c:pt idx="337">
                  <c:v>6.63981478275412</c:v>
                </c:pt>
                <c:pt idx="338">
                  <c:v>6.46731854963502</c:v>
                </c:pt>
                <c:pt idx="339">
                  <c:v>6.30604531014415</c:v>
                </c:pt>
                <c:pt idx="340">
                  <c:v>6.15526487102624</c:v>
                </c:pt>
                <c:pt idx="341">
                  <c:v>6.01429454704467</c:v>
                </c:pt>
                <c:pt idx="342">
                  <c:v>5.88249607000261</c:v>
                </c:pt>
                <c:pt idx="343">
                  <c:v>5.75927269887045</c:v>
                </c:pt>
                <c:pt idx="344">
                  <c:v>5.6440665179346</c:v>
                </c:pt>
                <c:pt idx="345">
                  <c:v>5.53635591073503</c:v>
                </c:pt>
                <c:pt idx="346">
                  <c:v>5.435653198354</c:v>
                </c:pt>
                <c:pt idx="347">
                  <c:v>5.34150243136308</c:v>
                </c:pt>
                <c:pt idx="348">
                  <c:v>5.25347732543111</c:v>
                </c:pt>
                <c:pt idx="349">
                  <c:v>5.17117933124607</c:v>
                </c:pt>
                <c:pt idx="350">
                  <c:v>5.09423583001228</c:v>
                </c:pt>
                <c:pt idx="351">
                  <c:v>5.02229844635257</c:v>
                </c:pt>
                <c:pt idx="352">
                  <c:v>4.95504147097682</c:v>
                </c:pt>
                <c:pt idx="353">
                  <c:v>4.8921603859753</c:v>
                </c:pt>
                <c:pt idx="354">
                  <c:v>4.83337048605967</c:v>
                </c:pt>
                <c:pt idx="355">
                  <c:v>4.77840558950918</c:v>
                </c:pt>
                <c:pt idx="356">
                  <c:v>4.72701683298569</c:v>
                </c:pt>
                <c:pt idx="357">
                  <c:v>4.67897154476058</c:v>
                </c:pt>
                <c:pt idx="358">
                  <c:v>4.63405219125223</c:v>
                </c:pt>
                <c:pt idx="359">
                  <c:v>4.59205539210401</c:v>
                </c:pt>
                <c:pt idx="360">
                  <c:v>4.55279099934359</c:v>
                </c:pt>
                <c:pt idx="361">
                  <c:v>4.5160812364542</c:v>
                </c:pt>
                <c:pt idx="362">
                  <c:v>4.48175989345985</c:v>
                </c:pt>
                <c:pt idx="363">
                  <c:v>4.44967157438012</c:v>
                </c:pt>
                <c:pt idx="364">
                  <c:v>4.41967099364726</c:v>
                </c:pt>
                <c:pt idx="365">
                  <c:v>4.39162231829992</c:v>
                </c:pt>
                <c:pt idx="366">
                  <c:v>4.36539855297532</c:v>
                </c:pt>
                <c:pt idx="367">
                  <c:v>4.34088096491514</c:v>
                </c:pt>
                <c:pt idx="368">
                  <c:v>4.31795854638187</c:v>
                </c:pt>
                <c:pt idx="369">
                  <c:v>4.29652751205155</c:v>
                </c:pt>
                <c:pt idx="370">
                  <c:v>4.27649082910726</c:v>
                </c:pt>
                <c:pt idx="371">
                  <c:v>4.25775777790582</c:v>
                </c:pt>
                <c:pt idx="372">
                  <c:v>4.24024354122843</c:v>
                </c:pt>
                <c:pt idx="373">
                  <c:v>4.22386882025571</c:v>
                </c:pt>
                <c:pt idx="374">
                  <c:v>4.20855947552811</c:v>
                </c:pt>
                <c:pt idx="375">
                  <c:v>4.19424619126644</c:v>
                </c:pt>
                <c:pt idx="376">
                  <c:v>4.18086416153227</c:v>
                </c:pt>
                <c:pt idx="377">
                  <c:v>4.16835279680754</c:v>
                </c:pt>
                <c:pt idx="378">
                  <c:v>4.15665544966481</c:v>
                </c:pt>
                <c:pt idx="379">
                  <c:v>4.14571915828588</c:v>
                </c:pt>
                <c:pt idx="380">
                  <c:v>4.1354944066678</c:v>
                </c:pt>
                <c:pt idx="381">
                  <c:v>4.12593490043037</c:v>
                </c:pt>
                <c:pt idx="382">
                  <c:v>4.11699735721005</c:v>
                </c:pt>
                <c:pt idx="383">
                  <c:v>4.10864131069142</c:v>
                </c:pt>
                <c:pt idx="384">
                  <c:v>4.10082892738874</c:v>
                </c:pt>
                <c:pt idx="385">
                  <c:v>4.09352483534808</c:v>
                </c:pt>
                <c:pt idx="386">
                  <c:v>4.08669596399457</c:v>
                </c:pt>
                <c:pt idx="387">
                  <c:v>4.08031139439944</c:v>
                </c:pt>
                <c:pt idx="388">
                  <c:v>4.0743422192891</c:v>
                </c:pt>
                <c:pt idx="389">
                  <c:v>4.06876141216232</c:v>
                </c:pt>
                <c:pt idx="390">
                  <c:v>4.06354370492295</c:v>
                </c:pt>
                <c:pt idx="391">
                  <c:v>4.05866547347411</c:v>
                </c:pt>
                <c:pt idx="392">
                  <c:v>4.0541046307559</c:v>
                </c:pt>
                <c:pt idx="393">
                  <c:v>4.0498405267423</c:v>
                </c:pt>
                <c:pt idx="394">
                  <c:v>4.04585385494451</c:v>
                </c:pt>
                <c:pt idx="395">
                  <c:v>4.04212656499743</c:v>
                </c:pt>
                <c:pt idx="396">
                  <c:v>4.03864178093334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"Measured"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xVal>
            <c:numRef>
              <c:f>Data!$D$5:$D$5000</c:f>
              <c:numCache>
                <c:formatCode>General</c:formatCode>
                <c:ptCount val="4996"/>
                <c:pt idx="0">
                  <c:v>0.0166667</c:v>
                </c:pt>
                <c:pt idx="1">
                  <c:v>0.1666667</c:v>
                </c:pt>
                <c:pt idx="2">
                  <c:v>0.3166667</c:v>
                </c:pt>
                <c:pt idx="3">
                  <c:v>0.4666667</c:v>
                </c:pt>
                <c:pt idx="4">
                  <c:v>0.6166667</c:v>
                </c:pt>
                <c:pt idx="5">
                  <c:v>0.7666667</c:v>
                </c:pt>
                <c:pt idx="6">
                  <c:v>0.9166667</c:v>
                </c:pt>
                <c:pt idx="7">
                  <c:v>1.0666667</c:v>
                </c:pt>
                <c:pt idx="8">
                  <c:v>1.2166667</c:v>
                </c:pt>
                <c:pt idx="9">
                  <c:v>1.3666667</c:v>
                </c:pt>
                <c:pt idx="10">
                  <c:v>1.5166667</c:v>
                </c:pt>
                <c:pt idx="11">
                  <c:v>1.6666667</c:v>
                </c:pt>
                <c:pt idx="12">
                  <c:v>1.8166667</c:v>
                </c:pt>
                <c:pt idx="13">
                  <c:v>1.9666667</c:v>
                </c:pt>
                <c:pt idx="14">
                  <c:v>2.1166667</c:v>
                </c:pt>
                <c:pt idx="15">
                  <c:v>2.2666667</c:v>
                </c:pt>
                <c:pt idx="16">
                  <c:v>2.4166667</c:v>
                </c:pt>
                <c:pt idx="17">
                  <c:v>2.5666667</c:v>
                </c:pt>
                <c:pt idx="18">
                  <c:v>2.7166667</c:v>
                </c:pt>
                <c:pt idx="19">
                  <c:v>2.8666667</c:v>
                </c:pt>
                <c:pt idx="20">
                  <c:v>3.0166667</c:v>
                </c:pt>
                <c:pt idx="21">
                  <c:v>3.1666667</c:v>
                </c:pt>
                <c:pt idx="22">
                  <c:v>3.3166667</c:v>
                </c:pt>
                <c:pt idx="23">
                  <c:v>3.4666667</c:v>
                </c:pt>
                <c:pt idx="24">
                  <c:v>3.6166667</c:v>
                </c:pt>
                <c:pt idx="25">
                  <c:v>3.7666667</c:v>
                </c:pt>
                <c:pt idx="26">
                  <c:v>3.9166667</c:v>
                </c:pt>
                <c:pt idx="27">
                  <c:v>4.0666667</c:v>
                </c:pt>
                <c:pt idx="28">
                  <c:v>4.2166667</c:v>
                </c:pt>
                <c:pt idx="29">
                  <c:v>4.3666667</c:v>
                </c:pt>
                <c:pt idx="30">
                  <c:v>4.5166667</c:v>
                </c:pt>
                <c:pt idx="31">
                  <c:v>4.6666667</c:v>
                </c:pt>
                <c:pt idx="32">
                  <c:v>4.8166667</c:v>
                </c:pt>
                <c:pt idx="33">
                  <c:v>4.9666667</c:v>
                </c:pt>
                <c:pt idx="34">
                  <c:v>5.1166667</c:v>
                </c:pt>
                <c:pt idx="35">
                  <c:v>5.2666667</c:v>
                </c:pt>
                <c:pt idx="36">
                  <c:v>5.4166667</c:v>
                </c:pt>
                <c:pt idx="37">
                  <c:v>5.5666667</c:v>
                </c:pt>
                <c:pt idx="38">
                  <c:v>5.7166667</c:v>
                </c:pt>
                <c:pt idx="39">
                  <c:v>5.8666667</c:v>
                </c:pt>
                <c:pt idx="40">
                  <c:v>6.0166667</c:v>
                </c:pt>
                <c:pt idx="41">
                  <c:v>6.1666667</c:v>
                </c:pt>
                <c:pt idx="42">
                  <c:v>6.3166667</c:v>
                </c:pt>
                <c:pt idx="43">
                  <c:v>6.4666667</c:v>
                </c:pt>
                <c:pt idx="44">
                  <c:v>6.6166667</c:v>
                </c:pt>
                <c:pt idx="45">
                  <c:v>6.7666667</c:v>
                </c:pt>
                <c:pt idx="46">
                  <c:v>6.9166667</c:v>
                </c:pt>
                <c:pt idx="47">
                  <c:v>7.0666667</c:v>
                </c:pt>
                <c:pt idx="48">
                  <c:v>7.2166667</c:v>
                </c:pt>
                <c:pt idx="49">
                  <c:v>7.3666667</c:v>
                </c:pt>
                <c:pt idx="50">
                  <c:v>7.5166667</c:v>
                </c:pt>
                <c:pt idx="51">
                  <c:v>7.6666667</c:v>
                </c:pt>
                <c:pt idx="52">
                  <c:v>7.8166667</c:v>
                </c:pt>
                <c:pt idx="53">
                  <c:v>7.9666667</c:v>
                </c:pt>
                <c:pt idx="54">
                  <c:v>8.1166667</c:v>
                </c:pt>
                <c:pt idx="55">
                  <c:v>8.2666667</c:v>
                </c:pt>
                <c:pt idx="56">
                  <c:v>8.4166667</c:v>
                </c:pt>
                <c:pt idx="57">
                  <c:v>8.5666667</c:v>
                </c:pt>
                <c:pt idx="58">
                  <c:v>8.7166667</c:v>
                </c:pt>
                <c:pt idx="59">
                  <c:v>8.8666667</c:v>
                </c:pt>
                <c:pt idx="60">
                  <c:v>9.0166667</c:v>
                </c:pt>
                <c:pt idx="61">
                  <c:v>9.1666667</c:v>
                </c:pt>
                <c:pt idx="62">
                  <c:v>9.3166667</c:v>
                </c:pt>
                <c:pt idx="63">
                  <c:v>9.4666667</c:v>
                </c:pt>
                <c:pt idx="64">
                  <c:v>9.6166667</c:v>
                </c:pt>
                <c:pt idx="65">
                  <c:v>9.7666667</c:v>
                </c:pt>
                <c:pt idx="66">
                  <c:v>9.9166667</c:v>
                </c:pt>
                <c:pt idx="67">
                  <c:v>10.066667</c:v>
                </c:pt>
                <c:pt idx="68">
                  <c:v>10.216667</c:v>
                </c:pt>
                <c:pt idx="69">
                  <c:v>10.366667</c:v>
                </c:pt>
                <c:pt idx="70">
                  <c:v>10.516667</c:v>
                </c:pt>
                <c:pt idx="71">
                  <c:v>10.666667</c:v>
                </c:pt>
                <c:pt idx="72">
                  <c:v>10.816667</c:v>
                </c:pt>
                <c:pt idx="73">
                  <c:v>10.966667</c:v>
                </c:pt>
                <c:pt idx="74">
                  <c:v>11.116667</c:v>
                </c:pt>
                <c:pt idx="75">
                  <c:v>11.266667</c:v>
                </c:pt>
                <c:pt idx="76">
                  <c:v>11.416667</c:v>
                </c:pt>
                <c:pt idx="77">
                  <c:v>11.566667</c:v>
                </c:pt>
                <c:pt idx="78">
                  <c:v>11.716667</c:v>
                </c:pt>
                <c:pt idx="79">
                  <c:v>11.866667</c:v>
                </c:pt>
                <c:pt idx="80">
                  <c:v>12.016667</c:v>
                </c:pt>
                <c:pt idx="81">
                  <c:v>12.166667</c:v>
                </c:pt>
                <c:pt idx="82">
                  <c:v>12.316667</c:v>
                </c:pt>
                <c:pt idx="83">
                  <c:v>12.466667</c:v>
                </c:pt>
                <c:pt idx="84">
                  <c:v>12.616667</c:v>
                </c:pt>
                <c:pt idx="85">
                  <c:v>12.766667</c:v>
                </c:pt>
                <c:pt idx="86">
                  <c:v>12.916667</c:v>
                </c:pt>
                <c:pt idx="87">
                  <c:v>13.066667</c:v>
                </c:pt>
                <c:pt idx="88">
                  <c:v>13.216667</c:v>
                </c:pt>
                <c:pt idx="89">
                  <c:v>13.366667</c:v>
                </c:pt>
                <c:pt idx="90">
                  <c:v>13.516667</c:v>
                </c:pt>
                <c:pt idx="91">
                  <c:v>13.666667</c:v>
                </c:pt>
                <c:pt idx="92">
                  <c:v>13.816667</c:v>
                </c:pt>
                <c:pt idx="93">
                  <c:v>13.966667</c:v>
                </c:pt>
                <c:pt idx="94">
                  <c:v>14.116667</c:v>
                </c:pt>
                <c:pt idx="95">
                  <c:v>14.266667</c:v>
                </c:pt>
                <c:pt idx="96">
                  <c:v>14.416667</c:v>
                </c:pt>
                <c:pt idx="97">
                  <c:v>14.566667</c:v>
                </c:pt>
                <c:pt idx="98">
                  <c:v>14.716667</c:v>
                </c:pt>
                <c:pt idx="99">
                  <c:v>14.866667</c:v>
                </c:pt>
                <c:pt idx="100">
                  <c:v>15.016667</c:v>
                </c:pt>
                <c:pt idx="101">
                  <c:v>15.166667</c:v>
                </c:pt>
                <c:pt idx="102">
                  <c:v>15.316667</c:v>
                </c:pt>
                <c:pt idx="103">
                  <c:v>15.466667</c:v>
                </c:pt>
                <c:pt idx="104">
                  <c:v>15.616667</c:v>
                </c:pt>
                <c:pt idx="105">
                  <c:v>15.766667</c:v>
                </c:pt>
                <c:pt idx="106">
                  <c:v>15.916667</c:v>
                </c:pt>
                <c:pt idx="107">
                  <c:v>16.066667</c:v>
                </c:pt>
                <c:pt idx="108">
                  <c:v>16.216667</c:v>
                </c:pt>
                <c:pt idx="109">
                  <c:v>16.366667</c:v>
                </c:pt>
                <c:pt idx="110">
                  <c:v>16.516667</c:v>
                </c:pt>
                <c:pt idx="111">
                  <c:v>16.666667</c:v>
                </c:pt>
                <c:pt idx="112">
                  <c:v>16.816667</c:v>
                </c:pt>
                <c:pt idx="113">
                  <c:v>16.966667</c:v>
                </c:pt>
                <c:pt idx="114">
                  <c:v>17.116667</c:v>
                </c:pt>
                <c:pt idx="115">
                  <c:v>17.266667</c:v>
                </c:pt>
                <c:pt idx="116">
                  <c:v>17.416667</c:v>
                </c:pt>
                <c:pt idx="117">
                  <c:v>17.566667</c:v>
                </c:pt>
                <c:pt idx="118">
                  <c:v>17.716667</c:v>
                </c:pt>
                <c:pt idx="119">
                  <c:v>17.866667</c:v>
                </c:pt>
                <c:pt idx="120">
                  <c:v>18.016667</c:v>
                </c:pt>
                <c:pt idx="121">
                  <c:v>18.166667</c:v>
                </c:pt>
                <c:pt idx="122">
                  <c:v>18.316667</c:v>
                </c:pt>
                <c:pt idx="123">
                  <c:v>18.466667</c:v>
                </c:pt>
                <c:pt idx="124">
                  <c:v>18.616667</c:v>
                </c:pt>
                <c:pt idx="125">
                  <c:v>18.766667</c:v>
                </c:pt>
                <c:pt idx="126">
                  <c:v>18.916667</c:v>
                </c:pt>
                <c:pt idx="127">
                  <c:v>19.066667</c:v>
                </c:pt>
                <c:pt idx="128">
                  <c:v>19.216667</c:v>
                </c:pt>
                <c:pt idx="129">
                  <c:v>19.366667</c:v>
                </c:pt>
                <c:pt idx="130">
                  <c:v>19.516667</c:v>
                </c:pt>
                <c:pt idx="131">
                  <c:v>19.666667</c:v>
                </c:pt>
                <c:pt idx="132">
                  <c:v>19.816667</c:v>
                </c:pt>
                <c:pt idx="133">
                  <c:v>19.966667</c:v>
                </c:pt>
                <c:pt idx="134">
                  <c:v>20.116667</c:v>
                </c:pt>
                <c:pt idx="135">
                  <c:v>20.266667</c:v>
                </c:pt>
                <c:pt idx="136">
                  <c:v>20.416667</c:v>
                </c:pt>
                <c:pt idx="137">
                  <c:v>20.566667</c:v>
                </c:pt>
                <c:pt idx="138">
                  <c:v>20.716667</c:v>
                </c:pt>
                <c:pt idx="139">
                  <c:v>20.866667</c:v>
                </c:pt>
                <c:pt idx="140">
                  <c:v>21.016667</c:v>
                </c:pt>
                <c:pt idx="141">
                  <c:v>21.166667</c:v>
                </c:pt>
                <c:pt idx="142">
                  <c:v>21.316667</c:v>
                </c:pt>
                <c:pt idx="143">
                  <c:v>21.466667</c:v>
                </c:pt>
                <c:pt idx="144">
                  <c:v>21.616667</c:v>
                </c:pt>
                <c:pt idx="145">
                  <c:v>21.766667</c:v>
                </c:pt>
                <c:pt idx="146">
                  <c:v>21.916667</c:v>
                </c:pt>
                <c:pt idx="147">
                  <c:v>22.066667</c:v>
                </c:pt>
                <c:pt idx="148">
                  <c:v>22.216667</c:v>
                </c:pt>
                <c:pt idx="149">
                  <c:v>22.366667</c:v>
                </c:pt>
                <c:pt idx="150">
                  <c:v>22.516667</c:v>
                </c:pt>
                <c:pt idx="151">
                  <c:v>22.666667</c:v>
                </c:pt>
                <c:pt idx="152">
                  <c:v>22.816667</c:v>
                </c:pt>
                <c:pt idx="153">
                  <c:v>22.966667</c:v>
                </c:pt>
                <c:pt idx="154">
                  <c:v>23.116667</c:v>
                </c:pt>
                <c:pt idx="155">
                  <c:v>23.266667</c:v>
                </c:pt>
                <c:pt idx="156">
                  <c:v>23.416667</c:v>
                </c:pt>
                <c:pt idx="157">
                  <c:v>23.566667</c:v>
                </c:pt>
                <c:pt idx="158">
                  <c:v>23.716667</c:v>
                </c:pt>
                <c:pt idx="159">
                  <c:v>23.866667</c:v>
                </c:pt>
                <c:pt idx="160">
                  <c:v>24.016667</c:v>
                </c:pt>
                <c:pt idx="161">
                  <c:v>24.166667</c:v>
                </c:pt>
                <c:pt idx="162">
                  <c:v>24.316667</c:v>
                </c:pt>
                <c:pt idx="163">
                  <c:v>24.466667</c:v>
                </c:pt>
                <c:pt idx="164">
                  <c:v>24.616667</c:v>
                </c:pt>
                <c:pt idx="165">
                  <c:v>24.766667</c:v>
                </c:pt>
                <c:pt idx="166">
                  <c:v>24.916667</c:v>
                </c:pt>
                <c:pt idx="167">
                  <c:v>25.066667</c:v>
                </c:pt>
                <c:pt idx="168">
                  <c:v>25.216667</c:v>
                </c:pt>
                <c:pt idx="169">
                  <c:v>25.366667</c:v>
                </c:pt>
                <c:pt idx="170">
                  <c:v>25.516667</c:v>
                </c:pt>
                <c:pt idx="171">
                  <c:v>25.666667</c:v>
                </c:pt>
                <c:pt idx="172">
                  <c:v>25.816667</c:v>
                </c:pt>
                <c:pt idx="173">
                  <c:v>25.966667</c:v>
                </c:pt>
                <c:pt idx="174">
                  <c:v>26.116667</c:v>
                </c:pt>
                <c:pt idx="175">
                  <c:v>26.266667</c:v>
                </c:pt>
                <c:pt idx="176">
                  <c:v>26.416667</c:v>
                </c:pt>
                <c:pt idx="177">
                  <c:v>26.566667</c:v>
                </c:pt>
                <c:pt idx="178">
                  <c:v>26.716667</c:v>
                </c:pt>
                <c:pt idx="179">
                  <c:v>26.866667</c:v>
                </c:pt>
                <c:pt idx="180">
                  <c:v>27.016667</c:v>
                </c:pt>
                <c:pt idx="181">
                  <c:v>27.166667</c:v>
                </c:pt>
                <c:pt idx="182">
                  <c:v>27.316667</c:v>
                </c:pt>
                <c:pt idx="183">
                  <c:v>27.466667</c:v>
                </c:pt>
                <c:pt idx="184">
                  <c:v>27.616667</c:v>
                </c:pt>
                <c:pt idx="185">
                  <c:v>27.766667</c:v>
                </c:pt>
                <c:pt idx="186">
                  <c:v>27.916667</c:v>
                </c:pt>
                <c:pt idx="187">
                  <c:v>28.066667</c:v>
                </c:pt>
                <c:pt idx="188">
                  <c:v>28.216667</c:v>
                </c:pt>
                <c:pt idx="189">
                  <c:v>28.366667</c:v>
                </c:pt>
                <c:pt idx="190">
                  <c:v>28.516667</c:v>
                </c:pt>
                <c:pt idx="191">
                  <c:v>28.666667</c:v>
                </c:pt>
                <c:pt idx="192">
                  <c:v>28.816667</c:v>
                </c:pt>
                <c:pt idx="193">
                  <c:v>28.966667</c:v>
                </c:pt>
                <c:pt idx="194">
                  <c:v>29.116667</c:v>
                </c:pt>
                <c:pt idx="195">
                  <c:v>29.266667</c:v>
                </c:pt>
                <c:pt idx="196">
                  <c:v>29.416667</c:v>
                </c:pt>
                <c:pt idx="197">
                  <c:v>29.566667</c:v>
                </c:pt>
                <c:pt idx="198">
                  <c:v>29.716667</c:v>
                </c:pt>
                <c:pt idx="199">
                  <c:v>29.866667</c:v>
                </c:pt>
                <c:pt idx="200">
                  <c:v>30.016667</c:v>
                </c:pt>
                <c:pt idx="201">
                  <c:v>30.166667</c:v>
                </c:pt>
                <c:pt idx="202">
                  <c:v>30.316667</c:v>
                </c:pt>
                <c:pt idx="203">
                  <c:v>30.466667</c:v>
                </c:pt>
                <c:pt idx="204">
                  <c:v>30.616667</c:v>
                </c:pt>
                <c:pt idx="205">
                  <c:v>30.766667</c:v>
                </c:pt>
                <c:pt idx="206">
                  <c:v>30.916667</c:v>
                </c:pt>
                <c:pt idx="207">
                  <c:v>31.066667</c:v>
                </c:pt>
                <c:pt idx="208">
                  <c:v>31.216667</c:v>
                </c:pt>
                <c:pt idx="209">
                  <c:v>31.366667</c:v>
                </c:pt>
                <c:pt idx="210">
                  <c:v>31.516667</c:v>
                </c:pt>
                <c:pt idx="211">
                  <c:v>31.666667</c:v>
                </c:pt>
                <c:pt idx="212">
                  <c:v>31.816667</c:v>
                </c:pt>
                <c:pt idx="213">
                  <c:v>31.966667</c:v>
                </c:pt>
                <c:pt idx="214">
                  <c:v>32.116667</c:v>
                </c:pt>
                <c:pt idx="215">
                  <c:v>32.266667</c:v>
                </c:pt>
                <c:pt idx="216">
                  <c:v>32.416667</c:v>
                </c:pt>
                <c:pt idx="217">
                  <c:v>32.566667</c:v>
                </c:pt>
                <c:pt idx="218">
                  <c:v>32.716667</c:v>
                </c:pt>
                <c:pt idx="219">
                  <c:v>32.866667</c:v>
                </c:pt>
                <c:pt idx="220">
                  <c:v>33.016667</c:v>
                </c:pt>
                <c:pt idx="221">
                  <c:v>33.166667</c:v>
                </c:pt>
                <c:pt idx="222">
                  <c:v>33.316667</c:v>
                </c:pt>
                <c:pt idx="223">
                  <c:v>33.466667</c:v>
                </c:pt>
                <c:pt idx="224">
                  <c:v>33.616667</c:v>
                </c:pt>
                <c:pt idx="225">
                  <c:v>33.766667</c:v>
                </c:pt>
                <c:pt idx="226">
                  <c:v>33.916667</c:v>
                </c:pt>
                <c:pt idx="227">
                  <c:v>34.066667</c:v>
                </c:pt>
                <c:pt idx="228">
                  <c:v>34.216667</c:v>
                </c:pt>
                <c:pt idx="229">
                  <c:v>34.366667</c:v>
                </c:pt>
                <c:pt idx="230">
                  <c:v>34.516667</c:v>
                </c:pt>
                <c:pt idx="231">
                  <c:v>34.666667</c:v>
                </c:pt>
                <c:pt idx="232">
                  <c:v>34.816667</c:v>
                </c:pt>
                <c:pt idx="233">
                  <c:v>34.966667</c:v>
                </c:pt>
                <c:pt idx="234">
                  <c:v>35.116667</c:v>
                </c:pt>
                <c:pt idx="235">
                  <c:v>35.266667</c:v>
                </c:pt>
                <c:pt idx="236">
                  <c:v>35.416667</c:v>
                </c:pt>
                <c:pt idx="237">
                  <c:v>35.566667</c:v>
                </c:pt>
                <c:pt idx="238">
                  <c:v>35.716667</c:v>
                </c:pt>
                <c:pt idx="239">
                  <c:v>35.866667</c:v>
                </c:pt>
                <c:pt idx="240">
                  <c:v>36.016667</c:v>
                </c:pt>
                <c:pt idx="241">
                  <c:v>36.166667</c:v>
                </c:pt>
                <c:pt idx="242">
                  <c:v>36.316667</c:v>
                </c:pt>
                <c:pt idx="243">
                  <c:v>36.466667</c:v>
                </c:pt>
                <c:pt idx="244">
                  <c:v>36.616667</c:v>
                </c:pt>
                <c:pt idx="245">
                  <c:v>36.766667</c:v>
                </c:pt>
                <c:pt idx="246">
                  <c:v>36.916667</c:v>
                </c:pt>
                <c:pt idx="247">
                  <c:v>37.066667</c:v>
                </c:pt>
                <c:pt idx="248">
                  <c:v>37.216667</c:v>
                </c:pt>
                <c:pt idx="249">
                  <c:v>37.366667</c:v>
                </c:pt>
                <c:pt idx="250">
                  <c:v>37.516667</c:v>
                </c:pt>
                <c:pt idx="251">
                  <c:v>37.666667</c:v>
                </c:pt>
                <c:pt idx="252">
                  <c:v>37.816667</c:v>
                </c:pt>
                <c:pt idx="253">
                  <c:v>37.966667</c:v>
                </c:pt>
                <c:pt idx="254">
                  <c:v>38.116667</c:v>
                </c:pt>
                <c:pt idx="255">
                  <c:v>38.266667</c:v>
                </c:pt>
                <c:pt idx="256">
                  <c:v>38.416667</c:v>
                </c:pt>
                <c:pt idx="257">
                  <c:v>38.566667</c:v>
                </c:pt>
                <c:pt idx="258">
                  <c:v>38.716667</c:v>
                </c:pt>
                <c:pt idx="259">
                  <c:v>38.866667</c:v>
                </c:pt>
                <c:pt idx="260">
                  <c:v>39.016667</c:v>
                </c:pt>
                <c:pt idx="261">
                  <c:v>39.166667</c:v>
                </c:pt>
                <c:pt idx="262">
                  <c:v>39.316667</c:v>
                </c:pt>
                <c:pt idx="263">
                  <c:v>39.466667</c:v>
                </c:pt>
                <c:pt idx="264">
                  <c:v>39.616667</c:v>
                </c:pt>
                <c:pt idx="265">
                  <c:v>39.766667</c:v>
                </c:pt>
                <c:pt idx="266">
                  <c:v>39.916667</c:v>
                </c:pt>
                <c:pt idx="267">
                  <c:v>40.066667</c:v>
                </c:pt>
                <c:pt idx="268">
                  <c:v>40.216667</c:v>
                </c:pt>
                <c:pt idx="269">
                  <c:v>40.366667</c:v>
                </c:pt>
                <c:pt idx="270">
                  <c:v>40.516667</c:v>
                </c:pt>
                <c:pt idx="271">
                  <c:v>40.666667</c:v>
                </c:pt>
                <c:pt idx="272">
                  <c:v>40.816667</c:v>
                </c:pt>
                <c:pt idx="273">
                  <c:v>40.966667</c:v>
                </c:pt>
                <c:pt idx="274">
                  <c:v>41.116667</c:v>
                </c:pt>
                <c:pt idx="275">
                  <c:v>41.266667</c:v>
                </c:pt>
                <c:pt idx="276">
                  <c:v>41.416667</c:v>
                </c:pt>
                <c:pt idx="277">
                  <c:v>41.566667</c:v>
                </c:pt>
                <c:pt idx="278">
                  <c:v>41.716667</c:v>
                </c:pt>
                <c:pt idx="279">
                  <c:v>41.866667</c:v>
                </c:pt>
                <c:pt idx="280">
                  <c:v>42.016667</c:v>
                </c:pt>
                <c:pt idx="281">
                  <c:v>42.166667</c:v>
                </c:pt>
                <c:pt idx="282">
                  <c:v>42.316667</c:v>
                </c:pt>
                <c:pt idx="283">
                  <c:v>42.466667</c:v>
                </c:pt>
                <c:pt idx="284">
                  <c:v>42.616667</c:v>
                </c:pt>
                <c:pt idx="285">
                  <c:v>42.766667</c:v>
                </c:pt>
                <c:pt idx="286">
                  <c:v>42.916667</c:v>
                </c:pt>
                <c:pt idx="287">
                  <c:v>43.066667</c:v>
                </c:pt>
                <c:pt idx="288">
                  <c:v>43.216667</c:v>
                </c:pt>
                <c:pt idx="289">
                  <c:v>43.366667</c:v>
                </c:pt>
                <c:pt idx="290">
                  <c:v>43.516667</c:v>
                </c:pt>
                <c:pt idx="291">
                  <c:v>43.666667</c:v>
                </c:pt>
                <c:pt idx="292">
                  <c:v>43.816667</c:v>
                </c:pt>
                <c:pt idx="293">
                  <c:v>43.966667</c:v>
                </c:pt>
                <c:pt idx="294">
                  <c:v>44.116667</c:v>
                </c:pt>
                <c:pt idx="295">
                  <c:v>44.266667</c:v>
                </c:pt>
                <c:pt idx="296">
                  <c:v>44.416667</c:v>
                </c:pt>
                <c:pt idx="297">
                  <c:v>44.566667</c:v>
                </c:pt>
                <c:pt idx="298">
                  <c:v>44.716667</c:v>
                </c:pt>
                <c:pt idx="299">
                  <c:v>44.866667</c:v>
                </c:pt>
                <c:pt idx="300">
                  <c:v>45.016667</c:v>
                </c:pt>
                <c:pt idx="301">
                  <c:v>45.166667</c:v>
                </c:pt>
                <c:pt idx="302">
                  <c:v>45.316667</c:v>
                </c:pt>
                <c:pt idx="303">
                  <c:v>45.466667</c:v>
                </c:pt>
                <c:pt idx="304">
                  <c:v>45.616667</c:v>
                </c:pt>
                <c:pt idx="305">
                  <c:v>45.766667</c:v>
                </c:pt>
                <c:pt idx="306">
                  <c:v>45.916667</c:v>
                </c:pt>
                <c:pt idx="307">
                  <c:v>46.066667</c:v>
                </c:pt>
                <c:pt idx="308">
                  <c:v>46.216667</c:v>
                </c:pt>
                <c:pt idx="309">
                  <c:v>46.366667</c:v>
                </c:pt>
                <c:pt idx="310">
                  <c:v>46.516667</c:v>
                </c:pt>
                <c:pt idx="311">
                  <c:v>46.666667</c:v>
                </c:pt>
                <c:pt idx="312">
                  <c:v>46.816667</c:v>
                </c:pt>
                <c:pt idx="313">
                  <c:v>46.966667</c:v>
                </c:pt>
                <c:pt idx="314">
                  <c:v>47.116667</c:v>
                </c:pt>
                <c:pt idx="315">
                  <c:v>47.266667</c:v>
                </c:pt>
                <c:pt idx="316">
                  <c:v>47.416667</c:v>
                </c:pt>
                <c:pt idx="317">
                  <c:v>47.566667</c:v>
                </c:pt>
                <c:pt idx="318">
                  <c:v>47.716667</c:v>
                </c:pt>
                <c:pt idx="319">
                  <c:v>47.866667</c:v>
                </c:pt>
                <c:pt idx="320">
                  <c:v>48.016667</c:v>
                </c:pt>
                <c:pt idx="321">
                  <c:v>48.166667</c:v>
                </c:pt>
                <c:pt idx="322">
                  <c:v>48.316667</c:v>
                </c:pt>
                <c:pt idx="323">
                  <c:v>48.466667</c:v>
                </c:pt>
                <c:pt idx="324">
                  <c:v>48.616667</c:v>
                </c:pt>
                <c:pt idx="325">
                  <c:v>48.766667</c:v>
                </c:pt>
                <c:pt idx="326">
                  <c:v>48.916667</c:v>
                </c:pt>
                <c:pt idx="327">
                  <c:v>49.066667</c:v>
                </c:pt>
                <c:pt idx="328">
                  <c:v>49.216667</c:v>
                </c:pt>
                <c:pt idx="329">
                  <c:v>49.366667</c:v>
                </c:pt>
                <c:pt idx="330">
                  <c:v>49.516667</c:v>
                </c:pt>
                <c:pt idx="331">
                  <c:v>49.666667</c:v>
                </c:pt>
                <c:pt idx="332">
                  <c:v>49.816667</c:v>
                </c:pt>
                <c:pt idx="333">
                  <c:v>49.966667</c:v>
                </c:pt>
                <c:pt idx="334">
                  <c:v>50.116667</c:v>
                </c:pt>
                <c:pt idx="335">
                  <c:v>50.266667</c:v>
                </c:pt>
                <c:pt idx="336">
                  <c:v>50.416667</c:v>
                </c:pt>
                <c:pt idx="337">
                  <c:v>50.566667</c:v>
                </c:pt>
                <c:pt idx="338">
                  <c:v>50.716667</c:v>
                </c:pt>
                <c:pt idx="339">
                  <c:v>50.866667</c:v>
                </c:pt>
                <c:pt idx="340">
                  <c:v>51.016667</c:v>
                </c:pt>
                <c:pt idx="341">
                  <c:v>51.166667</c:v>
                </c:pt>
                <c:pt idx="342">
                  <c:v>51.316667</c:v>
                </c:pt>
                <c:pt idx="343">
                  <c:v>51.466667</c:v>
                </c:pt>
                <c:pt idx="344">
                  <c:v>51.616667</c:v>
                </c:pt>
                <c:pt idx="345">
                  <c:v>51.766667</c:v>
                </c:pt>
                <c:pt idx="346">
                  <c:v>51.916667</c:v>
                </c:pt>
                <c:pt idx="347">
                  <c:v>52.066667</c:v>
                </c:pt>
                <c:pt idx="348">
                  <c:v>52.216667</c:v>
                </c:pt>
                <c:pt idx="349">
                  <c:v>52.366667</c:v>
                </c:pt>
                <c:pt idx="350">
                  <c:v>52.516667</c:v>
                </c:pt>
                <c:pt idx="351">
                  <c:v>52.666667</c:v>
                </c:pt>
                <c:pt idx="352">
                  <c:v>52.816667</c:v>
                </c:pt>
                <c:pt idx="353">
                  <c:v>52.966667</c:v>
                </c:pt>
                <c:pt idx="354">
                  <c:v>53.116667</c:v>
                </c:pt>
                <c:pt idx="355">
                  <c:v>53.266667</c:v>
                </c:pt>
                <c:pt idx="356">
                  <c:v>53.416667</c:v>
                </c:pt>
                <c:pt idx="357">
                  <c:v>53.566667</c:v>
                </c:pt>
                <c:pt idx="358">
                  <c:v>53.716667</c:v>
                </c:pt>
                <c:pt idx="359">
                  <c:v>53.866667</c:v>
                </c:pt>
                <c:pt idx="360">
                  <c:v>54.016667</c:v>
                </c:pt>
                <c:pt idx="361">
                  <c:v>54.166667</c:v>
                </c:pt>
                <c:pt idx="362">
                  <c:v>54.316667</c:v>
                </c:pt>
                <c:pt idx="363">
                  <c:v>54.466667</c:v>
                </c:pt>
                <c:pt idx="364">
                  <c:v>54.616667</c:v>
                </c:pt>
                <c:pt idx="365">
                  <c:v>54.766667</c:v>
                </c:pt>
                <c:pt idx="366">
                  <c:v>54.916667</c:v>
                </c:pt>
                <c:pt idx="367">
                  <c:v>55.066667</c:v>
                </c:pt>
                <c:pt idx="368">
                  <c:v>55.216667</c:v>
                </c:pt>
                <c:pt idx="369">
                  <c:v>55.366667</c:v>
                </c:pt>
                <c:pt idx="370">
                  <c:v>55.516667</c:v>
                </c:pt>
                <c:pt idx="371">
                  <c:v>55.666667</c:v>
                </c:pt>
                <c:pt idx="372">
                  <c:v>55.816667</c:v>
                </c:pt>
                <c:pt idx="373">
                  <c:v>55.966667</c:v>
                </c:pt>
                <c:pt idx="374">
                  <c:v>56.116667</c:v>
                </c:pt>
                <c:pt idx="375">
                  <c:v>56.266667</c:v>
                </c:pt>
                <c:pt idx="376">
                  <c:v>56.416667</c:v>
                </c:pt>
                <c:pt idx="377">
                  <c:v>56.566667</c:v>
                </c:pt>
                <c:pt idx="378">
                  <c:v>56.716667</c:v>
                </c:pt>
                <c:pt idx="379">
                  <c:v>56.866667</c:v>
                </c:pt>
                <c:pt idx="380">
                  <c:v>57.016667</c:v>
                </c:pt>
                <c:pt idx="381">
                  <c:v>57.166667</c:v>
                </c:pt>
                <c:pt idx="382">
                  <c:v>57.316667</c:v>
                </c:pt>
                <c:pt idx="383">
                  <c:v>57.466667</c:v>
                </c:pt>
                <c:pt idx="384">
                  <c:v>57.616667</c:v>
                </c:pt>
                <c:pt idx="385">
                  <c:v>57.766667</c:v>
                </c:pt>
                <c:pt idx="386">
                  <c:v>57.916667</c:v>
                </c:pt>
                <c:pt idx="387">
                  <c:v>58.066667</c:v>
                </c:pt>
                <c:pt idx="388">
                  <c:v>58.216667</c:v>
                </c:pt>
                <c:pt idx="389">
                  <c:v>58.366667</c:v>
                </c:pt>
                <c:pt idx="390">
                  <c:v>58.516667</c:v>
                </c:pt>
                <c:pt idx="391">
                  <c:v>58.666667</c:v>
                </c:pt>
                <c:pt idx="392">
                  <c:v>58.816667</c:v>
                </c:pt>
                <c:pt idx="393">
                  <c:v>58.966667</c:v>
                </c:pt>
                <c:pt idx="394">
                  <c:v>59.116667</c:v>
                </c:pt>
                <c:pt idx="395">
                  <c:v>59.266667</c:v>
                </c:pt>
                <c:pt idx="396">
                  <c:v>59.416667</c:v>
                </c:pt>
              </c:numCache>
            </c:numRef>
          </c:xVal>
          <c:yVal>
            <c:numRef>
              <c:f>Data!$F$5:$F$5000</c:f>
              <c:numCache>
                <c:formatCode>General</c:formatCode>
                <c:ptCount val="4996"/>
                <c:pt idx="0">
                  <c:v>3.9885658</c:v>
                </c:pt>
                <c:pt idx="1">
                  <c:v>4.0013333</c:v>
                </c:pt>
                <c:pt idx="2">
                  <c:v>3.9986239</c:v>
                </c:pt>
                <c:pt idx="3">
                  <c:v>3.9908719</c:v>
                </c:pt>
                <c:pt idx="4">
                  <c:v>3.9775105</c:v>
                </c:pt>
                <c:pt idx="5">
                  <c:v>3.9935262</c:v>
                </c:pt>
                <c:pt idx="6">
                  <c:v>3.9917175</c:v>
                </c:pt>
                <c:pt idx="7">
                  <c:v>3.9803673</c:v>
                </c:pt>
                <c:pt idx="8">
                  <c:v>4.0000664</c:v>
                </c:pt>
                <c:pt idx="9">
                  <c:v>3.9790291</c:v>
                </c:pt>
                <c:pt idx="10">
                  <c:v>3.9939626</c:v>
                </c:pt>
                <c:pt idx="11">
                  <c:v>3.9903959</c:v>
                </c:pt>
                <c:pt idx="12">
                  <c:v>3.9898957</c:v>
                </c:pt>
                <c:pt idx="13">
                  <c:v>3.9995885</c:v>
                </c:pt>
                <c:pt idx="14">
                  <c:v>3.9833109</c:v>
                </c:pt>
                <c:pt idx="15">
                  <c:v>3.9918714</c:v>
                </c:pt>
                <c:pt idx="16">
                  <c:v>3.9953626</c:v>
                </c:pt>
                <c:pt idx="17">
                  <c:v>3.993282</c:v>
                </c:pt>
                <c:pt idx="18">
                  <c:v>3.9913707</c:v>
                </c:pt>
                <c:pt idx="19">
                  <c:v>3.9917885</c:v>
                </c:pt>
                <c:pt idx="20">
                  <c:v>3.9957641</c:v>
                </c:pt>
                <c:pt idx="21">
                  <c:v>4.0029071</c:v>
                </c:pt>
                <c:pt idx="22">
                  <c:v>3.9875708</c:v>
                </c:pt>
                <c:pt idx="23">
                  <c:v>4.0067704</c:v>
                </c:pt>
                <c:pt idx="24">
                  <c:v>3.9957573</c:v>
                </c:pt>
                <c:pt idx="25">
                  <c:v>3.9878461</c:v>
                </c:pt>
                <c:pt idx="26">
                  <c:v>3.9805829</c:v>
                </c:pt>
                <c:pt idx="27">
                  <c:v>3.9875355</c:v>
                </c:pt>
                <c:pt idx="28">
                  <c:v>3.9914931</c:v>
                </c:pt>
                <c:pt idx="29">
                  <c:v>4.0049203</c:v>
                </c:pt>
                <c:pt idx="30">
                  <c:v>3.9981801</c:v>
                </c:pt>
                <c:pt idx="31">
                  <c:v>3.9874118</c:v>
                </c:pt>
                <c:pt idx="32">
                  <c:v>4.0013458</c:v>
                </c:pt>
                <c:pt idx="33">
                  <c:v>4.0057134</c:v>
                </c:pt>
                <c:pt idx="34">
                  <c:v>3.9896067</c:v>
                </c:pt>
                <c:pt idx="35">
                  <c:v>3.9922238</c:v>
                </c:pt>
                <c:pt idx="36">
                  <c:v>3.9992453</c:v>
                </c:pt>
                <c:pt idx="37">
                  <c:v>3.9878756</c:v>
                </c:pt>
                <c:pt idx="38">
                  <c:v>3.9962566</c:v>
                </c:pt>
                <c:pt idx="39">
                  <c:v>3.9965976</c:v>
                </c:pt>
                <c:pt idx="40">
                  <c:v>3.9943212</c:v>
                </c:pt>
                <c:pt idx="41">
                  <c:v>3.9950195</c:v>
                </c:pt>
                <c:pt idx="42">
                  <c:v>4.0041348</c:v>
                </c:pt>
                <c:pt idx="43">
                  <c:v>4.0019101</c:v>
                </c:pt>
                <c:pt idx="44">
                  <c:v>3.991656</c:v>
                </c:pt>
                <c:pt idx="45">
                  <c:v>3.9962515</c:v>
                </c:pt>
                <c:pt idx="46">
                  <c:v>4.0143048</c:v>
                </c:pt>
                <c:pt idx="47">
                  <c:v>3.9978812</c:v>
                </c:pt>
                <c:pt idx="48">
                  <c:v>3.9933765</c:v>
                </c:pt>
                <c:pt idx="49">
                  <c:v>3.9830152</c:v>
                </c:pt>
                <c:pt idx="50">
                  <c:v>3.9991922</c:v>
                </c:pt>
                <c:pt idx="51">
                  <c:v>3.9962003</c:v>
                </c:pt>
                <c:pt idx="52">
                  <c:v>3.9852919</c:v>
                </c:pt>
                <c:pt idx="53">
                  <c:v>3.9952438</c:v>
                </c:pt>
                <c:pt idx="54">
                  <c:v>4.0062505</c:v>
                </c:pt>
                <c:pt idx="55">
                  <c:v>3.9839851</c:v>
                </c:pt>
                <c:pt idx="56">
                  <c:v>3.9869031</c:v>
                </c:pt>
                <c:pt idx="57">
                  <c:v>4.0002353</c:v>
                </c:pt>
                <c:pt idx="58">
                  <c:v>4.0240469</c:v>
                </c:pt>
                <c:pt idx="59">
                  <c:v>4.0581603</c:v>
                </c:pt>
                <c:pt idx="60">
                  <c:v>4.0977676</c:v>
                </c:pt>
                <c:pt idx="61">
                  <c:v>4.1368727</c:v>
                </c:pt>
                <c:pt idx="62">
                  <c:v>4.1898317</c:v>
                </c:pt>
                <c:pt idx="63">
                  <c:v>4.2364964</c:v>
                </c:pt>
                <c:pt idx="64">
                  <c:v>4.3080252</c:v>
                </c:pt>
                <c:pt idx="65">
                  <c:v>4.3849899</c:v>
                </c:pt>
                <c:pt idx="66">
                  <c:v>4.4480119</c:v>
                </c:pt>
                <c:pt idx="67">
                  <c:v>4.5115249</c:v>
                </c:pt>
                <c:pt idx="68">
                  <c:v>4.5714779</c:v>
                </c:pt>
                <c:pt idx="69">
                  <c:v>4.6189651</c:v>
                </c:pt>
                <c:pt idx="70">
                  <c:v>4.7035163</c:v>
                </c:pt>
                <c:pt idx="71">
                  <c:v>4.7487678</c:v>
                </c:pt>
                <c:pt idx="72">
                  <c:v>4.8025989</c:v>
                </c:pt>
                <c:pt idx="73">
                  <c:v>4.847808</c:v>
                </c:pt>
                <c:pt idx="74">
                  <c:v>4.8846018</c:v>
                </c:pt>
                <c:pt idx="75">
                  <c:v>4.9397765</c:v>
                </c:pt>
                <c:pt idx="76">
                  <c:v>4.9633916</c:v>
                </c:pt>
                <c:pt idx="77">
                  <c:v>5.0019476</c:v>
                </c:pt>
                <c:pt idx="78">
                  <c:v>5.02647</c:v>
                </c:pt>
                <c:pt idx="79">
                  <c:v>5.057419</c:v>
                </c:pt>
                <c:pt idx="80">
                  <c:v>5.0838911</c:v>
                </c:pt>
                <c:pt idx="81">
                  <c:v>5.1034109</c:v>
                </c:pt>
                <c:pt idx="82">
                  <c:v>5.1298091</c:v>
                </c:pt>
                <c:pt idx="83">
                  <c:v>5.144206</c:v>
                </c:pt>
                <c:pt idx="84">
                  <c:v>5.1531344</c:v>
                </c:pt>
                <c:pt idx="85">
                  <c:v>5.1754248</c:v>
                </c:pt>
                <c:pt idx="86">
                  <c:v>5.1825917</c:v>
                </c:pt>
                <c:pt idx="87">
                  <c:v>5.2016269</c:v>
                </c:pt>
                <c:pt idx="88">
                  <c:v>5.2117185</c:v>
                </c:pt>
                <c:pt idx="89">
                  <c:v>5.226254</c:v>
                </c:pt>
                <c:pt idx="90">
                  <c:v>5.2332488</c:v>
                </c:pt>
                <c:pt idx="91">
                  <c:v>5.2236695</c:v>
                </c:pt>
                <c:pt idx="92">
                  <c:v>5.2495788</c:v>
                </c:pt>
                <c:pt idx="93">
                  <c:v>5.250156</c:v>
                </c:pt>
                <c:pt idx="94">
                  <c:v>5.2656722</c:v>
                </c:pt>
                <c:pt idx="95">
                  <c:v>5.26355</c:v>
                </c:pt>
                <c:pt idx="96">
                  <c:v>5.260176</c:v>
                </c:pt>
                <c:pt idx="97">
                  <c:v>5.2793092</c:v>
                </c:pt>
                <c:pt idx="98">
                  <c:v>5.2672926</c:v>
                </c:pt>
                <c:pt idx="99">
                  <c:v>5.2788406</c:v>
                </c:pt>
                <c:pt idx="100">
                  <c:v>5.2732627</c:v>
                </c:pt>
                <c:pt idx="101">
                  <c:v>5.2902578</c:v>
                </c:pt>
                <c:pt idx="102">
                  <c:v>5.2842746</c:v>
                </c:pt>
                <c:pt idx="103">
                  <c:v>5.2859712</c:v>
                </c:pt>
                <c:pt idx="104">
                  <c:v>5.2843597</c:v>
                </c:pt>
                <c:pt idx="105">
                  <c:v>5.2910983</c:v>
                </c:pt>
                <c:pt idx="106">
                  <c:v>5.2759268</c:v>
                </c:pt>
                <c:pt idx="107">
                  <c:v>5.2986746</c:v>
                </c:pt>
                <c:pt idx="108">
                  <c:v>5.3042626</c:v>
                </c:pt>
                <c:pt idx="109">
                  <c:v>5.2882805</c:v>
                </c:pt>
                <c:pt idx="110">
                  <c:v>5.2920565</c:v>
                </c:pt>
                <c:pt idx="111">
                  <c:v>5.2972011</c:v>
                </c:pt>
                <c:pt idx="112">
                  <c:v>5.2817139</c:v>
                </c:pt>
                <c:pt idx="113">
                  <c:v>5.2954775</c:v>
                </c:pt>
                <c:pt idx="114">
                  <c:v>5.2971903</c:v>
                </c:pt>
                <c:pt idx="115">
                  <c:v>5.3083581</c:v>
                </c:pt>
                <c:pt idx="116">
                  <c:v>5.3012767</c:v>
                </c:pt>
                <c:pt idx="117">
                  <c:v>5.3025772</c:v>
                </c:pt>
                <c:pt idx="118">
                  <c:v>5.3001256</c:v>
                </c:pt>
                <c:pt idx="119">
                  <c:v>5.2999036</c:v>
                </c:pt>
                <c:pt idx="120">
                  <c:v>5.3039296</c:v>
                </c:pt>
                <c:pt idx="121">
                  <c:v>5.293324</c:v>
                </c:pt>
                <c:pt idx="122">
                  <c:v>5.2927135</c:v>
                </c:pt>
                <c:pt idx="123">
                  <c:v>5.3069296</c:v>
                </c:pt>
                <c:pt idx="124">
                  <c:v>5.2978385</c:v>
                </c:pt>
                <c:pt idx="125">
                  <c:v>5.3044006</c:v>
                </c:pt>
                <c:pt idx="126">
                  <c:v>5.3100407</c:v>
                </c:pt>
                <c:pt idx="127">
                  <c:v>5.2869759</c:v>
                </c:pt>
                <c:pt idx="128">
                  <c:v>5.2936348</c:v>
                </c:pt>
                <c:pt idx="129">
                  <c:v>5.3040694</c:v>
                </c:pt>
                <c:pt idx="130">
                  <c:v>5.2983209</c:v>
                </c:pt>
                <c:pt idx="131">
                  <c:v>5.2869832</c:v>
                </c:pt>
                <c:pt idx="132">
                  <c:v>5.2994948</c:v>
                </c:pt>
                <c:pt idx="133">
                  <c:v>5.2893819</c:v>
                </c:pt>
                <c:pt idx="134">
                  <c:v>5.3077889</c:v>
                </c:pt>
                <c:pt idx="135">
                  <c:v>5.3020142</c:v>
                </c:pt>
                <c:pt idx="136">
                  <c:v>5.2858991</c:v>
                </c:pt>
                <c:pt idx="137">
                  <c:v>5.3070635</c:v>
                </c:pt>
                <c:pt idx="138">
                  <c:v>5.2929456</c:v>
                </c:pt>
                <c:pt idx="139">
                  <c:v>5.3177802</c:v>
                </c:pt>
                <c:pt idx="140">
                  <c:v>5.2791802</c:v>
                </c:pt>
                <c:pt idx="141">
                  <c:v>5.3044135</c:v>
                </c:pt>
                <c:pt idx="142">
                  <c:v>5.2944937</c:v>
                </c:pt>
                <c:pt idx="143">
                  <c:v>5.3007712</c:v>
                </c:pt>
                <c:pt idx="144">
                  <c:v>5.2914972</c:v>
                </c:pt>
                <c:pt idx="145">
                  <c:v>5.3117279</c:v>
                </c:pt>
                <c:pt idx="146">
                  <c:v>5.2964978</c:v>
                </c:pt>
                <c:pt idx="147">
                  <c:v>5.302127</c:v>
                </c:pt>
                <c:pt idx="148">
                  <c:v>5.2936716</c:v>
                </c:pt>
                <c:pt idx="149">
                  <c:v>5.296384</c:v>
                </c:pt>
                <c:pt idx="150">
                  <c:v>5.2976113</c:v>
                </c:pt>
                <c:pt idx="151">
                  <c:v>5.3084248</c:v>
                </c:pt>
                <c:pt idx="152">
                  <c:v>5.312034</c:v>
                </c:pt>
                <c:pt idx="153">
                  <c:v>5.3004643</c:v>
                </c:pt>
                <c:pt idx="154">
                  <c:v>5.3015886</c:v>
                </c:pt>
                <c:pt idx="155">
                  <c:v>5.2735608</c:v>
                </c:pt>
                <c:pt idx="156">
                  <c:v>5.2354579</c:v>
                </c:pt>
                <c:pt idx="157">
                  <c:v>5.2107894</c:v>
                </c:pt>
                <c:pt idx="158">
                  <c:v>5.1284345</c:v>
                </c:pt>
                <c:pt idx="159">
                  <c:v>5.0866205</c:v>
                </c:pt>
                <c:pt idx="160">
                  <c:v>5.0287133</c:v>
                </c:pt>
                <c:pt idx="161">
                  <c:v>4.970571</c:v>
                </c:pt>
                <c:pt idx="162">
                  <c:v>4.8818375</c:v>
                </c:pt>
                <c:pt idx="163">
                  <c:v>4.8286668</c:v>
                </c:pt>
                <c:pt idx="164">
                  <c:v>4.7545755</c:v>
                </c:pt>
                <c:pt idx="165">
                  <c:v>4.6837926</c:v>
                </c:pt>
                <c:pt idx="166">
                  <c:v>4.6083829</c:v>
                </c:pt>
                <c:pt idx="167">
                  <c:v>4.5488247</c:v>
                </c:pt>
                <c:pt idx="168">
                  <c:v>4.498932</c:v>
                </c:pt>
                <c:pt idx="169">
                  <c:v>4.4616662</c:v>
                </c:pt>
                <c:pt idx="170">
                  <c:v>4.4082119</c:v>
                </c:pt>
                <c:pt idx="171">
                  <c:v>4.3567042</c:v>
                </c:pt>
                <c:pt idx="172">
                  <c:v>4.3181868</c:v>
                </c:pt>
                <c:pt idx="173">
                  <c:v>4.2835126</c:v>
                </c:pt>
                <c:pt idx="174">
                  <c:v>4.2464751</c:v>
                </c:pt>
                <c:pt idx="175">
                  <c:v>4.2299316</c:v>
                </c:pt>
                <c:pt idx="176">
                  <c:v>4.1859693</c:v>
                </c:pt>
                <c:pt idx="177">
                  <c:v>4.1639492</c:v>
                </c:pt>
                <c:pt idx="178">
                  <c:v>4.1593314</c:v>
                </c:pt>
                <c:pt idx="179">
                  <c:v>4.1340555</c:v>
                </c:pt>
                <c:pt idx="180">
                  <c:v>4.116097</c:v>
                </c:pt>
                <c:pt idx="181">
                  <c:v>4.0836253</c:v>
                </c:pt>
                <c:pt idx="182">
                  <c:v>4.082783</c:v>
                </c:pt>
                <c:pt idx="183">
                  <c:v>4.0795524</c:v>
                </c:pt>
                <c:pt idx="184">
                  <c:v>4.0563404</c:v>
                </c:pt>
                <c:pt idx="185">
                  <c:v>4.0551582</c:v>
                </c:pt>
                <c:pt idx="186">
                  <c:v>4.0469262</c:v>
                </c:pt>
                <c:pt idx="187">
                  <c:v>4.0503312</c:v>
                </c:pt>
                <c:pt idx="188">
                  <c:v>4.0219568</c:v>
                </c:pt>
                <c:pt idx="189">
                  <c:v>4.0186982</c:v>
                </c:pt>
                <c:pt idx="190">
                  <c:v>4.0140025</c:v>
                </c:pt>
                <c:pt idx="191">
                  <c:v>4.0101108</c:v>
                </c:pt>
                <c:pt idx="192">
                  <c:v>4.0217897</c:v>
                </c:pt>
                <c:pt idx="193">
                  <c:v>4.0134042</c:v>
                </c:pt>
                <c:pt idx="194">
                  <c:v>4.005393</c:v>
                </c:pt>
                <c:pt idx="195">
                  <c:v>4.0031199</c:v>
                </c:pt>
                <c:pt idx="196">
                  <c:v>3.9985193</c:v>
                </c:pt>
                <c:pt idx="197">
                  <c:v>3.995736</c:v>
                </c:pt>
                <c:pt idx="198">
                  <c:v>4.0075611</c:v>
                </c:pt>
                <c:pt idx="199">
                  <c:v>4.0087579</c:v>
                </c:pt>
                <c:pt idx="200">
                  <c:v>4.0014725</c:v>
                </c:pt>
                <c:pt idx="201">
                  <c:v>4.0086518</c:v>
                </c:pt>
                <c:pt idx="202">
                  <c:v>3.9961471</c:v>
                </c:pt>
                <c:pt idx="203">
                  <c:v>3.9981235</c:v>
                </c:pt>
                <c:pt idx="204">
                  <c:v>3.9932248</c:v>
                </c:pt>
                <c:pt idx="205">
                  <c:v>4.0038629</c:v>
                </c:pt>
                <c:pt idx="206">
                  <c:v>3.9868287</c:v>
                </c:pt>
                <c:pt idx="207">
                  <c:v>3.9963116</c:v>
                </c:pt>
                <c:pt idx="208">
                  <c:v>4.0059276</c:v>
                </c:pt>
                <c:pt idx="209">
                  <c:v>3.9975896</c:v>
                </c:pt>
                <c:pt idx="210">
                  <c:v>3.9954636</c:v>
                </c:pt>
                <c:pt idx="211">
                  <c:v>3.9974624</c:v>
                </c:pt>
                <c:pt idx="212">
                  <c:v>3.9884295</c:v>
                </c:pt>
                <c:pt idx="213">
                  <c:v>3.9982897</c:v>
                </c:pt>
                <c:pt idx="214">
                  <c:v>3.9997437</c:v>
                </c:pt>
                <c:pt idx="215">
                  <c:v>4.0045869</c:v>
                </c:pt>
                <c:pt idx="216">
                  <c:v>4.0071177</c:v>
                </c:pt>
                <c:pt idx="217">
                  <c:v>3.9703989</c:v>
                </c:pt>
                <c:pt idx="218">
                  <c:v>3.9908566</c:v>
                </c:pt>
                <c:pt idx="219">
                  <c:v>3.9545842</c:v>
                </c:pt>
                <c:pt idx="220">
                  <c:v>3.9051441</c:v>
                </c:pt>
                <c:pt idx="221">
                  <c:v>3.8195505</c:v>
                </c:pt>
                <c:pt idx="222">
                  <c:v>3.7109222</c:v>
                </c:pt>
                <c:pt idx="223">
                  <c:v>3.6172977</c:v>
                </c:pt>
                <c:pt idx="224">
                  <c:v>3.4691481</c:v>
                </c:pt>
                <c:pt idx="225">
                  <c:v>3.336048</c:v>
                </c:pt>
                <c:pt idx="226">
                  <c:v>3.2016018</c:v>
                </c:pt>
                <c:pt idx="227">
                  <c:v>3.0651516</c:v>
                </c:pt>
                <c:pt idx="228">
                  <c:v>2.9293667</c:v>
                </c:pt>
                <c:pt idx="229">
                  <c:v>2.7957717</c:v>
                </c:pt>
                <c:pt idx="230">
                  <c:v>2.6786382</c:v>
                </c:pt>
                <c:pt idx="231">
                  <c:v>2.5758504</c:v>
                </c:pt>
                <c:pt idx="232">
                  <c:v>2.5003181</c:v>
                </c:pt>
                <c:pt idx="233">
                  <c:v>2.4014555</c:v>
                </c:pt>
                <c:pt idx="234">
                  <c:v>2.3421791</c:v>
                </c:pt>
                <c:pt idx="235">
                  <c:v>2.2795259</c:v>
                </c:pt>
                <c:pt idx="236">
                  <c:v>2.2184508</c:v>
                </c:pt>
                <c:pt idx="237">
                  <c:v>2.1666014</c:v>
                </c:pt>
                <c:pt idx="238">
                  <c:v>2.1326712</c:v>
                </c:pt>
                <c:pt idx="239">
                  <c:v>2.1046332</c:v>
                </c:pt>
                <c:pt idx="240">
                  <c:v>2.0730639</c:v>
                </c:pt>
                <c:pt idx="241">
                  <c:v>2.0452464</c:v>
                </c:pt>
                <c:pt idx="242">
                  <c:v>2.0165574</c:v>
                </c:pt>
                <c:pt idx="243">
                  <c:v>2.0069769</c:v>
                </c:pt>
                <c:pt idx="244">
                  <c:v>2.0034147</c:v>
                </c:pt>
                <c:pt idx="245">
                  <c:v>1.9944112</c:v>
                </c:pt>
                <c:pt idx="246">
                  <c:v>1.9731614</c:v>
                </c:pt>
                <c:pt idx="247">
                  <c:v>1.9774872</c:v>
                </c:pt>
                <c:pt idx="248">
                  <c:v>1.964534</c:v>
                </c:pt>
                <c:pt idx="249">
                  <c:v>1.9479112</c:v>
                </c:pt>
                <c:pt idx="250">
                  <c:v>1.954127</c:v>
                </c:pt>
                <c:pt idx="251">
                  <c:v>1.9523209</c:v>
                </c:pt>
                <c:pt idx="252">
                  <c:v>1.9449297</c:v>
                </c:pt>
                <c:pt idx="253">
                  <c:v>1.9542749</c:v>
                </c:pt>
                <c:pt idx="254">
                  <c:v>1.9463886</c:v>
                </c:pt>
                <c:pt idx="255">
                  <c:v>1.946879</c:v>
                </c:pt>
                <c:pt idx="256">
                  <c:v>1.9554015</c:v>
                </c:pt>
                <c:pt idx="257">
                  <c:v>1.9295511</c:v>
                </c:pt>
                <c:pt idx="258">
                  <c:v>1.9275037</c:v>
                </c:pt>
                <c:pt idx="259">
                  <c:v>1.9385917</c:v>
                </c:pt>
                <c:pt idx="260">
                  <c:v>1.9343769</c:v>
                </c:pt>
                <c:pt idx="261">
                  <c:v>1.9155357</c:v>
                </c:pt>
                <c:pt idx="262">
                  <c:v>1.9316147</c:v>
                </c:pt>
                <c:pt idx="263">
                  <c:v>1.9407133</c:v>
                </c:pt>
                <c:pt idx="264">
                  <c:v>1.9418038</c:v>
                </c:pt>
                <c:pt idx="265">
                  <c:v>1.9222106</c:v>
                </c:pt>
                <c:pt idx="266">
                  <c:v>1.9351462</c:v>
                </c:pt>
                <c:pt idx="267">
                  <c:v>1.9277481</c:v>
                </c:pt>
                <c:pt idx="268">
                  <c:v>1.9350848</c:v>
                </c:pt>
                <c:pt idx="269">
                  <c:v>1.9405134</c:v>
                </c:pt>
                <c:pt idx="270">
                  <c:v>1.9492369</c:v>
                </c:pt>
                <c:pt idx="271">
                  <c:v>1.9999615</c:v>
                </c:pt>
                <c:pt idx="272">
                  <c:v>2.1152181</c:v>
                </c:pt>
                <c:pt idx="273">
                  <c:v>2.2740334</c:v>
                </c:pt>
                <c:pt idx="274">
                  <c:v>2.456504</c:v>
                </c:pt>
                <c:pt idx="275">
                  <c:v>2.6787187</c:v>
                </c:pt>
                <c:pt idx="276">
                  <c:v>2.8996934</c:v>
                </c:pt>
                <c:pt idx="277">
                  <c:v>3.143664</c:v>
                </c:pt>
                <c:pt idx="278">
                  <c:v>3.3716041</c:v>
                </c:pt>
                <c:pt idx="279">
                  <c:v>3.6153876</c:v>
                </c:pt>
                <c:pt idx="280">
                  <c:v>3.8350857</c:v>
                </c:pt>
                <c:pt idx="281">
                  <c:v>4.0410343</c:v>
                </c:pt>
                <c:pt idx="282">
                  <c:v>4.240696</c:v>
                </c:pt>
                <c:pt idx="283">
                  <c:v>4.4465106</c:v>
                </c:pt>
                <c:pt idx="284">
                  <c:v>4.6522118</c:v>
                </c:pt>
                <c:pt idx="285">
                  <c:v>4.8069463</c:v>
                </c:pt>
                <c:pt idx="286">
                  <c:v>4.9781998</c:v>
                </c:pt>
                <c:pt idx="287">
                  <c:v>5.132576</c:v>
                </c:pt>
                <c:pt idx="288">
                  <c:v>5.2789182</c:v>
                </c:pt>
                <c:pt idx="289">
                  <c:v>5.4168382</c:v>
                </c:pt>
                <c:pt idx="290">
                  <c:v>5.5446609</c:v>
                </c:pt>
                <c:pt idx="291">
                  <c:v>5.6388056</c:v>
                </c:pt>
                <c:pt idx="292">
                  <c:v>5.7483791</c:v>
                </c:pt>
                <c:pt idx="293">
                  <c:v>5.8427366</c:v>
                </c:pt>
                <c:pt idx="294">
                  <c:v>5.9196634</c:v>
                </c:pt>
                <c:pt idx="295">
                  <c:v>5.9988176</c:v>
                </c:pt>
                <c:pt idx="296">
                  <c:v>6.065771</c:v>
                </c:pt>
                <c:pt idx="297">
                  <c:v>6.1482539</c:v>
                </c:pt>
                <c:pt idx="298">
                  <c:v>6.2164567</c:v>
                </c:pt>
                <c:pt idx="299">
                  <c:v>6.2680433</c:v>
                </c:pt>
                <c:pt idx="300">
                  <c:v>6.3104179</c:v>
                </c:pt>
                <c:pt idx="301">
                  <c:v>6.3607197</c:v>
                </c:pt>
                <c:pt idx="302">
                  <c:v>6.4132092</c:v>
                </c:pt>
                <c:pt idx="303">
                  <c:v>6.4549989</c:v>
                </c:pt>
                <c:pt idx="304">
                  <c:v>6.4727569</c:v>
                </c:pt>
                <c:pt idx="305">
                  <c:v>6.5315361</c:v>
                </c:pt>
                <c:pt idx="306">
                  <c:v>6.5350044</c:v>
                </c:pt>
                <c:pt idx="307">
                  <c:v>6.5576866</c:v>
                </c:pt>
                <c:pt idx="308">
                  <c:v>6.5860179</c:v>
                </c:pt>
                <c:pt idx="309">
                  <c:v>6.6165476</c:v>
                </c:pt>
                <c:pt idx="310">
                  <c:v>6.6310502</c:v>
                </c:pt>
                <c:pt idx="311">
                  <c:v>6.6426845</c:v>
                </c:pt>
                <c:pt idx="312">
                  <c:v>6.6625997</c:v>
                </c:pt>
                <c:pt idx="313">
                  <c:v>6.6744652</c:v>
                </c:pt>
                <c:pt idx="314">
                  <c:v>6.6923113</c:v>
                </c:pt>
                <c:pt idx="315">
                  <c:v>6.7117335</c:v>
                </c:pt>
                <c:pt idx="316">
                  <c:v>6.6978566</c:v>
                </c:pt>
                <c:pt idx="317">
                  <c:v>6.7028338</c:v>
                </c:pt>
                <c:pt idx="318">
                  <c:v>6.7161977</c:v>
                </c:pt>
                <c:pt idx="319">
                  <c:v>6.7265446</c:v>
                </c:pt>
                <c:pt idx="320">
                  <c:v>6.731099</c:v>
                </c:pt>
                <c:pt idx="321">
                  <c:v>6.7471478</c:v>
                </c:pt>
                <c:pt idx="322">
                  <c:v>6.7505708</c:v>
                </c:pt>
                <c:pt idx="323">
                  <c:v>6.7534164</c:v>
                </c:pt>
                <c:pt idx="324">
                  <c:v>6.7521772</c:v>
                </c:pt>
                <c:pt idx="325">
                  <c:v>6.731861</c:v>
                </c:pt>
                <c:pt idx="326">
                  <c:v>6.751705</c:v>
                </c:pt>
                <c:pt idx="327">
                  <c:v>6.7746431</c:v>
                </c:pt>
                <c:pt idx="328">
                  <c:v>6.773138</c:v>
                </c:pt>
                <c:pt idx="329">
                  <c:v>6.7534832</c:v>
                </c:pt>
                <c:pt idx="330">
                  <c:v>6.7734004</c:v>
                </c:pt>
                <c:pt idx="331">
                  <c:v>6.775811</c:v>
                </c:pt>
                <c:pt idx="332">
                  <c:v>6.7779692</c:v>
                </c:pt>
                <c:pt idx="333">
                  <c:v>6.7841745</c:v>
                </c:pt>
                <c:pt idx="334">
                  <c:v>6.7623785</c:v>
                </c:pt>
                <c:pt idx="335">
                  <c:v>6.7789386</c:v>
                </c:pt>
                <c:pt idx="336">
                  <c:v>6.7819469</c:v>
                </c:pt>
                <c:pt idx="337">
                  <c:v>6.7811043</c:v>
                </c:pt>
                <c:pt idx="338">
                  <c:v>6.7788301</c:v>
                </c:pt>
                <c:pt idx="339">
                  <c:v>6.7689216</c:v>
                </c:pt>
                <c:pt idx="340">
                  <c:v>6.7529592</c:v>
                </c:pt>
                <c:pt idx="341">
                  <c:v>6.7173194</c:v>
                </c:pt>
                <c:pt idx="342">
                  <c:v>6.6446336</c:v>
                </c:pt>
                <c:pt idx="343">
                  <c:v>6.5662051</c:v>
                </c:pt>
                <c:pt idx="344">
                  <c:v>6.4536487</c:v>
                </c:pt>
                <c:pt idx="345">
                  <c:v>6.3319106</c:v>
                </c:pt>
                <c:pt idx="346">
                  <c:v>6.1959263</c:v>
                </c:pt>
                <c:pt idx="347">
                  <c:v>6.0694822</c:v>
                </c:pt>
                <c:pt idx="348">
                  <c:v>5.9309754</c:v>
                </c:pt>
                <c:pt idx="349">
                  <c:v>5.7732867</c:v>
                </c:pt>
                <c:pt idx="350">
                  <c:v>5.630269</c:v>
                </c:pt>
                <c:pt idx="351">
                  <c:v>5.485883</c:v>
                </c:pt>
                <c:pt idx="352">
                  <c:v>5.3436267</c:v>
                </c:pt>
                <c:pt idx="353">
                  <c:v>5.2248423</c:v>
                </c:pt>
                <c:pt idx="354">
                  <c:v>5.1053288</c:v>
                </c:pt>
                <c:pt idx="355">
                  <c:v>4.9817258</c:v>
                </c:pt>
                <c:pt idx="356">
                  <c:v>4.8879992</c:v>
                </c:pt>
                <c:pt idx="357">
                  <c:v>4.7945369</c:v>
                </c:pt>
                <c:pt idx="358">
                  <c:v>4.705698</c:v>
                </c:pt>
                <c:pt idx="359">
                  <c:v>4.62229</c:v>
                </c:pt>
                <c:pt idx="360">
                  <c:v>4.550845</c:v>
                </c:pt>
                <c:pt idx="361">
                  <c:v>4.481442</c:v>
                </c:pt>
                <c:pt idx="362">
                  <c:v>4.4124208</c:v>
                </c:pt>
                <c:pt idx="363">
                  <c:v>4.3590846</c:v>
                </c:pt>
                <c:pt idx="364">
                  <c:v>4.3271062</c:v>
                </c:pt>
                <c:pt idx="365">
                  <c:v>4.2879497</c:v>
                </c:pt>
                <c:pt idx="366">
                  <c:v>4.2533804</c:v>
                </c:pt>
                <c:pt idx="367">
                  <c:v>4.2326091</c:v>
                </c:pt>
                <c:pt idx="368">
                  <c:v>4.1918808</c:v>
                </c:pt>
                <c:pt idx="369">
                  <c:v>4.1506152</c:v>
                </c:pt>
                <c:pt idx="370">
                  <c:v>4.1459754</c:v>
                </c:pt>
                <c:pt idx="371">
                  <c:v>4.1217491</c:v>
                </c:pt>
                <c:pt idx="372">
                  <c:v>4.0842124</c:v>
                </c:pt>
                <c:pt idx="373">
                  <c:v>4.0839034</c:v>
                </c:pt>
                <c:pt idx="374">
                  <c:v>4.0777486</c:v>
                </c:pt>
                <c:pt idx="375">
                  <c:v>4.0732605</c:v>
                </c:pt>
                <c:pt idx="376">
                  <c:v>4.0531329</c:v>
                </c:pt>
                <c:pt idx="377">
                  <c:v>4.0524939</c:v>
                </c:pt>
                <c:pt idx="378">
                  <c:v>4.0578687</c:v>
                </c:pt>
                <c:pt idx="379">
                  <c:v>4.0335387</c:v>
                </c:pt>
                <c:pt idx="380">
                  <c:v>4.0463322</c:v>
                </c:pt>
                <c:pt idx="381">
                  <c:v>4.0273757</c:v>
                </c:pt>
                <c:pt idx="382">
                  <c:v>4.0206249</c:v>
                </c:pt>
                <c:pt idx="383">
                  <c:v>4.0162236</c:v>
                </c:pt>
                <c:pt idx="384">
                  <c:v>4.0224587</c:v>
                </c:pt>
                <c:pt idx="385">
                  <c:v>4.0178695</c:v>
                </c:pt>
                <c:pt idx="386">
                  <c:v>4.0060201</c:v>
                </c:pt>
                <c:pt idx="387">
                  <c:v>4.0006018</c:v>
                </c:pt>
                <c:pt idx="388">
                  <c:v>4.0001598</c:v>
                </c:pt>
                <c:pt idx="389">
                  <c:v>3.983284</c:v>
                </c:pt>
                <c:pt idx="390">
                  <c:v>4.0071595</c:v>
                </c:pt>
                <c:pt idx="391">
                  <c:v>4.0065949</c:v>
                </c:pt>
                <c:pt idx="392">
                  <c:v>4.0040957</c:v>
                </c:pt>
                <c:pt idx="393">
                  <c:v>4.0028818</c:v>
                </c:pt>
                <c:pt idx="394">
                  <c:v>3.9881579</c:v>
                </c:pt>
                <c:pt idx="395">
                  <c:v>4.0218058</c:v>
                </c:pt>
                <c:pt idx="396">
                  <c:v>4.0025267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8464"/>
        <c:axId val="60283072"/>
      </c:scatterChart>
      <c:valAx>
        <c:axId val="6027846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000000"/>
                    </a:solidFill>
                    <a:latin typeface="Arial" panose="020B0704020202020204"/>
                    <a:ea typeface="Arial" panose="020B0704020202020204"/>
                    <a:cs typeface="Arial" panose="020B0704020202020204"/>
                  </a:defRPr>
                </a:pPr>
                <a:r>
                  <a:rPr lang="en-US"/>
                  <a:t>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9164969450102"/>
              <c:y val="0.9045226130653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Arial" panose="020B0704020202020204"/>
                <a:ea typeface="Arial" panose="020B0704020202020204"/>
                <a:cs typeface="Arial" panose="020B0704020202020204"/>
              </a:defRPr>
            </a:pPr>
          </a:p>
        </c:txPr>
        <c:crossAx val="60283072"/>
        <c:crosses val="autoZero"/>
        <c:crossBetween val="midCat"/>
      </c:valAx>
      <c:valAx>
        <c:axId val="6028307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000000"/>
                    </a:solidFill>
                    <a:latin typeface="Arial" panose="020B0704020202020204"/>
                    <a:ea typeface="Arial" panose="020B0704020202020204"/>
                    <a:cs typeface="Arial" panose="020B0704020202020204"/>
                  </a:defRPr>
                </a:pPr>
                <a:r>
                  <a:rPr lang="en-US"/>
                  <a:t>Output</a:t>
                </a:r>
                <a:r>
                  <a:rPr lang="en-US" baseline="0"/>
                  <a:t> (PV)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45894605640048"/>
              <c:y val="0.223006568623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Arial" panose="020B0704020202020204"/>
                <a:ea typeface="Arial" panose="020B0704020202020204"/>
                <a:cs typeface="Arial" panose="020B0704020202020204"/>
              </a:defRPr>
            </a:pPr>
          </a:p>
        </c:txPr>
        <c:crossAx val="602784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734018864080346"/>
          <c:y val="0.118383535391409"/>
          <c:w val="0.231020618990132"/>
          <c:h val="0.158186082169139"/>
        </c:manualLayout>
      </c:layout>
      <c:overlay val="1"/>
      <c:spPr>
        <a:solidFill>
          <a:schemeClr val="bg1"/>
        </a:solidFill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000000"/>
              </a:solidFill>
              <a:latin typeface="Arial" panose="020B0704020202020204"/>
              <a:ea typeface="Arial" panose="020B0704020202020204"/>
              <a:cs typeface="Arial" panose="020B07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900" b="0" i="0" u="none" strike="noStrike" baseline="0">
          <a:solidFill>
            <a:srgbClr val="000000"/>
          </a:solidFill>
          <a:latin typeface="Arial" panose="020B0704020202020204"/>
          <a:ea typeface="Arial" panose="020B0704020202020204"/>
          <a:cs typeface="Arial" panose="020B07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080" b="0" i="0" u="none" strike="noStrike" kern="1200" baseline="0">
                <a:solidFill>
                  <a:srgbClr val="000000"/>
                </a:solidFill>
                <a:latin typeface="Arial" panose="020B0704020202020204"/>
                <a:ea typeface="Arial" panose="020B0704020202020204"/>
                <a:cs typeface="Arial" panose="020B0704020202020204"/>
              </a:defRPr>
            </a:pPr>
            <a:r>
              <a:rPr lang="en-US"/>
              <a:t>Manipulated</a:t>
            </a:r>
            <a:r>
              <a:rPr lang="en-US" baseline="0"/>
              <a:t> Variable</a:t>
            </a:r>
            <a:endParaRPr lang="en-US"/>
          </a:p>
        </c:rich>
      </c:tx>
      <c:layout>
        <c:manualLayout>
          <c:xMode val="edge"/>
          <c:yMode val="edge"/>
          <c:x val="0.399923776651206"/>
          <c:y val="0.03266313932980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868478768921"/>
          <c:y val="0.178391959798995"/>
          <c:w val="0.787288438260286"/>
          <c:h val="0.563585107417128"/>
        </c:manualLayout>
      </c:layout>
      <c:scatterChart>
        <c:scatterStyle val="line"/>
        <c:varyColors val="0"/>
        <c:ser>
          <c:idx val="2"/>
          <c:order val="0"/>
          <c:tx>
            <c:strRef>
              <c:f>"Manipulated"</c:f>
              <c:strCache>
                <c:ptCount val="1"/>
                <c:pt idx="0">
                  <c:v>Manipulated</c:v>
                </c:pt>
              </c:strCache>
            </c:strRef>
          </c:tx>
          <c:spPr>
            <a:ln w="28575" cap="rnd" cmpd="sng" algn="ctr">
              <a:solidFill>
                <a:srgbClr val="92D05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Data!$D$5:$D$5000</c:f>
              <c:numCache>
                <c:formatCode>General</c:formatCode>
                <c:ptCount val="4996"/>
                <c:pt idx="0">
                  <c:v>0.0166667</c:v>
                </c:pt>
                <c:pt idx="1">
                  <c:v>0.1666667</c:v>
                </c:pt>
                <c:pt idx="2">
                  <c:v>0.3166667</c:v>
                </c:pt>
                <c:pt idx="3">
                  <c:v>0.4666667</c:v>
                </c:pt>
                <c:pt idx="4">
                  <c:v>0.6166667</c:v>
                </c:pt>
                <c:pt idx="5">
                  <c:v>0.7666667</c:v>
                </c:pt>
                <c:pt idx="6">
                  <c:v>0.9166667</c:v>
                </c:pt>
                <c:pt idx="7">
                  <c:v>1.0666667</c:v>
                </c:pt>
                <c:pt idx="8">
                  <c:v>1.2166667</c:v>
                </c:pt>
                <c:pt idx="9">
                  <c:v>1.3666667</c:v>
                </c:pt>
                <c:pt idx="10">
                  <c:v>1.5166667</c:v>
                </c:pt>
                <c:pt idx="11">
                  <c:v>1.6666667</c:v>
                </c:pt>
                <c:pt idx="12">
                  <c:v>1.8166667</c:v>
                </c:pt>
                <c:pt idx="13">
                  <c:v>1.9666667</c:v>
                </c:pt>
                <c:pt idx="14">
                  <c:v>2.1166667</c:v>
                </c:pt>
                <c:pt idx="15">
                  <c:v>2.2666667</c:v>
                </c:pt>
                <c:pt idx="16">
                  <c:v>2.4166667</c:v>
                </c:pt>
                <c:pt idx="17">
                  <c:v>2.5666667</c:v>
                </c:pt>
                <c:pt idx="18">
                  <c:v>2.7166667</c:v>
                </c:pt>
                <c:pt idx="19">
                  <c:v>2.8666667</c:v>
                </c:pt>
                <c:pt idx="20">
                  <c:v>3.0166667</c:v>
                </c:pt>
                <c:pt idx="21">
                  <c:v>3.1666667</c:v>
                </c:pt>
                <c:pt idx="22">
                  <c:v>3.3166667</c:v>
                </c:pt>
                <c:pt idx="23">
                  <c:v>3.4666667</c:v>
                </c:pt>
                <c:pt idx="24">
                  <c:v>3.6166667</c:v>
                </c:pt>
                <c:pt idx="25">
                  <c:v>3.7666667</c:v>
                </c:pt>
                <c:pt idx="26">
                  <c:v>3.9166667</c:v>
                </c:pt>
                <c:pt idx="27">
                  <c:v>4.0666667</c:v>
                </c:pt>
                <c:pt idx="28">
                  <c:v>4.2166667</c:v>
                </c:pt>
                <c:pt idx="29">
                  <c:v>4.3666667</c:v>
                </c:pt>
                <c:pt idx="30">
                  <c:v>4.5166667</c:v>
                </c:pt>
                <c:pt idx="31">
                  <c:v>4.6666667</c:v>
                </c:pt>
                <c:pt idx="32">
                  <c:v>4.8166667</c:v>
                </c:pt>
                <c:pt idx="33">
                  <c:v>4.9666667</c:v>
                </c:pt>
                <c:pt idx="34">
                  <c:v>5.1166667</c:v>
                </c:pt>
                <c:pt idx="35">
                  <c:v>5.2666667</c:v>
                </c:pt>
                <c:pt idx="36">
                  <c:v>5.4166667</c:v>
                </c:pt>
                <c:pt idx="37">
                  <c:v>5.5666667</c:v>
                </c:pt>
                <c:pt idx="38">
                  <c:v>5.7166667</c:v>
                </c:pt>
                <c:pt idx="39">
                  <c:v>5.8666667</c:v>
                </c:pt>
                <c:pt idx="40">
                  <c:v>6.0166667</c:v>
                </c:pt>
                <c:pt idx="41">
                  <c:v>6.1666667</c:v>
                </c:pt>
                <c:pt idx="42">
                  <c:v>6.3166667</c:v>
                </c:pt>
                <c:pt idx="43">
                  <c:v>6.4666667</c:v>
                </c:pt>
                <c:pt idx="44">
                  <c:v>6.6166667</c:v>
                </c:pt>
                <c:pt idx="45">
                  <c:v>6.7666667</c:v>
                </c:pt>
                <c:pt idx="46">
                  <c:v>6.9166667</c:v>
                </c:pt>
                <c:pt idx="47">
                  <c:v>7.0666667</c:v>
                </c:pt>
                <c:pt idx="48">
                  <c:v>7.2166667</c:v>
                </c:pt>
                <c:pt idx="49">
                  <c:v>7.3666667</c:v>
                </c:pt>
                <c:pt idx="50">
                  <c:v>7.5166667</c:v>
                </c:pt>
                <c:pt idx="51">
                  <c:v>7.6666667</c:v>
                </c:pt>
                <c:pt idx="52">
                  <c:v>7.8166667</c:v>
                </c:pt>
                <c:pt idx="53">
                  <c:v>7.9666667</c:v>
                </c:pt>
                <c:pt idx="54">
                  <c:v>8.1166667</c:v>
                </c:pt>
                <c:pt idx="55">
                  <c:v>8.2666667</c:v>
                </c:pt>
                <c:pt idx="56">
                  <c:v>8.4166667</c:v>
                </c:pt>
                <c:pt idx="57">
                  <c:v>8.5666667</c:v>
                </c:pt>
                <c:pt idx="58">
                  <c:v>8.7166667</c:v>
                </c:pt>
                <c:pt idx="59">
                  <c:v>8.8666667</c:v>
                </c:pt>
                <c:pt idx="60">
                  <c:v>9.0166667</c:v>
                </c:pt>
                <c:pt idx="61">
                  <c:v>9.1666667</c:v>
                </c:pt>
                <c:pt idx="62">
                  <c:v>9.3166667</c:v>
                </c:pt>
                <c:pt idx="63">
                  <c:v>9.4666667</c:v>
                </c:pt>
                <c:pt idx="64">
                  <c:v>9.6166667</c:v>
                </c:pt>
                <c:pt idx="65">
                  <c:v>9.7666667</c:v>
                </c:pt>
                <c:pt idx="66">
                  <c:v>9.9166667</c:v>
                </c:pt>
                <c:pt idx="67">
                  <c:v>10.066667</c:v>
                </c:pt>
                <c:pt idx="68">
                  <c:v>10.216667</c:v>
                </c:pt>
                <c:pt idx="69">
                  <c:v>10.366667</c:v>
                </c:pt>
                <c:pt idx="70">
                  <c:v>10.516667</c:v>
                </c:pt>
                <c:pt idx="71">
                  <c:v>10.666667</c:v>
                </c:pt>
                <c:pt idx="72">
                  <c:v>10.816667</c:v>
                </c:pt>
                <c:pt idx="73">
                  <c:v>10.966667</c:v>
                </c:pt>
                <c:pt idx="74">
                  <c:v>11.116667</c:v>
                </c:pt>
                <c:pt idx="75">
                  <c:v>11.266667</c:v>
                </c:pt>
                <c:pt idx="76">
                  <c:v>11.416667</c:v>
                </c:pt>
                <c:pt idx="77">
                  <c:v>11.566667</c:v>
                </c:pt>
                <c:pt idx="78">
                  <c:v>11.716667</c:v>
                </c:pt>
                <c:pt idx="79">
                  <c:v>11.866667</c:v>
                </c:pt>
                <c:pt idx="80">
                  <c:v>12.016667</c:v>
                </c:pt>
                <c:pt idx="81">
                  <c:v>12.166667</c:v>
                </c:pt>
                <c:pt idx="82">
                  <c:v>12.316667</c:v>
                </c:pt>
                <c:pt idx="83">
                  <c:v>12.466667</c:v>
                </c:pt>
                <c:pt idx="84">
                  <c:v>12.616667</c:v>
                </c:pt>
                <c:pt idx="85">
                  <c:v>12.766667</c:v>
                </c:pt>
                <c:pt idx="86">
                  <c:v>12.916667</c:v>
                </c:pt>
                <c:pt idx="87">
                  <c:v>13.066667</c:v>
                </c:pt>
                <c:pt idx="88">
                  <c:v>13.216667</c:v>
                </c:pt>
                <c:pt idx="89">
                  <c:v>13.366667</c:v>
                </c:pt>
                <c:pt idx="90">
                  <c:v>13.516667</c:v>
                </c:pt>
                <c:pt idx="91">
                  <c:v>13.666667</c:v>
                </c:pt>
                <c:pt idx="92">
                  <c:v>13.816667</c:v>
                </c:pt>
                <c:pt idx="93">
                  <c:v>13.966667</c:v>
                </c:pt>
                <c:pt idx="94">
                  <c:v>14.116667</c:v>
                </c:pt>
                <c:pt idx="95">
                  <c:v>14.266667</c:v>
                </c:pt>
                <c:pt idx="96">
                  <c:v>14.416667</c:v>
                </c:pt>
                <c:pt idx="97">
                  <c:v>14.566667</c:v>
                </c:pt>
                <c:pt idx="98">
                  <c:v>14.716667</c:v>
                </c:pt>
                <c:pt idx="99">
                  <c:v>14.866667</c:v>
                </c:pt>
                <c:pt idx="100">
                  <c:v>15.016667</c:v>
                </c:pt>
                <c:pt idx="101">
                  <c:v>15.166667</c:v>
                </c:pt>
                <c:pt idx="102">
                  <c:v>15.316667</c:v>
                </c:pt>
                <c:pt idx="103">
                  <c:v>15.466667</c:v>
                </c:pt>
                <c:pt idx="104">
                  <c:v>15.616667</c:v>
                </c:pt>
                <c:pt idx="105">
                  <c:v>15.766667</c:v>
                </c:pt>
                <c:pt idx="106">
                  <c:v>15.916667</c:v>
                </c:pt>
                <c:pt idx="107">
                  <c:v>16.066667</c:v>
                </c:pt>
                <c:pt idx="108">
                  <c:v>16.216667</c:v>
                </c:pt>
                <c:pt idx="109">
                  <c:v>16.366667</c:v>
                </c:pt>
                <c:pt idx="110">
                  <c:v>16.516667</c:v>
                </c:pt>
                <c:pt idx="111">
                  <c:v>16.666667</c:v>
                </c:pt>
                <c:pt idx="112">
                  <c:v>16.816667</c:v>
                </c:pt>
                <c:pt idx="113">
                  <c:v>16.966667</c:v>
                </c:pt>
                <c:pt idx="114">
                  <c:v>17.116667</c:v>
                </c:pt>
                <c:pt idx="115">
                  <c:v>17.266667</c:v>
                </c:pt>
                <c:pt idx="116">
                  <c:v>17.416667</c:v>
                </c:pt>
                <c:pt idx="117">
                  <c:v>17.566667</c:v>
                </c:pt>
                <c:pt idx="118">
                  <c:v>17.716667</c:v>
                </c:pt>
                <c:pt idx="119">
                  <c:v>17.866667</c:v>
                </c:pt>
                <c:pt idx="120">
                  <c:v>18.016667</c:v>
                </c:pt>
                <c:pt idx="121">
                  <c:v>18.166667</c:v>
                </c:pt>
                <c:pt idx="122">
                  <c:v>18.316667</c:v>
                </c:pt>
                <c:pt idx="123">
                  <c:v>18.466667</c:v>
                </c:pt>
                <c:pt idx="124">
                  <c:v>18.616667</c:v>
                </c:pt>
                <c:pt idx="125">
                  <c:v>18.766667</c:v>
                </c:pt>
                <c:pt idx="126">
                  <c:v>18.916667</c:v>
                </c:pt>
                <c:pt idx="127">
                  <c:v>19.066667</c:v>
                </c:pt>
                <c:pt idx="128">
                  <c:v>19.216667</c:v>
                </c:pt>
                <c:pt idx="129">
                  <c:v>19.366667</c:v>
                </c:pt>
                <c:pt idx="130">
                  <c:v>19.516667</c:v>
                </c:pt>
                <c:pt idx="131">
                  <c:v>19.666667</c:v>
                </c:pt>
                <c:pt idx="132">
                  <c:v>19.816667</c:v>
                </c:pt>
                <c:pt idx="133">
                  <c:v>19.966667</c:v>
                </c:pt>
                <c:pt idx="134">
                  <c:v>20.116667</c:v>
                </c:pt>
                <c:pt idx="135">
                  <c:v>20.266667</c:v>
                </c:pt>
                <c:pt idx="136">
                  <c:v>20.416667</c:v>
                </c:pt>
                <c:pt idx="137">
                  <c:v>20.566667</c:v>
                </c:pt>
                <c:pt idx="138">
                  <c:v>20.716667</c:v>
                </c:pt>
                <c:pt idx="139">
                  <c:v>20.866667</c:v>
                </c:pt>
                <c:pt idx="140">
                  <c:v>21.016667</c:v>
                </c:pt>
                <c:pt idx="141">
                  <c:v>21.166667</c:v>
                </c:pt>
                <c:pt idx="142">
                  <c:v>21.316667</c:v>
                </c:pt>
                <c:pt idx="143">
                  <c:v>21.466667</c:v>
                </c:pt>
                <c:pt idx="144">
                  <c:v>21.616667</c:v>
                </c:pt>
                <c:pt idx="145">
                  <c:v>21.766667</c:v>
                </c:pt>
                <c:pt idx="146">
                  <c:v>21.916667</c:v>
                </c:pt>
                <c:pt idx="147">
                  <c:v>22.066667</c:v>
                </c:pt>
                <c:pt idx="148">
                  <c:v>22.216667</c:v>
                </c:pt>
                <c:pt idx="149">
                  <c:v>22.366667</c:v>
                </c:pt>
                <c:pt idx="150">
                  <c:v>22.516667</c:v>
                </c:pt>
                <c:pt idx="151">
                  <c:v>22.666667</c:v>
                </c:pt>
                <c:pt idx="152">
                  <c:v>22.816667</c:v>
                </c:pt>
                <c:pt idx="153">
                  <c:v>22.966667</c:v>
                </c:pt>
                <c:pt idx="154">
                  <c:v>23.116667</c:v>
                </c:pt>
                <c:pt idx="155">
                  <c:v>23.266667</c:v>
                </c:pt>
                <c:pt idx="156">
                  <c:v>23.416667</c:v>
                </c:pt>
                <c:pt idx="157">
                  <c:v>23.566667</c:v>
                </c:pt>
                <c:pt idx="158">
                  <c:v>23.716667</c:v>
                </c:pt>
                <c:pt idx="159">
                  <c:v>23.866667</c:v>
                </c:pt>
                <c:pt idx="160">
                  <c:v>24.016667</c:v>
                </c:pt>
                <c:pt idx="161">
                  <c:v>24.166667</c:v>
                </c:pt>
                <c:pt idx="162">
                  <c:v>24.316667</c:v>
                </c:pt>
                <c:pt idx="163">
                  <c:v>24.466667</c:v>
                </c:pt>
                <c:pt idx="164">
                  <c:v>24.616667</c:v>
                </c:pt>
                <c:pt idx="165">
                  <c:v>24.766667</c:v>
                </c:pt>
                <c:pt idx="166">
                  <c:v>24.916667</c:v>
                </c:pt>
                <c:pt idx="167">
                  <c:v>25.066667</c:v>
                </c:pt>
                <c:pt idx="168">
                  <c:v>25.216667</c:v>
                </c:pt>
                <c:pt idx="169">
                  <c:v>25.366667</c:v>
                </c:pt>
                <c:pt idx="170">
                  <c:v>25.516667</c:v>
                </c:pt>
                <c:pt idx="171">
                  <c:v>25.666667</c:v>
                </c:pt>
                <c:pt idx="172">
                  <c:v>25.816667</c:v>
                </c:pt>
                <c:pt idx="173">
                  <c:v>25.966667</c:v>
                </c:pt>
                <c:pt idx="174">
                  <c:v>26.116667</c:v>
                </c:pt>
                <c:pt idx="175">
                  <c:v>26.266667</c:v>
                </c:pt>
                <c:pt idx="176">
                  <c:v>26.416667</c:v>
                </c:pt>
                <c:pt idx="177">
                  <c:v>26.566667</c:v>
                </c:pt>
                <c:pt idx="178">
                  <c:v>26.716667</c:v>
                </c:pt>
                <c:pt idx="179">
                  <c:v>26.866667</c:v>
                </c:pt>
                <c:pt idx="180">
                  <c:v>27.016667</c:v>
                </c:pt>
                <c:pt idx="181">
                  <c:v>27.166667</c:v>
                </c:pt>
                <c:pt idx="182">
                  <c:v>27.316667</c:v>
                </c:pt>
                <c:pt idx="183">
                  <c:v>27.466667</c:v>
                </c:pt>
                <c:pt idx="184">
                  <c:v>27.616667</c:v>
                </c:pt>
                <c:pt idx="185">
                  <c:v>27.766667</c:v>
                </c:pt>
                <c:pt idx="186">
                  <c:v>27.916667</c:v>
                </c:pt>
                <c:pt idx="187">
                  <c:v>28.066667</c:v>
                </c:pt>
                <c:pt idx="188">
                  <c:v>28.216667</c:v>
                </c:pt>
                <c:pt idx="189">
                  <c:v>28.366667</c:v>
                </c:pt>
                <c:pt idx="190">
                  <c:v>28.516667</c:v>
                </c:pt>
                <c:pt idx="191">
                  <c:v>28.666667</c:v>
                </c:pt>
                <c:pt idx="192">
                  <c:v>28.816667</c:v>
                </c:pt>
                <c:pt idx="193">
                  <c:v>28.966667</c:v>
                </c:pt>
                <c:pt idx="194">
                  <c:v>29.116667</c:v>
                </c:pt>
                <c:pt idx="195">
                  <c:v>29.266667</c:v>
                </c:pt>
                <c:pt idx="196">
                  <c:v>29.416667</c:v>
                </c:pt>
                <c:pt idx="197">
                  <c:v>29.566667</c:v>
                </c:pt>
                <c:pt idx="198">
                  <c:v>29.716667</c:v>
                </c:pt>
                <c:pt idx="199">
                  <c:v>29.866667</c:v>
                </c:pt>
                <c:pt idx="200">
                  <c:v>30.016667</c:v>
                </c:pt>
                <c:pt idx="201">
                  <c:v>30.166667</c:v>
                </c:pt>
                <c:pt idx="202">
                  <c:v>30.316667</c:v>
                </c:pt>
                <c:pt idx="203">
                  <c:v>30.466667</c:v>
                </c:pt>
                <c:pt idx="204">
                  <c:v>30.616667</c:v>
                </c:pt>
                <c:pt idx="205">
                  <c:v>30.766667</c:v>
                </c:pt>
                <c:pt idx="206">
                  <c:v>30.916667</c:v>
                </c:pt>
                <c:pt idx="207">
                  <c:v>31.066667</c:v>
                </c:pt>
                <c:pt idx="208">
                  <c:v>31.216667</c:v>
                </c:pt>
                <c:pt idx="209">
                  <c:v>31.366667</c:v>
                </c:pt>
                <c:pt idx="210">
                  <c:v>31.516667</c:v>
                </c:pt>
                <c:pt idx="211">
                  <c:v>31.666667</c:v>
                </c:pt>
                <c:pt idx="212">
                  <c:v>31.816667</c:v>
                </c:pt>
                <c:pt idx="213">
                  <c:v>31.966667</c:v>
                </c:pt>
                <c:pt idx="214">
                  <c:v>32.116667</c:v>
                </c:pt>
                <c:pt idx="215">
                  <c:v>32.266667</c:v>
                </c:pt>
                <c:pt idx="216">
                  <c:v>32.416667</c:v>
                </c:pt>
                <c:pt idx="217">
                  <c:v>32.566667</c:v>
                </c:pt>
                <c:pt idx="218">
                  <c:v>32.716667</c:v>
                </c:pt>
                <c:pt idx="219">
                  <c:v>32.866667</c:v>
                </c:pt>
                <c:pt idx="220">
                  <c:v>33.016667</c:v>
                </c:pt>
                <c:pt idx="221">
                  <c:v>33.166667</c:v>
                </c:pt>
                <c:pt idx="222">
                  <c:v>33.316667</c:v>
                </c:pt>
                <c:pt idx="223">
                  <c:v>33.466667</c:v>
                </c:pt>
                <c:pt idx="224">
                  <c:v>33.616667</c:v>
                </c:pt>
                <c:pt idx="225">
                  <c:v>33.766667</c:v>
                </c:pt>
                <c:pt idx="226">
                  <c:v>33.916667</c:v>
                </c:pt>
                <c:pt idx="227">
                  <c:v>34.066667</c:v>
                </c:pt>
                <c:pt idx="228">
                  <c:v>34.216667</c:v>
                </c:pt>
                <c:pt idx="229">
                  <c:v>34.366667</c:v>
                </c:pt>
                <c:pt idx="230">
                  <c:v>34.516667</c:v>
                </c:pt>
                <c:pt idx="231">
                  <c:v>34.666667</c:v>
                </c:pt>
                <c:pt idx="232">
                  <c:v>34.816667</c:v>
                </c:pt>
                <c:pt idx="233">
                  <c:v>34.966667</c:v>
                </c:pt>
                <c:pt idx="234">
                  <c:v>35.116667</c:v>
                </c:pt>
                <c:pt idx="235">
                  <c:v>35.266667</c:v>
                </c:pt>
                <c:pt idx="236">
                  <c:v>35.416667</c:v>
                </c:pt>
                <c:pt idx="237">
                  <c:v>35.566667</c:v>
                </c:pt>
                <c:pt idx="238">
                  <c:v>35.716667</c:v>
                </c:pt>
                <c:pt idx="239">
                  <c:v>35.866667</c:v>
                </c:pt>
                <c:pt idx="240">
                  <c:v>36.016667</c:v>
                </c:pt>
                <c:pt idx="241">
                  <c:v>36.166667</c:v>
                </c:pt>
                <c:pt idx="242">
                  <c:v>36.316667</c:v>
                </c:pt>
                <c:pt idx="243">
                  <c:v>36.466667</c:v>
                </c:pt>
                <c:pt idx="244">
                  <c:v>36.616667</c:v>
                </c:pt>
                <c:pt idx="245">
                  <c:v>36.766667</c:v>
                </c:pt>
                <c:pt idx="246">
                  <c:v>36.916667</c:v>
                </c:pt>
                <c:pt idx="247">
                  <c:v>37.066667</c:v>
                </c:pt>
                <c:pt idx="248">
                  <c:v>37.216667</c:v>
                </c:pt>
                <c:pt idx="249">
                  <c:v>37.366667</c:v>
                </c:pt>
                <c:pt idx="250">
                  <c:v>37.516667</c:v>
                </c:pt>
                <c:pt idx="251">
                  <c:v>37.666667</c:v>
                </c:pt>
                <c:pt idx="252">
                  <c:v>37.816667</c:v>
                </c:pt>
                <c:pt idx="253">
                  <c:v>37.966667</c:v>
                </c:pt>
                <c:pt idx="254">
                  <c:v>38.116667</c:v>
                </c:pt>
                <c:pt idx="255">
                  <c:v>38.266667</c:v>
                </c:pt>
                <c:pt idx="256">
                  <c:v>38.416667</c:v>
                </c:pt>
                <c:pt idx="257">
                  <c:v>38.566667</c:v>
                </c:pt>
                <c:pt idx="258">
                  <c:v>38.716667</c:v>
                </c:pt>
                <c:pt idx="259">
                  <c:v>38.866667</c:v>
                </c:pt>
                <c:pt idx="260">
                  <c:v>39.016667</c:v>
                </c:pt>
                <c:pt idx="261">
                  <c:v>39.166667</c:v>
                </c:pt>
                <c:pt idx="262">
                  <c:v>39.316667</c:v>
                </c:pt>
                <c:pt idx="263">
                  <c:v>39.466667</c:v>
                </c:pt>
                <c:pt idx="264">
                  <c:v>39.616667</c:v>
                </c:pt>
                <c:pt idx="265">
                  <c:v>39.766667</c:v>
                </c:pt>
                <c:pt idx="266">
                  <c:v>39.916667</c:v>
                </c:pt>
                <c:pt idx="267">
                  <c:v>40.066667</c:v>
                </c:pt>
                <c:pt idx="268">
                  <c:v>40.216667</c:v>
                </c:pt>
                <c:pt idx="269">
                  <c:v>40.366667</c:v>
                </c:pt>
                <c:pt idx="270">
                  <c:v>40.516667</c:v>
                </c:pt>
                <c:pt idx="271">
                  <c:v>40.666667</c:v>
                </c:pt>
                <c:pt idx="272">
                  <c:v>40.816667</c:v>
                </c:pt>
                <c:pt idx="273">
                  <c:v>40.966667</c:v>
                </c:pt>
                <c:pt idx="274">
                  <c:v>41.116667</c:v>
                </c:pt>
                <c:pt idx="275">
                  <c:v>41.266667</c:v>
                </c:pt>
                <c:pt idx="276">
                  <c:v>41.416667</c:v>
                </c:pt>
                <c:pt idx="277">
                  <c:v>41.566667</c:v>
                </c:pt>
                <c:pt idx="278">
                  <c:v>41.716667</c:v>
                </c:pt>
                <c:pt idx="279">
                  <c:v>41.866667</c:v>
                </c:pt>
                <c:pt idx="280">
                  <c:v>42.016667</c:v>
                </c:pt>
                <c:pt idx="281">
                  <c:v>42.166667</c:v>
                </c:pt>
                <c:pt idx="282">
                  <c:v>42.316667</c:v>
                </c:pt>
                <c:pt idx="283">
                  <c:v>42.466667</c:v>
                </c:pt>
                <c:pt idx="284">
                  <c:v>42.616667</c:v>
                </c:pt>
                <c:pt idx="285">
                  <c:v>42.766667</c:v>
                </c:pt>
                <c:pt idx="286">
                  <c:v>42.916667</c:v>
                </c:pt>
                <c:pt idx="287">
                  <c:v>43.066667</c:v>
                </c:pt>
                <c:pt idx="288">
                  <c:v>43.216667</c:v>
                </c:pt>
                <c:pt idx="289">
                  <c:v>43.366667</c:v>
                </c:pt>
                <c:pt idx="290">
                  <c:v>43.516667</c:v>
                </c:pt>
                <c:pt idx="291">
                  <c:v>43.666667</c:v>
                </c:pt>
                <c:pt idx="292">
                  <c:v>43.816667</c:v>
                </c:pt>
                <c:pt idx="293">
                  <c:v>43.966667</c:v>
                </c:pt>
                <c:pt idx="294">
                  <c:v>44.116667</c:v>
                </c:pt>
                <c:pt idx="295">
                  <c:v>44.266667</c:v>
                </c:pt>
                <c:pt idx="296">
                  <c:v>44.416667</c:v>
                </c:pt>
                <c:pt idx="297">
                  <c:v>44.566667</c:v>
                </c:pt>
                <c:pt idx="298">
                  <c:v>44.716667</c:v>
                </c:pt>
                <c:pt idx="299">
                  <c:v>44.866667</c:v>
                </c:pt>
                <c:pt idx="300">
                  <c:v>45.016667</c:v>
                </c:pt>
                <c:pt idx="301">
                  <c:v>45.166667</c:v>
                </c:pt>
                <c:pt idx="302">
                  <c:v>45.316667</c:v>
                </c:pt>
                <c:pt idx="303">
                  <c:v>45.466667</c:v>
                </c:pt>
                <c:pt idx="304">
                  <c:v>45.616667</c:v>
                </c:pt>
                <c:pt idx="305">
                  <c:v>45.766667</c:v>
                </c:pt>
                <c:pt idx="306">
                  <c:v>45.916667</c:v>
                </c:pt>
                <c:pt idx="307">
                  <c:v>46.066667</c:v>
                </c:pt>
                <c:pt idx="308">
                  <c:v>46.216667</c:v>
                </c:pt>
                <c:pt idx="309">
                  <c:v>46.366667</c:v>
                </c:pt>
                <c:pt idx="310">
                  <c:v>46.516667</c:v>
                </c:pt>
                <c:pt idx="311">
                  <c:v>46.666667</c:v>
                </c:pt>
                <c:pt idx="312">
                  <c:v>46.816667</c:v>
                </c:pt>
                <c:pt idx="313">
                  <c:v>46.966667</c:v>
                </c:pt>
                <c:pt idx="314">
                  <c:v>47.116667</c:v>
                </c:pt>
                <c:pt idx="315">
                  <c:v>47.266667</c:v>
                </c:pt>
                <c:pt idx="316">
                  <c:v>47.416667</c:v>
                </c:pt>
                <c:pt idx="317">
                  <c:v>47.566667</c:v>
                </c:pt>
                <c:pt idx="318">
                  <c:v>47.716667</c:v>
                </c:pt>
                <c:pt idx="319">
                  <c:v>47.866667</c:v>
                </c:pt>
                <c:pt idx="320">
                  <c:v>48.016667</c:v>
                </c:pt>
                <c:pt idx="321">
                  <c:v>48.166667</c:v>
                </c:pt>
                <c:pt idx="322">
                  <c:v>48.316667</c:v>
                </c:pt>
                <c:pt idx="323">
                  <c:v>48.466667</c:v>
                </c:pt>
                <c:pt idx="324">
                  <c:v>48.616667</c:v>
                </c:pt>
                <c:pt idx="325">
                  <c:v>48.766667</c:v>
                </c:pt>
                <c:pt idx="326">
                  <c:v>48.916667</c:v>
                </c:pt>
                <c:pt idx="327">
                  <c:v>49.066667</c:v>
                </c:pt>
                <c:pt idx="328">
                  <c:v>49.216667</c:v>
                </c:pt>
                <c:pt idx="329">
                  <c:v>49.366667</c:v>
                </c:pt>
                <c:pt idx="330">
                  <c:v>49.516667</c:v>
                </c:pt>
                <c:pt idx="331">
                  <c:v>49.666667</c:v>
                </c:pt>
                <c:pt idx="332">
                  <c:v>49.816667</c:v>
                </c:pt>
                <c:pt idx="333">
                  <c:v>49.966667</c:v>
                </c:pt>
                <c:pt idx="334">
                  <c:v>50.116667</c:v>
                </c:pt>
                <c:pt idx="335">
                  <c:v>50.266667</c:v>
                </c:pt>
                <c:pt idx="336">
                  <c:v>50.416667</c:v>
                </c:pt>
                <c:pt idx="337">
                  <c:v>50.566667</c:v>
                </c:pt>
                <c:pt idx="338">
                  <c:v>50.716667</c:v>
                </c:pt>
                <c:pt idx="339">
                  <c:v>50.866667</c:v>
                </c:pt>
                <c:pt idx="340">
                  <c:v>51.016667</c:v>
                </c:pt>
                <c:pt idx="341">
                  <c:v>51.166667</c:v>
                </c:pt>
                <c:pt idx="342">
                  <c:v>51.316667</c:v>
                </c:pt>
                <c:pt idx="343">
                  <c:v>51.466667</c:v>
                </c:pt>
                <c:pt idx="344">
                  <c:v>51.616667</c:v>
                </c:pt>
                <c:pt idx="345">
                  <c:v>51.766667</c:v>
                </c:pt>
                <c:pt idx="346">
                  <c:v>51.916667</c:v>
                </c:pt>
                <c:pt idx="347">
                  <c:v>52.066667</c:v>
                </c:pt>
                <c:pt idx="348">
                  <c:v>52.216667</c:v>
                </c:pt>
                <c:pt idx="349">
                  <c:v>52.366667</c:v>
                </c:pt>
                <c:pt idx="350">
                  <c:v>52.516667</c:v>
                </c:pt>
                <c:pt idx="351">
                  <c:v>52.666667</c:v>
                </c:pt>
                <c:pt idx="352">
                  <c:v>52.816667</c:v>
                </c:pt>
                <c:pt idx="353">
                  <c:v>52.966667</c:v>
                </c:pt>
                <c:pt idx="354">
                  <c:v>53.116667</c:v>
                </c:pt>
                <c:pt idx="355">
                  <c:v>53.266667</c:v>
                </c:pt>
                <c:pt idx="356">
                  <c:v>53.416667</c:v>
                </c:pt>
                <c:pt idx="357">
                  <c:v>53.566667</c:v>
                </c:pt>
                <c:pt idx="358">
                  <c:v>53.716667</c:v>
                </c:pt>
                <c:pt idx="359">
                  <c:v>53.866667</c:v>
                </c:pt>
                <c:pt idx="360">
                  <c:v>54.016667</c:v>
                </c:pt>
                <c:pt idx="361">
                  <c:v>54.166667</c:v>
                </c:pt>
                <c:pt idx="362">
                  <c:v>54.316667</c:v>
                </c:pt>
                <c:pt idx="363">
                  <c:v>54.466667</c:v>
                </c:pt>
                <c:pt idx="364">
                  <c:v>54.616667</c:v>
                </c:pt>
                <c:pt idx="365">
                  <c:v>54.766667</c:v>
                </c:pt>
                <c:pt idx="366">
                  <c:v>54.916667</c:v>
                </c:pt>
                <c:pt idx="367">
                  <c:v>55.066667</c:v>
                </c:pt>
                <c:pt idx="368">
                  <c:v>55.216667</c:v>
                </c:pt>
                <c:pt idx="369">
                  <c:v>55.366667</c:v>
                </c:pt>
                <c:pt idx="370">
                  <c:v>55.516667</c:v>
                </c:pt>
                <c:pt idx="371">
                  <c:v>55.666667</c:v>
                </c:pt>
                <c:pt idx="372">
                  <c:v>55.816667</c:v>
                </c:pt>
                <c:pt idx="373">
                  <c:v>55.966667</c:v>
                </c:pt>
                <c:pt idx="374">
                  <c:v>56.116667</c:v>
                </c:pt>
                <c:pt idx="375">
                  <c:v>56.266667</c:v>
                </c:pt>
                <c:pt idx="376">
                  <c:v>56.416667</c:v>
                </c:pt>
                <c:pt idx="377">
                  <c:v>56.566667</c:v>
                </c:pt>
                <c:pt idx="378">
                  <c:v>56.716667</c:v>
                </c:pt>
                <c:pt idx="379">
                  <c:v>56.866667</c:v>
                </c:pt>
                <c:pt idx="380">
                  <c:v>57.016667</c:v>
                </c:pt>
                <c:pt idx="381">
                  <c:v>57.166667</c:v>
                </c:pt>
                <c:pt idx="382">
                  <c:v>57.316667</c:v>
                </c:pt>
                <c:pt idx="383">
                  <c:v>57.466667</c:v>
                </c:pt>
                <c:pt idx="384">
                  <c:v>57.616667</c:v>
                </c:pt>
                <c:pt idx="385">
                  <c:v>57.766667</c:v>
                </c:pt>
                <c:pt idx="386">
                  <c:v>57.916667</c:v>
                </c:pt>
                <c:pt idx="387">
                  <c:v>58.066667</c:v>
                </c:pt>
                <c:pt idx="388">
                  <c:v>58.216667</c:v>
                </c:pt>
                <c:pt idx="389">
                  <c:v>58.366667</c:v>
                </c:pt>
                <c:pt idx="390">
                  <c:v>58.516667</c:v>
                </c:pt>
                <c:pt idx="391">
                  <c:v>58.666667</c:v>
                </c:pt>
                <c:pt idx="392">
                  <c:v>58.816667</c:v>
                </c:pt>
                <c:pt idx="393">
                  <c:v>58.966667</c:v>
                </c:pt>
                <c:pt idx="394">
                  <c:v>59.116667</c:v>
                </c:pt>
                <c:pt idx="395">
                  <c:v>59.266667</c:v>
                </c:pt>
                <c:pt idx="396">
                  <c:v>59.416667</c:v>
                </c:pt>
              </c:numCache>
            </c:numRef>
          </c:xVal>
          <c:yVal>
            <c:numRef>
              <c:f>Data!$E$5:$E$5000</c:f>
              <c:numCache>
                <c:formatCode>General</c:formatCode>
                <c:ptCount val="499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75520"/>
        <c:axId val="221676096"/>
      </c:scatterChart>
      <c:valAx>
        <c:axId val="22167552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000000"/>
                    </a:solidFill>
                    <a:latin typeface="Arial" panose="020B0704020202020204"/>
                    <a:ea typeface="Arial" panose="020B0704020202020204"/>
                    <a:cs typeface="Arial" panose="020B0704020202020204"/>
                  </a:defRPr>
                </a:pPr>
                <a:r>
                  <a:rPr lang="en-US"/>
                  <a:t>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09164969450102"/>
              <c:y val="0.9045226130653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Arial" panose="020B0704020202020204"/>
                <a:ea typeface="Arial" panose="020B0704020202020204"/>
                <a:cs typeface="Arial" panose="020B0704020202020204"/>
              </a:defRPr>
            </a:pPr>
          </a:p>
        </c:txPr>
        <c:crossAx val="221676096"/>
        <c:crosses val="autoZero"/>
        <c:crossBetween val="midCat"/>
      </c:valAx>
      <c:valAx>
        <c:axId val="221676096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rgbClr val="000000"/>
                    </a:solidFill>
                    <a:latin typeface="Arial" panose="020B0704020202020204"/>
                    <a:ea typeface="Arial" panose="020B0704020202020204"/>
                    <a:cs typeface="Arial" panose="020B0704020202020204"/>
                  </a:defRPr>
                </a:pPr>
                <a:r>
                  <a:rPr lang="en-US"/>
                  <a:t>Input (MV)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45894605640048"/>
              <c:y val="0.272389284672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Arial" panose="020B0704020202020204"/>
                <a:ea typeface="Arial" panose="020B0704020202020204"/>
                <a:cs typeface="Arial" panose="020B0704020202020204"/>
              </a:defRPr>
            </a:pPr>
          </a:p>
        </c:txPr>
        <c:crossAx val="221675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703577463775932"/>
          <c:y val="0.534609284950492"/>
          <c:w val="0.231020618990132"/>
          <c:h val="0.158186082169139"/>
        </c:manualLayout>
      </c:layout>
      <c:overlay val="1"/>
      <c:spPr>
        <a:solidFill>
          <a:schemeClr val="bg1"/>
        </a:solidFill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000000"/>
              </a:solidFill>
              <a:latin typeface="Arial" panose="020B0704020202020204"/>
              <a:ea typeface="Arial" panose="020B0704020202020204"/>
              <a:cs typeface="Arial" panose="020B07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900" b="0" i="0" u="none" strike="noStrike" baseline="0">
          <a:solidFill>
            <a:srgbClr val="000000"/>
          </a:solidFill>
          <a:latin typeface="Arial" panose="020B0704020202020204"/>
          <a:ea typeface="Arial" panose="020B0704020202020204"/>
          <a:cs typeface="Arial" panose="020B070402020202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rgbClr val="000000"/>
                </a:solidFill>
                <a:latin typeface="Arial" panose="020B0704020202020204"/>
                <a:ea typeface="Arial" panose="020B0704020202020204"/>
                <a:cs typeface="Arial" panose="020B0704020202020204"/>
              </a:defRPr>
            </a:pPr>
            <a:r>
              <a:rPr lang="en-US"/>
              <a:t>FOPDT</a:t>
            </a:r>
            <a:endParaRPr lang="en-US"/>
          </a:p>
        </c:rich>
      </c:tx>
      <c:layout>
        <c:manualLayout>
          <c:xMode val="edge"/>
          <c:yMode val="edge"/>
          <c:x val="0.439918533604888"/>
          <c:y val="0.032663316582914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82892057026"/>
          <c:y val="0.178391959798995"/>
          <c:w val="0.820773930753564"/>
          <c:h val="0.648241206030151"/>
        </c:manualLayout>
      </c:layout>
      <c:scatterChart>
        <c:scatterStyle val="marker"/>
        <c:varyColors val="0"/>
        <c:ser>
          <c:idx val="0"/>
          <c:order val="0"/>
          <c:tx>
            <c:strRef>
              <c:f>"model"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diamond"/>
            <c:size val="7"/>
            <c:spPr>
              <a:solidFill>
                <a:srgbClr val="FF0000"/>
              </a:solidFill>
              <a:ln w="9525" cap="flat" cmpd="sng" algn="ctr">
                <a:solidFill>
                  <a:schemeClr val="bg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Data!$D$5:$D$50</c:f>
              <c:numCache>
                <c:formatCode>General</c:formatCode>
                <c:ptCount val="46"/>
                <c:pt idx="0">
                  <c:v>0.0166667</c:v>
                </c:pt>
                <c:pt idx="1">
                  <c:v>0.1666667</c:v>
                </c:pt>
                <c:pt idx="2">
                  <c:v>0.3166667</c:v>
                </c:pt>
                <c:pt idx="3">
                  <c:v>0.4666667</c:v>
                </c:pt>
                <c:pt idx="4">
                  <c:v>0.6166667</c:v>
                </c:pt>
                <c:pt idx="5">
                  <c:v>0.7666667</c:v>
                </c:pt>
                <c:pt idx="6">
                  <c:v>0.9166667</c:v>
                </c:pt>
                <c:pt idx="7">
                  <c:v>1.0666667</c:v>
                </c:pt>
                <c:pt idx="8">
                  <c:v>1.2166667</c:v>
                </c:pt>
                <c:pt idx="9">
                  <c:v>1.3666667</c:v>
                </c:pt>
                <c:pt idx="10">
                  <c:v>1.5166667</c:v>
                </c:pt>
                <c:pt idx="11">
                  <c:v>1.6666667</c:v>
                </c:pt>
                <c:pt idx="12">
                  <c:v>1.8166667</c:v>
                </c:pt>
                <c:pt idx="13">
                  <c:v>1.9666667</c:v>
                </c:pt>
                <c:pt idx="14">
                  <c:v>2.1166667</c:v>
                </c:pt>
                <c:pt idx="15">
                  <c:v>2.2666667</c:v>
                </c:pt>
                <c:pt idx="16">
                  <c:v>2.4166667</c:v>
                </c:pt>
                <c:pt idx="17">
                  <c:v>2.5666667</c:v>
                </c:pt>
                <c:pt idx="18">
                  <c:v>2.7166667</c:v>
                </c:pt>
                <c:pt idx="19">
                  <c:v>2.8666667</c:v>
                </c:pt>
                <c:pt idx="20">
                  <c:v>3.0166667</c:v>
                </c:pt>
                <c:pt idx="21">
                  <c:v>3.1666667</c:v>
                </c:pt>
                <c:pt idx="22">
                  <c:v>3.3166667</c:v>
                </c:pt>
                <c:pt idx="23">
                  <c:v>3.4666667</c:v>
                </c:pt>
                <c:pt idx="24">
                  <c:v>3.6166667</c:v>
                </c:pt>
                <c:pt idx="25">
                  <c:v>3.7666667</c:v>
                </c:pt>
                <c:pt idx="26">
                  <c:v>3.9166667</c:v>
                </c:pt>
                <c:pt idx="27">
                  <c:v>4.0666667</c:v>
                </c:pt>
                <c:pt idx="28">
                  <c:v>4.2166667</c:v>
                </c:pt>
                <c:pt idx="29">
                  <c:v>4.3666667</c:v>
                </c:pt>
                <c:pt idx="30">
                  <c:v>4.5166667</c:v>
                </c:pt>
                <c:pt idx="31">
                  <c:v>4.6666667</c:v>
                </c:pt>
                <c:pt idx="32">
                  <c:v>4.8166667</c:v>
                </c:pt>
                <c:pt idx="33">
                  <c:v>4.9666667</c:v>
                </c:pt>
                <c:pt idx="34">
                  <c:v>5.1166667</c:v>
                </c:pt>
                <c:pt idx="35">
                  <c:v>5.2666667</c:v>
                </c:pt>
                <c:pt idx="36">
                  <c:v>5.4166667</c:v>
                </c:pt>
                <c:pt idx="37">
                  <c:v>5.5666667</c:v>
                </c:pt>
                <c:pt idx="38">
                  <c:v>5.7166667</c:v>
                </c:pt>
                <c:pt idx="39">
                  <c:v>5.8666667</c:v>
                </c:pt>
                <c:pt idx="40">
                  <c:v>6.0166667</c:v>
                </c:pt>
                <c:pt idx="41">
                  <c:v>6.1666667</c:v>
                </c:pt>
                <c:pt idx="42">
                  <c:v>6.3166667</c:v>
                </c:pt>
                <c:pt idx="43">
                  <c:v>6.4666667</c:v>
                </c:pt>
                <c:pt idx="44">
                  <c:v>6.6166667</c:v>
                </c:pt>
                <c:pt idx="45">
                  <c:v>6.7666667</c:v>
                </c:pt>
              </c:numCache>
            </c:numRef>
          </c:xVal>
          <c:yVal>
            <c:numRef>
              <c:f>Data!$G$5:$G$50</c:f>
              <c:numCache>
                <c:formatCode>General</c:formatCode>
                <c:ptCount val="46"/>
                <c:pt idx="0">
                  <c:v>3.9885658</c:v>
                </c:pt>
                <c:pt idx="1">
                  <c:v>3.9885658</c:v>
                </c:pt>
                <c:pt idx="2">
                  <c:v>3.9885658</c:v>
                </c:pt>
                <c:pt idx="3">
                  <c:v>3.9885658</c:v>
                </c:pt>
                <c:pt idx="4">
                  <c:v>3.9885658</c:v>
                </c:pt>
                <c:pt idx="5">
                  <c:v>3.9885658</c:v>
                </c:pt>
                <c:pt idx="6">
                  <c:v>3.9885658</c:v>
                </c:pt>
                <c:pt idx="7">
                  <c:v>3.9885658</c:v>
                </c:pt>
                <c:pt idx="8">
                  <c:v>3.9885658</c:v>
                </c:pt>
                <c:pt idx="9">
                  <c:v>3.9885658</c:v>
                </c:pt>
                <c:pt idx="10">
                  <c:v>3.9885658</c:v>
                </c:pt>
                <c:pt idx="11">
                  <c:v>3.9885658</c:v>
                </c:pt>
                <c:pt idx="12">
                  <c:v>3.9885658</c:v>
                </c:pt>
                <c:pt idx="13">
                  <c:v>3.9885658</c:v>
                </c:pt>
                <c:pt idx="14">
                  <c:v>3.9885658</c:v>
                </c:pt>
                <c:pt idx="15">
                  <c:v>3.9885658</c:v>
                </c:pt>
                <c:pt idx="16">
                  <c:v>3.9885658</c:v>
                </c:pt>
                <c:pt idx="17">
                  <c:v>3.9885658</c:v>
                </c:pt>
                <c:pt idx="18">
                  <c:v>3.9885658</c:v>
                </c:pt>
                <c:pt idx="19">
                  <c:v>3.9885658</c:v>
                </c:pt>
                <c:pt idx="20">
                  <c:v>3.9885658</c:v>
                </c:pt>
                <c:pt idx="21">
                  <c:v>3.9885658</c:v>
                </c:pt>
                <c:pt idx="22">
                  <c:v>3.9885658</c:v>
                </c:pt>
                <c:pt idx="23">
                  <c:v>3.9885658</c:v>
                </c:pt>
                <c:pt idx="24">
                  <c:v>3.9885658</c:v>
                </c:pt>
                <c:pt idx="25">
                  <c:v>3.9885658</c:v>
                </c:pt>
                <c:pt idx="26">
                  <c:v>3.9885658</c:v>
                </c:pt>
                <c:pt idx="27">
                  <c:v>3.9885658</c:v>
                </c:pt>
                <c:pt idx="28">
                  <c:v>3.9885658</c:v>
                </c:pt>
                <c:pt idx="29">
                  <c:v>3.9885658</c:v>
                </c:pt>
                <c:pt idx="30">
                  <c:v>3.9885658</c:v>
                </c:pt>
                <c:pt idx="31">
                  <c:v>3.9885658</c:v>
                </c:pt>
                <c:pt idx="32">
                  <c:v>3.9885658</c:v>
                </c:pt>
                <c:pt idx="33">
                  <c:v>3.9885658</c:v>
                </c:pt>
                <c:pt idx="34">
                  <c:v>3.9885658</c:v>
                </c:pt>
                <c:pt idx="35">
                  <c:v>3.9885658</c:v>
                </c:pt>
                <c:pt idx="36">
                  <c:v>3.9885658</c:v>
                </c:pt>
                <c:pt idx="37">
                  <c:v>3.9885658</c:v>
                </c:pt>
                <c:pt idx="38">
                  <c:v>3.9885658</c:v>
                </c:pt>
                <c:pt idx="39">
                  <c:v>3.9885658</c:v>
                </c:pt>
                <c:pt idx="40">
                  <c:v>3.9885658</c:v>
                </c:pt>
                <c:pt idx="41">
                  <c:v>3.9885658</c:v>
                </c:pt>
                <c:pt idx="42">
                  <c:v>3.9885658</c:v>
                </c:pt>
                <c:pt idx="43">
                  <c:v>3.9885658</c:v>
                </c:pt>
                <c:pt idx="44">
                  <c:v>3.9885658</c:v>
                </c:pt>
                <c:pt idx="45">
                  <c:v>3.9885658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"measured"</c:f>
              <c:strCache>
                <c:ptCount val="1"/>
                <c:pt idx="0">
                  <c:v>measured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1"/>
              </a:solidFill>
              <a:ln w="9525" cap="flat" cmpd="sng" algn="ctr">
                <a:noFill/>
                <a:prstDash val="solid"/>
                <a:round/>
              </a:ln>
            </c:spPr>
          </c:marker>
          <c:dLbls>
            <c:delete val="1"/>
          </c:dLbls>
          <c:xVal>
            <c:numRef>
              <c:f>Data!$D$5:$D$50</c:f>
              <c:numCache>
                <c:formatCode>General</c:formatCode>
                <c:ptCount val="46"/>
                <c:pt idx="0">
                  <c:v>0.0166667</c:v>
                </c:pt>
                <c:pt idx="1">
                  <c:v>0.1666667</c:v>
                </c:pt>
                <c:pt idx="2">
                  <c:v>0.3166667</c:v>
                </c:pt>
                <c:pt idx="3">
                  <c:v>0.4666667</c:v>
                </c:pt>
                <c:pt idx="4">
                  <c:v>0.6166667</c:v>
                </c:pt>
                <c:pt idx="5">
                  <c:v>0.7666667</c:v>
                </c:pt>
                <c:pt idx="6">
                  <c:v>0.9166667</c:v>
                </c:pt>
                <c:pt idx="7">
                  <c:v>1.0666667</c:v>
                </c:pt>
                <c:pt idx="8">
                  <c:v>1.2166667</c:v>
                </c:pt>
                <c:pt idx="9">
                  <c:v>1.3666667</c:v>
                </c:pt>
                <c:pt idx="10">
                  <c:v>1.5166667</c:v>
                </c:pt>
                <c:pt idx="11">
                  <c:v>1.6666667</c:v>
                </c:pt>
                <c:pt idx="12">
                  <c:v>1.8166667</c:v>
                </c:pt>
                <c:pt idx="13">
                  <c:v>1.9666667</c:v>
                </c:pt>
                <c:pt idx="14">
                  <c:v>2.1166667</c:v>
                </c:pt>
                <c:pt idx="15">
                  <c:v>2.2666667</c:v>
                </c:pt>
                <c:pt idx="16">
                  <c:v>2.4166667</c:v>
                </c:pt>
                <c:pt idx="17">
                  <c:v>2.5666667</c:v>
                </c:pt>
                <c:pt idx="18">
                  <c:v>2.7166667</c:v>
                </c:pt>
                <c:pt idx="19">
                  <c:v>2.8666667</c:v>
                </c:pt>
                <c:pt idx="20">
                  <c:v>3.0166667</c:v>
                </c:pt>
                <c:pt idx="21">
                  <c:v>3.1666667</c:v>
                </c:pt>
                <c:pt idx="22">
                  <c:v>3.3166667</c:v>
                </c:pt>
                <c:pt idx="23">
                  <c:v>3.4666667</c:v>
                </c:pt>
                <c:pt idx="24">
                  <c:v>3.6166667</c:v>
                </c:pt>
                <c:pt idx="25">
                  <c:v>3.7666667</c:v>
                </c:pt>
                <c:pt idx="26">
                  <c:v>3.9166667</c:v>
                </c:pt>
                <c:pt idx="27">
                  <c:v>4.0666667</c:v>
                </c:pt>
                <c:pt idx="28">
                  <c:v>4.2166667</c:v>
                </c:pt>
                <c:pt idx="29">
                  <c:v>4.3666667</c:v>
                </c:pt>
                <c:pt idx="30">
                  <c:v>4.5166667</c:v>
                </c:pt>
                <c:pt idx="31">
                  <c:v>4.6666667</c:v>
                </c:pt>
                <c:pt idx="32">
                  <c:v>4.8166667</c:v>
                </c:pt>
                <c:pt idx="33">
                  <c:v>4.9666667</c:v>
                </c:pt>
                <c:pt idx="34">
                  <c:v>5.1166667</c:v>
                </c:pt>
                <c:pt idx="35">
                  <c:v>5.2666667</c:v>
                </c:pt>
                <c:pt idx="36">
                  <c:v>5.4166667</c:v>
                </c:pt>
                <c:pt idx="37">
                  <c:v>5.5666667</c:v>
                </c:pt>
                <c:pt idx="38">
                  <c:v>5.7166667</c:v>
                </c:pt>
                <c:pt idx="39">
                  <c:v>5.8666667</c:v>
                </c:pt>
                <c:pt idx="40">
                  <c:v>6.0166667</c:v>
                </c:pt>
                <c:pt idx="41">
                  <c:v>6.1666667</c:v>
                </c:pt>
                <c:pt idx="42">
                  <c:v>6.3166667</c:v>
                </c:pt>
                <c:pt idx="43">
                  <c:v>6.4666667</c:v>
                </c:pt>
                <c:pt idx="44">
                  <c:v>6.6166667</c:v>
                </c:pt>
                <c:pt idx="45">
                  <c:v>6.7666667</c:v>
                </c:pt>
              </c:numCache>
            </c:numRef>
          </c:xVal>
          <c:yVal>
            <c:numRef>
              <c:f>Data!$F$5:$F$50</c:f>
              <c:numCache>
                <c:formatCode>General</c:formatCode>
                <c:ptCount val="46"/>
                <c:pt idx="0">
                  <c:v>3.9885658</c:v>
                </c:pt>
                <c:pt idx="1">
                  <c:v>4.0013333</c:v>
                </c:pt>
                <c:pt idx="2">
                  <c:v>3.9986239</c:v>
                </c:pt>
                <c:pt idx="3">
                  <c:v>3.9908719</c:v>
                </c:pt>
                <c:pt idx="4">
                  <c:v>3.9775105</c:v>
                </c:pt>
                <c:pt idx="5">
                  <c:v>3.9935262</c:v>
                </c:pt>
                <c:pt idx="6">
                  <c:v>3.9917175</c:v>
                </c:pt>
                <c:pt idx="7">
                  <c:v>3.9803673</c:v>
                </c:pt>
                <c:pt idx="8">
                  <c:v>4.0000664</c:v>
                </c:pt>
                <c:pt idx="9">
                  <c:v>3.9790291</c:v>
                </c:pt>
                <c:pt idx="10">
                  <c:v>3.9939626</c:v>
                </c:pt>
                <c:pt idx="11">
                  <c:v>3.9903959</c:v>
                </c:pt>
                <c:pt idx="12">
                  <c:v>3.9898957</c:v>
                </c:pt>
                <c:pt idx="13">
                  <c:v>3.9995885</c:v>
                </c:pt>
                <c:pt idx="14">
                  <c:v>3.9833109</c:v>
                </c:pt>
                <c:pt idx="15">
                  <c:v>3.9918714</c:v>
                </c:pt>
                <c:pt idx="16">
                  <c:v>3.9953626</c:v>
                </c:pt>
                <c:pt idx="17">
                  <c:v>3.993282</c:v>
                </c:pt>
                <c:pt idx="18">
                  <c:v>3.9913707</c:v>
                </c:pt>
                <c:pt idx="19">
                  <c:v>3.9917885</c:v>
                </c:pt>
                <c:pt idx="20">
                  <c:v>3.9957641</c:v>
                </c:pt>
                <c:pt idx="21">
                  <c:v>4.0029071</c:v>
                </c:pt>
                <c:pt idx="22">
                  <c:v>3.9875708</c:v>
                </c:pt>
                <c:pt idx="23">
                  <c:v>4.0067704</c:v>
                </c:pt>
                <c:pt idx="24">
                  <c:v>3.9957573</c:v>
                </c:pt>
                <c:pt idx="25">
                  <c:v>3.9878461</c:v>
                </c:pt>
                <c:pt idx="26">
                  <c:v>3.9805829</c:v>
                </c:pt>
                <c:pt idx="27">
                  <c:v>3.9875355</c:v>
                </c:pt>
                <c:pt idx="28">
                  <c:v>3.9914931</c:v>
                </c:pt>
                <c:pt idx="29">
                  <c:v>4.0049203</c:v>
                </c:pt>
                <c:pt idx="30">
                  <c:v>3.9981801</c:v>
                </c:pt>
                <c:pt idx="31">
                  <c:v>3.9874118</c:v>
                </c:pt>
                <c:pt idx="32">
                  <c:v>4.0013458</c:v>
                </c:pt>
                <c:pt idx="33">
                  <c:v>4.0057134</c:v>
                </c:pt>
                <c:pt idx="34">
                  <c:v>3.9896067</c:v>
                </c:pt>
                <c:pt idx="35">
                  <c:v>3.9922238</c:v>
                </c:pt>
                <c:pt idx="36">
                  <c:v>3.9992453</c:v>
                </c:pt>
                <c:pt idx="37">
                  <c:v>3.9878756</c:v>
                </c:pt>
                <c:pt idx="38">
                  <c:v>3.9962566</c:v>
                </c:pt>
                <c:pt idx="39">
                  <c:v>3.9965976</c:v>
                </c:pt>
                <c:pt idx="40">
                  <c:v>3.9943212</c:v>
                </c:pt>
                <c:pt idx="41">
                  <c:v>3.9950195</c:v>
                </c:pt>
                <c:pt idx="42">
                  <c:v>4.0041348</c:v>
                </c:pt>
                <c:pt idx="43">
                  <c:v>4.0019101</c:v>
                </c:pt>
                <c:pt idx="44">
                  <c:v>3.991656</c:v>
                </c:pt>
                <c:pt idx="45">
                  <c:v>3.9962515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677824"/>
        <c:axId val="221678400"/>
      </c:scatterChart>
      <c:valAx>
        <c:axId val="221677824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rgbClr val="000000"/>
                    </a:solidFill>
                    <a:latin typeface="Arial" panose="020B0704020202020204"/>
                    <a:ea typeface="Arial" panose="020B0704020202020204"/>
                    <a:cs typeface="Arial" panose="020B0704020202020204"/>
                  </a:defRPr>
                </a:pPr>
                <a:r>
                  <a:rPr lang="en-US" sz="1600"/>
                  <a:t>Time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509164969450102"/>
              <c:y val="0.9045226130653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704020202020204"/>
                <a:ea typeface="Arial" panose="020B0704020202020204"/>
                <a:cs typeface="Arial" panose="020B0704020202020204"/>
              </a:defRPr>
            </a:pPr>
          </a:p>
        </c:txPr>
        <c:crossAx val="221678400"/>
        <c:crosses val="autoZero"/>
        <c:crossBetween val="midCat"/>
      </c:valAx>
      <c:valAx>
        <c:axId val="22167840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000000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600" b="1" i="0" u="none" strike="noStrike" kern="1200" baseline="0">
                    <a:solidFill>
                      <a:srgbClr val="000000"/>
                    </a:solidFill>
                    <a:latin typeface="Arial" panose="020B0704020202020204"/>
                    <a:ea typeface="Arial" panose="020B0704020202020204"/>
                    <a:cs typeface="Arial" panose="020B0704020202020204"/>
                  </a:defRPr>
                </a:pPr>
                <a:r>
                  <a:rPr lang="en-US" sz="1600"/>
                  <a:t>CV Response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0399114956864471"/>
              <c:y val="0.3769484061449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Arial" panose="020B0704020202020204"/>
                <a:ea typeface="Arial" panose="020B0704020202020204"/>
                <a:cs typeface="Arial" panose="020B0704020202020204"/>
              </a:defRPr>
            </a:pPr>
          </a:p>
        </c:txPr>
        <c:crossAx val="2216778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46499763062588"/>
          <c:y val="0.195984768342609"/>
          <c:w val="0.153117861020404"/>
          <c:h val="0.113256454753251"/>
        </c:manualLayout>
      </c:layout>
      <c:overlay val="1"/>
      <c:spPr>
        <a:solidFill>
          <a:schemeClr val="bg1"/>
        </a:solidFill>
      </c:spPr>
      <c:txPr>
        <a:bodyPr rot="0" spcFirstLastPara="0" vertOverflow="ellipsis" vert="horz" wrap="square" anchor="ctr" anchorCtr="1"/>
        <a:lstStyle/>
        <a:p>
          <a:pPr>
            <a:defRPr lang="en-US" sz="1600" b="0" i="0" u="none" strike="noStrike" kern="1200" baseline="0">
              <a:solidFill>
                <a:srgbClr val="000000"/>
              </a:solidFill>
              <a:latin typeface="Arial" panose="020B0704020202020204"/>
              <a:ea typeface="Arial" panose="020B0704020202020204"/>
              <a:cs typeface="Arial" panose="020B0704020202020204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Arial" panose="020B0704020202020204"/>
          <a:ea typeface="Arial" panose="020B0704020202020204"/>
          <a:cs typeface="Arial" panose="020B07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57150</xdr:colOff>
      <xdr:row>15</xdr:row>
      <xdr:rowOff>104775</xdr:rowOff>
    </xdr:from>
    <xdr:to>
      <xdr:col>4</xdr:col>
      <xdr:colOff>581660</xdr:colOff>
      <xdr:row>27</xdr:row>
      <xdr:rowOff>76200</xdr:rowOff>
    </xdr:to>
    <xdr:graphicFrame>
      <xdr:nvGraphicFramePr>
        <xdr:cNvPr id="3" name="Chart 2"/>
        <xdr:cNvGraphicFramePr>
          <a:graphicFrameLocks noGrp="1"/>
        </xdr:cNvGraphicFramePr>
      </xdr:nvGraphicFramePr>
      <xdr:xfrm>
        <a:off x="57150" y="2447925"/>
        <a:ext cx="4171950" cy="1800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57150</xdr:colOff>
      <xdr:row>27</xdr:row>
      <xdr:rowOff>133350</xdr:rowOff>
    </xdr:from>
    <xdr:to>
      <xdr:col>4</xdr:col>
      <xdr:colOff>581660</xdr:colOff>
      <xdr:row>39</xdr:row>
      <xdr:rowOff>104775</xdr:rowOff>
    </xdr:to>
    <xdr:graphicFrame>
      <xdr:nvGraphicFramePr>
        <xdr:cNvPr id="4" name="Chart 3"/>
        <xdr:cNvGraphicFramePr>
          <a:graphicFrameLocks noGrp="1"/>
        </xdr:cNvGraphicFramePr>
      </xdr:nvGraphicFramePr>
      <xdr:xfrm>
        <a:off x="57150" y="4305300"/>
        <a:ext cx="4171950" cy="1800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439356</xdr:colOff>
      <xdr:row>41</xdr:row>
      <xdr:rowOff>45334</xdr:rowOff>
    </xdr:to>
    <xdr:graphicFrame>
      <xdr:nvGraphicFramePr>
        <xdr:cNvPr id="2" name="Chart 1"/>
        <xdr:cNvGraphicFramePr>
          <a:graphicFrameLocks noGrp="1"/>
        </xdr:cNvGraphicFramePr>
      </xdr:nvGraphicFramePr>
      <xdr:xfrm>
        <a:off x="0" y="0"/>
        <a:ext cx="8668385" cy="62934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401"/>
  <sheetViews>
    <sheetView tabSelected="1" zoomScale="95" zoomScaleNormal="95" workbookViewId="0">
      <selection activeCell="A2" sqref="A2"/>
    </sheetView>
  </sheetViews>
  <sheetFormatPr defaultColWidth="9" defaultRowHeight="12"/>
  <cols>
    <col min="1" max="1" width="22.2857142857143" customWidth="1"/>
    <col min="2" max="2" width="12" customWidth="1"/>
    <col min="4" max="4" width="8" customWidth="1"/>
    <col min="5" max="5" width="12.4285714285714" customWidth="1"/>
    <col min="6" max="7" width="12" customWidth="1"/>
    <col min="8" max="9" width="12.5714285714286" customWidth="1"/>
    <col min="10" max="12" width="12" customWidth="1"/>
  </cols>
  <sheetData>
    <row r="1" ht="12.75" spans="1:1">
      <c r="A1" s="1" t="s">
        <v>0</v>
      </c>
    </row>
    <row r="2" spans="1:12">
      <c r="A2" t="s">
        <v>1</v>
      </c>
      <c r="G2" s="18" t="s">
        <v>2</v>
      </c>
      <c r="H2" s="19"/>
      <c r="I2" s="19"/>
      <c r="J2" s="19"/>
      <c r="K2" s="19"/>
      <c r="L2" s="25"/>
    </row>
    <row r="3" spans="4:10">
      <c r="D3" s="2" t="s">
        <v>3</v>
      </c>
      <c r="E3" s="20" t="s">
        <v>4</v>
      </c>
      <c r="F3" s="21" t="s">
        <v>5</v>
      </c>
      <c r="H3" s="22" t="s">
        <v>6</v>
      </c>
      <c r="I3" s="22" t="s">
        <v>6</v>
      </c>
      <c r="J3" s="22" t="s">
        <v>6</v>
      </c>
    </row>
    <row r="4" ht="12.75" spans="1:12">
      <c r="A4" s="1" t="s">
        <v>7</v>
      </c>
      <c r="D4" s="3" t="s">
        <v>8</v>
      </c>
      <c r="E4" s="23" t="s">
        <v>9</v>
      </c>
      <c r="F4" s="24" t="s">
        <v>10</v>
      </c>
      <c r="G4" s="22" t="s">
        <v>6</v>
      </c>
      <c r="H4" s="22" t="s">
        <v>11</v>
      </c>
      <c r="I4" s="22" t="s">
        <v>12</v>
      </c>
      <c r="J4" s="22" t="s">
        <v>13</v>
      </c>
      <c r="K4" s="26" t="s">
        <v>14</v>
      </c>
      <c r="L4" s="26" t="s">
        <v>15</v>
      </c>
    </row>
    <row r="5" spans="1:12">
      <c r="A5" s="4" t="s">
        <v>16</v>
      </c>
      <c r="B5" s="5">
        <v>0.135127621745006</v>
      </c>
      <c r="D5">
        <v>0.0166667</v>
      </c>
      <c r="E5">
        <v>70</v>
      </c>
      <c r="F5">
        <v>3.9885658</v>
      </c>
      <c r="G5">
        <f>F5</f>
        <v>3.9885658</v>
      </c>
      <c r="H5">
        <f>H6</f>
        <v>0</v>
      </c>
      <c r="I5">
        <f>I6</f>
        <v>3.9885658</v>
      </c>
      <c r="J5">
        <f>G5</f>
        <v>3.9885658</v>
      </c>
      <c r="K5">
        <f t="shared" ref="K5:K68" si="0">ABS(F5-J5)</f>
        <v>0</v>
      </c>
      <c r="L5">
        <f t="shared" ref="L5:L68" si="1">(F5-J5)^2</f>
        <v>0</v>
      </c>
    </row>
    <row r="6" ht="12.75" spans="1:12">
      <c r="A6" s="6" t="s">
        <v>17</v>
      </c>
      <c r="B6" s="7">
        <v>2.22964336464942</v>
      </c>
      <c r="D6">
        <v>0.1666667</v>
      </c>
      <c r="E6">
        <v>70</v>
      </c>
      <c r="F6">
        <v>4.0013333</v>
      </c>
      <c r="G6">
        <f>(G5-$G$5)*EXP(-(D6-D5)/$B$6)+(E6-$E$5)*$B$5*(1-EXP(-(D6-D5)/$B$6))+$G$5</f>
        <v>3.9885658</v>
      </c>
      <c r="H6">
        <f>SLOPE(G5:G6,D5:D6)</f>
        <v>0</v>
      </c>
      <c r="I6">
        <f>INTERCEPT(G5:G6,D5:D6)</f>
        <v>3.9885658</v>
      </c>
      <c r="J6">
        <f>IF(D6-$D$5&lt;$B$7,J5,VLOOKUP(D6-$B$7,$D$5:$I$5000,5)*(D6-$B$7)+VLOOKUP(D6-$B$7,$D$5:$I$5000,6))</f>
        <v>3.9885658</v>
      </c>
      <c r="K6">
        <f t="shared" si="0"/>
        <v>0.0127674999999998</v>
      </c>
      <c r="L6">
        <f t="shared" si="1"/>
        <v>0.000163009056249995</v>
      </c>
    </row>
    <row r="7" spans="1:12">
      <c r="A7" s="8" t="s">
        <v>18</v>
      </c>
      <c r="B7" s="9">
        <v>0.1</v>
      </c>
      <c r="D7">
        <v>0.3166667</v>
      </c>
      <c r="E7">
        <v>70</v>
      </c>
      <c r="F7">
        <v>3.9986239</v>
      </c>
      <c r="G7">
        <f>(G6-$G$5)*EXP(-(D7-D6)/$B$6)+(E7-$E$5)*$B$5*(1-EXP(-(D7-D6)/$B$6))+$G$5</f>
        <v>3.9885658</v>
      </c>
      <c r="H7">
        <f t="shared" ref="H7:H70" si="2">SLOPE(G6:G7,D6:D7)</f>
        <v>0</v>
      </c>
      <c r="I7">
        <f t="shared" ref="I7:I70" si="3">INTERCEPT(G6:G7,D6:D7)</f>
        <v>3.9885658</v>
      </c>
      <c r="J7">
        <f t="shared" ref="J7:J70" si="4">IF(D7-$D$5&lt;$B$7,J6,VLOOKUP(D7-$B$7,$D$5:$I$5000,5)*(D7-$B$7)+VLOOKUP(D7-$B$7,$D$5:$I$5000,6))</f>
        <v>3.9885658</v>
      </c>
      <c r="K7">
        <f t="shared" si="0"/>
        <v>0.0100581000000002</v>
      </c>
      <c r="L7">
        <f t="shared" si="1"/>
        <v>0.000101165375610004</v>
      </c>
    </row>
    <row r="8" ht="12.75" spans="1:12">
      <c r="A8" s="10" t="s">
        <v>19</v>
      </c>
      <c r="B8" s="11"/>
      <c r="D8">
        <v>0.4666667</v>
      </c>
      <c r="E8">
        <v>70</v>
      </c>
      <c r="F8">
        <v>3.9908719</v>
      </c>
      <c r="G8">
        <f>(G7-$G$5)*EXP(-(D8-D7)/$B$6)+(E8-$E$5)*$B$5*(1-EXP(-(D8-D7)/$B$6))+$G$5</f>
        <v>3.9885658</v>
      </c>
      <c r="H8">
        <f t="shared" si="2"/>
        <v>0</v>
      </c>
      <c r="I8">
        <f t="shared" si="3"/>
        <v>3.9885658</v>
      </c>
      <c r="J8">
        <f t="shared" si="4"/>
        <v>3.9885658</v>
      </c>
      <c r="K8">
        <f t="shared" si="0"/>
        <v>0.0023061000000002</v>
      </c>
      <c r="L8">
        <f t="shared" si="1"/>
        <v>5.31809721000092e-6</v>
      </c>
    </row>
    <row r="9" spans="4:12">
      <c r="D9">
        <v>0.6166667</v>
      </c>
      <c r="E9">
        <v>70</v>
      </c>
      <c r="F9">
        <v>3.9775105</v>
      </c>
      <c r="G9">
        <f>(G8-$G$5)*EXP(-(D9-D8)/$B$6)+(E9-$E$5)*$B$5*(1-EXP(-(D9-D8)/$B$6))+$G$5</f>
        <v>3.9885658</v>
      </c>
      <c r="H9">
        <f t="shared" si="2"/>
        <v>0</v>
      </c>
      <c r="I9">
        <f t="shared" si="3"/>
        <v>3.9885658</v>
      </c>
      <c r="J9">
        <f t="shared" si="4"/>
        <v>3.9885658</v>
      </c>
      <c r="K9">
        <f t="shared" si="0"/>
        <v>0.0110552999999998</v>
      </c>
      <c r="L9">
        <f t="shared" si="1"/>
        <v>0.000122219658089995</v>
      </c>
    </row>
    <row r="10" ht="12.75" spans="1:12">
      <c r="A10" s="12" t="s">
        <v>20</v>
      </c>
      <c r="D10">
        <v>0.7666667</v>
      </c>
      <c r="E10">
        <v>70</v>
      </c>
      <c r="F10">
        <v>3.9935262</v>
      </c>
      <c r="G10">
        <f>(G9-$G$5)*EXP(-(D10-D9)/$B$6)+(E10-$E$5)*$B$5*(1-EXP(-(D10-D9)/$B$6))+$G$5</f>
        <v>3.9885658</v>
      </c>
      <c r="H10">
        <f t="shared" si="2"/>
        <v>0</v>
      </c>
      <c r="I10">
        <f t="shared" si="3"/>
        <v>3.9885658</v>
      </c>
      <c r="J10">
        <f t="shared" si="4"/>
        <v>3.9885658</v>
      </c>
      <c r="K10">
        <f t="shared" si="0"/>
        <v>0.00496039999999986</v>
      </c>
      <c r="L10">
        <f t="shared" si="1"/>
        <v>2.46055681599987e-5</v>
      </c>
    </row>
    <row r="11" spans="1:12">
      <c r="A11" s="13" t="s">
        <v>21</v>
      </c>
      <c r="B11" s="14">
        <f>SUM(L5:L5000)</f>
        <v>20.061201068368</v>
      </c>
      <c r="D11">
        <v>0.9166667</v>
      </c>
      <c r="E11">
        <v>70</v>
      </c>
      <c r="F11">
        <v>3.9917175</v>
      </c>
      <c r="G11">
        <f>(G10-$G$5)*EXP(-(D11-D10)/$B$6)+(E11-$E$5)*$B$5*(1-EXP(-(D11-D10)/$B$6))+$G$5</f>
        <v>3.9885658</v>
      </c>
      <c r="H11">
        <f t="shared" si="2"/>
        <v>0</v>
      </c>
      <c r="I11">
        <f t="shared" si="3"/>
        <v>3.9885658</v>
      </c>
      <c r="J11">
        <f t="shared" si="4"/>
        <v>3.9885658</v>
      </c>
      <c r="K11">
        <f t="shared" si="0"/>
        <v>0.00315170000000009</v>
      </c>
      <c r="L11">
        <f t="shared" si="1"/>
        <v>9.93321289000057e-6</v>
      </c>
    </row>
    <row r="12" ht="12.75" spans="1:12">
      <c r="A12" s="15" t="s">
        <v>22</v>
      </c>
      <c r="B12" s="16">
        <f>SUM(K5:K5000)</f>
        <v>59.1946681640214</v>
      </c>
      <c r="D12">
        <v>1.0666667</v>
      </c>
      <c r="E12">
        <v>70</v>
      </c>
      <c r="F12">
        <v>3.9803673</v>
      </c>
      <c r="G12">
        <f>(G11-$G$5)*EXP(-(D12-D11)/$B$6)+(E12-$E$5)*$B$5*(1-EXP(-(D12-D11)/$B$6))+$G$5</f>
        <v>3.9885658</v>
      </c>
      <c r="H12">
        <f t="shared" si="2"/>
        <v>0</v>
      </c>
      <c r="I12">
        <f t="shared" si="3"/>
        <v>3.9885658</v>
      </c>
      <c r="J12">
        <f t="shared" si="4"/>
        <v>3.9885658</v>
      </c>
      <c r="K12">
        <f t="shared" si="0"/>
        <v>0.00819849999999978</v>
      </c>
      <c r="L12">
        <f t="shared" si="1"/>
        <v>6.72154022499963e-5</v>
      </c>
    </row>
    <row r="13" spans="4:12">
      <c r="D13">
        <v>1.2166667</v>
      </c>
      <c r="E13">
        <v>70</v>
      </c>
      <c r="F13">
        <v>4.0000664</v>
      </c>
      <c r="G13">
        <f>(G12-$G$5)*EXP(-(D13-D12)/$B$6)+(E13-$E$5)*$B$5*(1-EXP(-(D13-D12)/$B$6))+$G$5</f>
        <v>3.9885658</v>
      </c>
      <c r="H13">
        <f t="shared" si="2"/>
        <v>0</v>
      </c>
      <c r="I13">
        <f t="shared" si="3"/>
        <v>3.9885658</v>
      </c>
      <c r="J13">
        <f t="shared" si="4"/>
        <v>3.9885658</v>
      </c>
      <c r="K13">
        <f t="shared" si="0"/>
        <v>0.0115005999999997</v>
      </c>
      <c r="L13">
        <f t="shared" si="1"/>
        <v>0.000132263800359994</v>
      </c>
    </row>
    <row r="14" spans="1:12">
      <c r="A14" s="17"/>
      <c r="D14">
        <v>1.3666667</v>
      </c>
      <c r="E14">
        <v>70</v>
      </c>
      <c r="F14">
        <v>3.9790291</v>
      </c>
      <c r="G14">
        <f>(G13-$G$5)*EXP(-(D14-D13)/$B$6)+(E14-$E$5)*$B$5*(1-EXP(-(D14-D13)/$B$6))+$G$5</f>
        <v>3.9885658</v>
      </c>
      <c r="H14">
        <f t="shared" si="2"/>
        <v>0</v>
      </c>
      <c r="I14">
        <f t="shared" si="3"/>
        <v>3.9885658</v>
      </c>
      <c r="J14">
        <f t="shared" si="4"/>
        <v>3.9885658</v>
      </c>
      <c r="K14">
        <f t="shared" si="0"/>
        <v>0.00953669999999995</v>
      </c>
      <c r="L14">
        <f t="shared" si="1"/>
        <v>9.09486468899991e-5</v>
      </c>
    </row>
    <row r="15" spans="4:12">
      <c r="D15">
        <v>1.5166667</v>
      </c>
      <c r="E15">
        <v>70</v>
      </c>
      <c r="F15">
        <v>3.9939626</v>
      </c>
      <c r="G15">
        <f>(G14-$G$5)*EXP(-(D15-D14)/$B$6)+(E15-$E$5)*$B$5*(1-EXP(-(D15-D14)/$B$6))+$G$5</f>
        <v>3.9885658</v>
      </c>
      <c r="H15">
        <f t="shared" si="2"/>
        <v>0</v>
      </c>
      <c r="I15">
        <f t="shared" si="3"/>
        <v>3.9885658</v>
      </c>
      <c r="J15">
        <f t="shared" si="4"/>
        <v>3.9885658</v>
      </c>
      <c r="K15">
        <f t="shared" si="0"/>
        <v>0.0053968000000002</v>
      </c>
      <c r="L15">
        <f t="shared" si="1"/>
        <v>2.91254502400022e-5</v>
      </c>
    </row>
    <row r="16" spans="4:12">
      <c r="D16">
        <v>1.6666667</v>
      </c>
      <c r="E16">
        <v>70</v>
      </c>
      <c r="F16">
        <v>3.9903959</v>
      </c>
      <c r="G16">
        <f>(G15-$G$5)*EXP(-(D16-D15)/$B$6)+(E16-$E$5)*$B$5*(1-EXP(-(D16-D15)/$B$6))+$G$5</f>
        <v>3.9885658</v>
      </c>
      <c r="H16">
        <f t="shared" si="2"/>
        <v>0</v>
      </c>
      <c r="I16">
        <f t="shared" si="3"/>
        <v>3.9885658</v>
      </c>
      <c r="J16">
        <f t="shared" si="4"/>
        <v>3.9885658</v>
      </c>
      <c r="K16">
        <f t="shared" si="0"/>
        <v>0.00183010000000028</v>
      </c>
      <c r="L16">
        <f t="shared" si="1"/>
        <v>3.34926601000102e-6</v>
      </c>
    </row>
    <row r="17" spans="4:12">
      <c r="D17">
        <v>1.8166667</v>
      </c>
      <c r="E17">
        <v>70</v>
      </c>
      <c r="F17">
        <v>3.9898957</v>
      </c>
      <c r="G17">
        <f>(G16-$G$5)*EXP(-(D17-D16)/$B$6)+(E17-$E$5)*$B$5*(1-EXP(-(D17-D16)/$B$6))+$G$5</f>
        <v>3.9885658</v>
      </c>
      <c r="H17">
        <f t="shared" si="2"/>
        <v>0</v>
      </c>
      <c r="I17">
        <f t="shared" si="3"/>
        <v>3.9885658</v>
      </c>
      <c r="J17">
        <f t="shared" si="4"/>
        <v>3.9885658</v>
      </c>
      <c r="K17">
        <f t="shared" si="0"/>
        <v>0.00132989999999999</v>
      </c>
      <c r="L17">
        <f t="shared" si="1"/>
        <v>1.76863400999999e-6</v>
      </c>
    </row>
    <row r="18" spans="4:12">
      <c r="D18">
        <v>1.9666667</v>
      </c>
      <c r="E18">
        <v>70</v>
      </c>
      <c r="F18">
        <v>3.9995885</v>
      </c>
      <c r="G18">
        <f>(G17-$G$5)*EXP(-(D18-D17)/$B$6)+(E18-$E$5)*$B$5*(1-EXP(-(D18-D17)/$B$6))+$G$5</f>
        <v>3.9885658</v>
      </c>
      <c r="H18">
        <f t="shared" si="2"/>
        <v>0</v>
      </c>
      <c r="I18">
        <f t="shared" si="3"/>
        <v>3.9885658</v>
      </c>
      <c r="J18">
        <f t="shared" si="4"/>
        <v>3.9885658</v>
      </c>
      <c r="K18">
        <f t="shared" si="0"/>
        <v>0.0110227000000003</v>
      </c>
      <c r="L18">
        <f t="shared" si="1"/>
        <v>0.000121499915290006</v>
      </c>
    </row>
    <row r="19" spans="4:12">
      <c r="D19">
        <v>2.1166667</v>
      </c>
      <c r="E19">
        <v>70</v>
      </c>
      <c r="F19">
        <v>3.9833109</v>
      </c>
      <c r="G19">
        <f>(G18-$G$5)*EXP(-(D19-D18)/$B$6)+(E19-$E$5)*$B$5*(1-EXP(-(D19-D18)/$B$6))+$G$5</f>
        <v>3.9885658</v>
      </c>
      <c r="H19">
        <f t="shared" si="2"/>
        <v>0</v>
      </c>
      <c r="I19">
        <f t="shared" si="3"/>
        <v>3.9885658</v>
      </c>
      <c r="J19">
        <f t="shared" si="4"/>
        <v>3.9885658</v>
      </c>
      <c r="K19">
        <f t="shared" si="0"/>
        <v>0.00525489999999973</v>
      </c>
      <c r="L19">
        <f t="shared" si="1"/>
        <v>2.76139740099972e-5</v>
      </c>
    </row>
    <row r="20" spans="4:12">
      <c r="D20">
        <v>2.2666667</v>
      </c>
      <c r="E20">
        <v>70</v>
      </c>
      <c r="F20">
        <v>3.9918714</v>
      </c>
      <c r="G20">
        <f>(G19-$G$5)*EXP(-(D20-D19)/$B$6)+(E20-$E$5)*$B$5*(1-EXP(-(D20-D19)/$B$6))+$G$5</f>
        <v>3.9885658</v>
      </c>
      <c r="H20">
        <f t="shared" si="2"/>
        <v>0</v>
      </c>
      <c r="I20">
        <f t="shared" si="3"/>
        <v>3.9885658</v>
      </c>
      <c r="J20">
        <f t="shared" si="4"/>
        <v>3.9885658</v>
      </c>
      <c r="K20">
        <f t="shared" si="0"/>
        <v>0.00330560000000002</v>
      </c>
      <c r="L20">
        <f t="shared" si="1"/>
        <v>1.09269913600001e-5</v>
      </c>
    </row>
    <row r="21" spans="4:12">
      <c r="D21">
        <v>2.4166667</v>
      </c>
      <c r="E21">
        <v>70</v>
      </c>
      <c r="F21">
        <v>3.9953626</v>
      </c>
      <c r="G21">
        <f>(G20-$G$5)*EXP(-(D21-D20)/$B$6)+(E21-$E$5)*$B$5*(1-EXP(-(D21-D20)/$B$6))+$G$5</f>
        <v>3.9885658</v>
      </c>
      <c r="H21">
        <f t="shared" si="2"/>
        <v>0</v>
      </c>
      <c r="I21">
        <f t="shared" si="3"/>
        <v>3.9885658</v>
      </c>
      <c r="J21">
        <f t="shared" si="4"/>
        <v>3.9885658</v>
      </c>
      <c r="K21">
        <f t="shared" si="0"/>
        <v>0.00679680000000005</v>
      </c>
      <c r="L21">
        <f t="shared" si="1"/>
        <v>4.61964902400006e-5</v>
      </c>
    </row>
    <row r="22" spans="4:12">
      <c r="D22">
        <v>2.5666667</v>
      </c>
      <c r="E22">
        <v>70</v>
      </c>
      <c r="F22">
        <v>3.993282</v>
      </c>
      <c r="G22">
        <f>(G21-$G$5)*EXP(-(D22-D21)/$B$6)+(E22-$E$5)*$B$5*(1-EXP(-(D22-D21)/$B$6))+$G$5</f>
        <v>3.9885658</v>
      </c>
      <c r="H22">
        <f t="shared" si="2"/>
        <v>0</v>
      </c>
      <c r="I22">
        <f t="shared" si="3"/>
        <v>3.9885658</v>
      </c>
      <c r="J22">
        <f t="shared" si="4"/>
        <v>3.9885658</v>
      </c>
      <c r="K22">
        <f t="shared" si="0"/>
        <v>0.00471620000000028</v>
      </c>
      <c r="L22">
        <f t="shared" si="1"/>
        <v>2.22425424400027e-5</v>
      </c>
    </row>
    <row r="23" spans="4:12">
      <c r="D23">
        <v>2.7166667</v>
      </c>
      <c r="E23">
        <v>70</v>
      </c>
      <c r="F23">
        <v>3.9913707</v>
      </c>
      <c r="G23">
        <f>(G22-$G$5)*EXP(-(D23-D22)/$B$6)+(E23-$E$5)*$B$5*(1-EXP(-(D23-D22)/$B$6))+$G$5</f>
        <v>3.9885658</v>
      </c>
      <c r="H23">
        <f t="shared" si="2"/>
        <v>0</v>
      </c>
      <c r="I23">
        <f t="shared" si="3"/>
        <v>3.9885658</v>
      </c>
      <c r="J23">
        <f t="shared" si="4"/>
        <v>3.9885658</v>
      </c>
      <c r="K23">
        <f t="shared" si="0"/>
        <v>0.00280490000000011</v>
      </c>
      <c r="L23">
        <f t="shared" si="1"/>
        <v>7.86746401000062e-6</v>
      </c>
    </row>
    <row r="24" spans="4:12">
      <c r="D24">
        <v>2.8666667</v>
      </c>
      <c r="E24">
        <v>70</v>
      </c>
      <c r="F24">
        <v>3.9917885</v>
      </c>
      <c r="G24">
        <f>(G23-$G$5)*EXP(-(D24-D23)/$B$6)+(E24-$E$5)*$B$5*(1-EXP(-(D24-D23)/$B$6))+$G$5</f>
        <v>3.9885658</v>
      </c>
      <c r="H24">
        <f t="shared" si="2"/>
        <v>0</v>
      </c>
      <c r="I24">
        <f t="shared" si="3"/>
        <v>3.9885658</v>
      </c>
      <c r="J24">
        <f t="shared" si="4"/>
        <v>3.9885658</v>
      </c>
      <c r="K24">
        <f t="shared" si="0"/>
        <v>0.00322270000000024</v>
      </c>
      <c r="L24">
        <f t="shared" si="1"/>
        <v>1.03857952900016e-5</v>
      </c>
    </row>
    <row r="25" spans="4:12">
      <c r="D25">
        <v>3.0166667</v>
      </c>
      <c r="E25">
        <v>70</v>
      </c>
      <c r="F25">
        <v>3.9957641</v>
      </c>
      <c r="G25">
        <f>(G24-$G$5)*EXP(-(D25-D24)/$B$6)+(E25-$E$5)*$B$5*(1-EXP(-(D25-D24)/$B$6))+$G$5</f>
        <v>3.9885658</v>
      </c>
      <c r="H25">
        <f t="shared" si="2"/>
        <v>0</v>
      </c>
      <c r="I25">
        <f t="shared" si="3"/>
        <v>3.9885658</v>
      </c>
      <c r="J25">
        <f t="shared" si="4"/>
        <v>3.9885658</v>
      </c>
      <c r="K25">
        <f t="shared" si="0"/>
        <v>0.00719830000000021</v>
      </c>
      <c r="L25">
        <f t="shared" si="1"/>
        <v>5.18155228900031e-5</v>
      </c>
    </row>
    <row r="26" spans="4:12">
      <c r="D26">
        <v>3.1666667</v>
      </c>
      <c r="E26">
        <v>70</v>
      </c>
      <c r="F26">
        <v>4.0029071</v>
      </c>
      <c r="G26">
        <f>(G25-$G$5)*EXP(-(D26-D25)/$B$6)+(E26-$E$5)*$B$5*(1-EXP(-(D26-D25)/$B$6))+$G$5</f>
        <v>3.9885658</v>
      </c>
      <c r="H26">
        <f t="shared" si="2"/>
        <v>0</v>
      </c>
      <c r="I26">
        <f t="shared" si="3"/>
        <v>3.9885658</v>
      </c>
      <c r="J26">
        <f t="shared" si="4"/>
        <v>3.9885658</v>
      </c>
      <c r="K26">
        <f t="shared" si="0"/>
        <v>0.0143412999999999</v>
      </c>
      <c r="L26">
        <f t="shared" si="1"/>
        <v>0.000205672885689997</v>
      </c>
    </row>
    <row r="27" spans="4:12">
      <c r="D27">
        <v>3.3166667</v>
      </c>
      <c r="E27">
        <v>70</v>
      </c>
      <c r="F27">
        <v>3.9875708</v>
      </c>
      <c r="G27">
        <f>(G26-$G$5)*EXP(-(D27-D26)/$B$6)+(E27-$E$5)*$B$5*(1-EXP(-(D27-D26)/$B$6))+$G$5</f>
        <v>3.9885658</v>
      </c>
      <c r="H27">
        <f t="shared" si="2"/>
        <v>0</v>
      </c>
      <c r="I27">
        <f t="shared" si="3"/>
        <v>3.9885658</v>
      </c>
      <c r="J27">
        <f t="shared" si="4"/>
        <v>3.9885658</v>
      </c>
      <c r="K27">
        <f t="shared" si="0"/>
        <v>0.000995000000000079</v>
      </c>
      <c r="L27">
        <f t="shared" si="1"/>
        <v>9.90025000000157e-7</v>
      </c>
    </row>
    <row r="28" spans="4:12">
      <c r="D28">
        <v>3.4666667</v>
      </c>
      <c r="E28">
        <v>70</v>
      </c>
      <c r="F28">
        <v>4.0067704</v>
      </c>
      <c r="G28">
        <f>(G27-$G$5)*EXP(-(D28-D27)/$B$6)+(E28-$E$5)*$B$5*(1-EXP(-(D28-D27)/$B$6))+$G$5</f>
        <v>3.9885658</v>
      </c>
      <c r="H28">
        <f t="shared" si="2"/>
        <v>0</v>
      </c>
      <c r="I28">
        <f t="shared" si="3"/>
        <v>3.9885658</v>
      </c>
      <c r="J28">
        <f t="shared" si="4"/>
        <v>3.9885658</v>
      </c>
      <c r="K28">
        <f t="shared" si="0"/>
        <v>0.0182045999999998</v>
      </c>
      <c r="L28">
        <f t="shared" si="1"/>
        <v>0.000331407461159992</v>
      </c>
    </row>
    <row r="29" spans="4:12">
      <c r="D29">
        <v>3.6166667</v>
      </c>
      <c r="E29">
        <v>70</v>
      </c>
      <c r="F29">
        <v>3.9957573</v>
      </c>
      <c r="G29">
        <f>(G28-$G$5)*EXP(-(D29-D28)/$B$6)+(E29-$E$5)*$B$5*(1-EXP(-(D29-D28)/$B$6))+$G$5</f>
        <v>3.9885658</v>
      </c>
      <c r="H29">
        <f t="shared" si="2"/>
        <v>0</v>
      </c>
      <c r="I29">
        <f t="shared" si="3"/>
        <v>3.9885658</v>
      </c>
      <c r="J29">
        <f t="shared" si="4"/>
        <v>3.9885658</v>
      </c>
      <c r="K29">
        <f t="shared" si="0"/>
        <v>0.00719150000000024</v>
      </c>
      <c r="L29">
        <f t="shared" si="1"/>
        <v>5.17176722500034e-5</v>
      </c>
    </row>
    <row r="30" spans="4:12">
      <c r="D30">
        <v>3.7666667</v>
      </c>
      <c r="E30">
        <v>70</v>
      </c>
      <c r="F30">
        <v>3.9878461</v>
      </c>
      <c r="G30">
        <f>(G29-$G$5)*EXP(-(D30-D29)/$B$6)+(E30-$E$5)*$B$5*(1-EXP(-(D30-D29)/$B$6))+$G$5</f>
        <v>3.9885658</v>
      </c>
      <c r="H30">
        <f t="shared" si="2"/>
        <v>0</v>
      </c>
      <c r="I30">
        <f t="shared" si="3"/>
        <v>3.9885658</v>
      </c>
      <c r="J30">
        <f t="shared" si="4"/>
        <v>3.9885658</v>
      </c>
      <c r="K30">
        <f t="shared" si="0"/>
        <v>0.000719699999999879</v>
      </c>
      <c r="L30">
        <f t="shared" si="1"/>
        <v>5.17968089999826e-7</v>
      </c>
    </row>
    <row r="31" spans="4:12">
      <c r="D31">
        <v>3.9166667</v>
      </c>
      <c r="E31">
        <v>70</v>
      </c>
      <c r="F31">
        <v>3.9805829</v>
      </c>
      <c r="G31">
        <f>(G30-$G$5)*EXP(-(D31-D30)/$B$6)+(E31-$E$5)*$B$5*(1-EXP(-(D31-D30)/$B$6))+$G$5</f>
        <v>3.9885658</v>
      </c>
      <c r="H31">
        <f t="shared" si="2"/>
        <v>0</v>
      </c>
      <c r="I31">
        <f t="shared" si="3"/>
        <v>3.9885658</v>
      </c>
      <c r="J31">
        <f t="shared" si="4"/>
        <v>3.9885658</v>
      </c>
      <c r="K31">
        <f t="shared" si="0"/>
        <v>0.00798290000000001</v>
      </c>
      <c r="L31">
        <f t="shared" si="1"/>
        <v>6.37266924100002e-5</v>
      </c>
    </row>
    <row r="32" spans="4:12">
      <c r="D32">
        <v>4.0666667</v>
      </c>
      <c r="E32">
        <v>70</v>
      </c>
      <c r="F32">
        <v>3.9875355</v>
      </c>
      <c r="G32">
        <f>(G31-$G$5)*EXP(-(D32-D31)/$B$6)+(E32-$E$5)*$B$5*(1-EXP(-(D32-D31)/$B$6))+$G$5</f>
        <v>3.9885658</v>
      </c>
      <c r="H32">
        <f t="shared" si="2"/>
        <v>0</v>
      </c>
      <c r="I32">
        <f t="shared" si="3"/>
        <v>3.9885658</v>
      </c>
      <c r="J32">
        <f t="shared" si="4"/>
        <v>3.9885658</v>
      </c>
      <c r="K32">
        <f t="shared" si="0"/>
        <v>0.00103030000000004</v>
      </c>
      <c r="L32">
        <f t="shared" si="1"/>
        <v>1.06151809000008e-6</v>
      </c>
    </row>
    <row r="33" spans="4:12">
      <c r="D33">
        <v>4.2166667</v>
      </c>
      <c r="E33">
        <v>70</v>
      </c>
      <c r="F33">
        <v>3.9914931</v>
      </c>
      <c r="G33">
        <f>(G32-$G$5)*EXP(-(D33-D32)/$B$6)+(E33-$E$5)*$B$5*(1-EXP(-(D33-D32)/$B$6))+$G$5</f>
        <v>3.9885658</v>
      </c>
      <c r="H33">
        <f t="shared" si="2"/>
        <v>0</v>
      </c>
      <c r="I33">
        <f t="shared" si="3"/>
        <v>3.9885658</v>
      </c>
      <c r="J33">
        <f t="shared" si="4"/>
        <v>3.9885658</v>
      </c>
      <c r="K33">
        <f t="shared" si="0"/>
        <v>0.00292730000000008</v>
      </c>
      <c r="L33">
        <f t="shared" si="1"/>
        <v>8.56908529000045e-6</v>
      </c>
    </row>
    <row r="34" spans="4:12">
      <c r="D34">
        <v>4.3666667</v>
      </c>
      <c r="E34">
        <v>70</v>
      </c>
      <c r="F34">
        <v>4.0049203</v>
      </c>
      <c r="G34">
        <f>(G33-$G$5)*EXP(-(D34-D33)/$B$6)+(E34-$E$5)*$B$5*(1-EXP(-(D34-D33)/$B$6))+$G$5</f>
        <v>3.9885658</v>
      </c>
      <c r="H34">
        <f t="shared" si="2"/>
        <v>0</v>
      </c>
      <c r="I34">
        <f t="shared" si="3"/>
        <v>3.9885658</v>
      </c>
      <c r="J34">
        <f t="shared" si="4"/>
        <v>3.9885658</v>
      </c>
      <c r="K34">
        <f t="shared" si="0"/>
        <v>0.0163545000000003</v>
      </c>
      <c r="L34">
        <f t="shared" si="1"/>
        <v>0.000267469670250009</v>
      </c>
    </row>
    <row r="35" spans="4:12">
      <c r="D35">
        <v>4.5166667</v>
      </c>
      <c r="E35">
        <v>70</v>
      </c>
      <c r="F35">
        <v>3.9981801</v>
      </c>
      <c r="G35">
        <f>(G34-$G$5)*EXP(-(D35-D34)/$B$6)+(E35-$E$5)*$B$5*(1-EXP(-(D35-D34)/$B$6))+$G$5</f>
        <v>3.9885658</v>
      </c>
      <c r="H35">
        <f t="shared" si="2"/>
        <v>0</v>
      </c>
      <c r="I35">
        <f t="shared" si="3"/>
        <v>3.9885658</v>
      </c>
      <c r="J35">
        <f t="shared" si="4"/>
        <v>3.9885658</v>
      </c>
      <c r="K35">
        <f t="shared" si="0"/>
        <v>0.00961429999999996</v>
      </c>
      <c r="L35">
        <f t="shared" si="1"/>
        <v>9.24347644899993e-5</v>
      </c>
    </row>
    <row r="36" spans="4:12">
      <c r="D36">
        <v>4.6666667</v>
      </c>
      <c r="E36">
        <v>70</v>
      </c>
      <c r="F36">
        <v>3.9874118</v>
      </c>
      <c r="G36">
        <f>(G35-$G$5)*EXP(-(D36-D35)/$B$6)+(E36-$E$5)*$B$5*(1-EXP(-(D36-D35)/$B$6))+$G$5</f>
        <v>3.9885658</v>
      </c>
      <c r="H36">
        <f t="shared" si="2"/>
        <v>0</v>
      </c>
      <c r="I36">
        <f t="shared" si="3"/>
        <v>3.9885658</v>
      </c>
      <c r="J36">
        <f t="shared" si="4"/>
        <v>3.9885658</v>
      </c>
      <c r="K36">
        <f t="shared" si="0"/>
        <v>0.0011540000000001</v>
      </c>
      <c r="L36">
        <f t="shared" si="1"/>
        <v>1.33171600000023e-6</v>
      </c>
    </row>
    <row r="37" spans="4:12">
      <c r="D37">
        <v>4.8166667</v>
      </c>
      <c r="E37">
        <v>70</v>
      </c>
      <c r="F37">
        <v>4.0013458</v>
      </c>
      <c r="G37">
        <f>(G36-$G$5)*EXP(-(D37-D36)/$B$6)+(E37-$E$5)*$B$5*(1-EXP(-(D37-D36)/$B$6))+$G$5</f>
        <v>3.9885658</v>
      </c>
      <c r="H37">
        <f t="shared" si="2"/>
        <v>0</v>
      </c>
      <c r="I37">
        <f t="shared" si="3"/>
        <v>3.9885658</v>
      </c>
      <c r="J37">
        <f t="shared" si="4"/>
        <v>3.9885658</v>
      </c>
      <c r="K37">
        <f t="shared" si="0"/>
        <v>0.0127800000000002</v>
      </c>
      <c r="L37">
        <f t="shared" si="1"/>
        <v>0.000163328400000006</v>
      </c>
    </row>
    <row r="38" spans="4:12">
      <c r="D38">
        <v>4.9666667</v>
      </c>
      <c r="E38">
        <v>70</v>
      </c>
      <c r="F38">
        <v>4.0057134</v>
      </c>
      <c r="G38">
        <f>(G37-$G$5)*EXP(-(D38-D37)/$B$6)+(E38-$E$5)*$B$5*(1-EXP(-(D38-D37)/$B$6))+$G$5</f>
        <v>3.9885658</v>
      </c>
      <c r="H38">
        <f t="shared" si="2"/>
        <v>0</v>
      </c>
      <c r="I38">
        <f t="shared" si="3"/>
        <v>3.9885658</v>
      </c>
      <c r="J38">
        <f t="shared" si="4"/>
        <v>3.9885658</v>
      </c>
      <c r="K38">
        <f t="shared" si="0"/>
        <v>0.0171476000000004</v>
      </c>
      <c r="L38">
        <f t="shared" si="1"/>
        <v>0.000294040185760013</v>
      </c>
    </row>
    <row r="39" spans="4:12">
      <c r="D39">
        <v>5.1166667</v>
      </c>
      <c r="E39">
        <v>70</v>
      </c>
      <c r="F39">
        <v>3.9896067</v>
      </c>
      <c r="G39">
        <f>(G38-$G$5)*EXP(-(D39-D38)/$B$6)+(E39-$E$5)*$B$5*(1-EXP(-(D39-D38)/$B$6))+$G$5</f>
        <v>3.9885658</v>
      </c>
      <c r="H39">
        <f t="shared" si="2"/>
        <v>0</v>
      </c>
      <c r="I39">
        <f t="shared" si="3"/>
        <v>3.9885658</v>
      </c>
      <c r="J39">
        <f t="shared" si="4"/>
        <v>3.9885658</v>
      </c>
      <c r="K39">
        <f t="shared" si="0"/>
        <v>0.00104090000000001</v>
      </c>
      <c r="L39">
        <f t="shared" si="1"/>
        <v>1.08347281000002e-6</v>
      </c>
    </row>
    <row r="40" spans="4:12">
      <c r="D40">
        <v>5.2666667</v>
      </c>
      <c r="E40">
        <v>70</v>
      </c>
      <c r="F40">
        <v>3.9922238</v>
      </c>
      <c r="G40">
        <f>(G39-$G$5)*EXP(-(D40-D39)/$B$6)+(E40-$E$5)*$B$5*(1-EXP(-(D40-D39)/$B$6))+$G$5</f>
        <v>3.9885658</v>
      </c>
      <c r="H40">
        <f t="shared" si="2"/>
        <v>0</v>
      </c>
      <c r="I40">
        <f t="shared" si="3"/>
        <v>3.9885658</v>
      </c>
      <c r="J40">
        <f t="shared" si="4"/>
        <v>3.9885658</v>
      </c>
      <c r="K40">
        <f t="shared" si="0"/>
        <v>0.00365800000000016</v>
      </c>
      <c r="L40">
        <f t="shared" si="1"/>
        <v>1.33809640000012e-5</v>
      </c>
    </row>
    <row r="41" spans="4:12">
      <c r="D41">
        <v>5.4166667</v>
      </c>
      <c r="E41">
        <v>70</v>
      </c>
      <c r="F41">
        <v>3.9992453</v>
      </c>
      <c r="G41">
        <f>(G40-$G$5)*EXP(-(D41-D40)/$B$6)+(E41-$E$5)*$B$5*(1-EXP(-(D41-D40)/$B$6))+$G$5</f>
        <v>3.9885658</v>
      </c>
      <c r="H41">
        <f t="shared" si="2"/>
        <v>0</v>
      </c>
      <c r="I41">
        <f t="shared" si="3"/>
        <v>3.9885658</v>
      </c>
      <c r="J41">
        <f t="shared" si="4"/>
        <v>3.9885658</v>
      </c>
      <c r="K41">
        <f t="shared" si="0"/>
        <v>0.0106795000000002</v>
      </c>
      <c r="L41">
        <f t="shared" si="1"/>
        <v>0.000114051720250004</v>
      </c>
    </row>
    <row r="42" spans="4:12">
      <c r="D42">
        <v>5.5666667</v>
      </c>
      <c r="E42">
        <v>70</v>
      </c>
      <c r="F42">
        <v>3.9878756</v>
      </c>
      <c r="G42">
        <f>(G41-$G$5)*EXP(-(D42-D41)/$B$6)+(E42-$E$5)*$B$5*(1-EXP(-(D42-D41)/$B$6))+$G$5</f>
        <v>3.9885658</v>
      </c>
      <c r="H42">
        <f t="shared" si="2"/>
        <v>0</v>
      </c>
      <c r="I42">
        <f t="shared" si="3"/>
        <v>3.9885658</v>
      </c>
      <c r="J42">
        <f t="shared" si="4"/>
        <v>3.9885658</v>
      </c>
      <c r="K42">
        <f t="shared" si="0"/>
        <v>0.000690199999999752</v>
      </c>
      <c r="L42">
        <f t="shared" si="1"/>
        <v>4.76376039999658e-7</v>
      </c>
    </row>
    <row r="43" spans="4:12">
      <c r="D43">
        <v>5.7166667</v>
      </c>
      <c r="E43">
        <v>70</v>
      </c>
      <c r="F43">
        <v>3.9962566</v>
      </c>
      <c r="G43">
        <f>(G42-$G$5)*EXP(-(D43-D42)/$B$6)+(E43-$E$5)*$B$5*(1-EXP(-(D43-D42)/$B$6))+$G$5</f>
        <v>3.9885658</v>
      </c>
      <c r="H43">
        <f t="shared" si="2"/>
        <v>0</v>
      </c>
      <c r="I43">
        <f t="shared" si="3"/>
        <v>3.9885658</v>
      </c>
      <c r="J43">
        <f t="shared" si="4"/>
        <v>3.9885658</v>
      </c>
      <c r="K43">
        <f t="shared" si="0"/>
        <v>0.00769080000000022</v>
      </c>
      <c r="L43">
        <f t="shared" si="1"/>
        <v>5.91484046400034e-5</v>
      </c>
    </row>
    <row r="44" spans="4:12">
      <c r="D44">
        <v>5.8666667</v>
      </c>
      <c r="E44">
        <v>70</v>
      </c>
      <c r="F44">
        <v>3.9965976</v>
      </c>
      <c r="G44">
        <f>(G43-$G$5)*EXP(-(D44-D43)/$B$6)+(E44-$E$5)*$B$5*(1-EXP(-(D44-D43)/$B$6))+$G$5</f>
        <v>3.9885658</v>
      </c>
      <c r="H44">
        <f t="shared" si="2"/>
        <v>0</v>
      </c>
      <c r="I44">
        <f t="shared" si="3"/>
        <v>3.9885658</v>
      </c>
      <c r="J44">
        <f t="shared" si="4"/>
        <v>3.9885658</v>
      </c>
      <c r="K44">
        <f t="shared" si="0"/>
        <v>0.00803179999999992</v>
      </c>
      <c r="L44">
        <f t="shared" si="1"/>
        <v>6.45098112399987e-5</v>
      </c>
    </row>
    <row r="45" spans="4:12">
      <c r="D45">
        <v>6.0166667</v>
      </c>
      <c r="E45">
        <v>70</v>
      </c>
      <c r="F45">
        <v>3.9943212</v>
      </c>
      <c r="G45">
        <f>(G44-$G$5)*EXP(-(D45-D44)/$B$6)+(E45-$E$5)*$B$5*(1-EXP(-(D45-D44)/$B$6))+$G$5</f>
        <v>3.9885658</v>
      </c>
      <c r="H45">
        <f t="shared" si="2"/>
        <v>0</v>
      </c>
      <c r="I45">
        <f t="shared" si="3"/>
        <v>3.9885658</v>
      </c>
      <c r="J45">
        <f t="shared" si="4"/>
        <v>3.9885658</v>
      </c>
      <c r="K45">
        <f t="shared" si="0"/>
        <v>0.00575539999999997</v>
      </c>
      <c r="L45">
        <f t="shared" si="1"/>
        <v>3.31246291599996e-5</v>
      </c>
    </row>
    <row r="46" spans="4:12">
      <c r="D46">
        <v>6.1666667</v>
      </c>
      <c r="E46">
        <v>70</v>
      </c>
      <c r="F46">
        <v>3.9950195</v>
      </c>
      <c r="G46">
        <f>(G45-$G$5)*EXP(-(D46-D45)/$B$6)+(E46-$E$5)*$B$5*(1-EXP(-(D46-D45)/$B$6))+$G$5</f>
        <v>3.9885658</v>
      </c>
      <c r="H46">
        <f t="shared" si="2"/>
        <v>0</v>
      </c>
      <c r="I46">
        <f t="shared" si="3"/>
        <v>3.9885658</v>
      </c>
      <c r="J46">
        <f t="shared" si="4"/>
        <v>3.9885658</v>
      </c>
      <c r="K46">
        <f t="shared" si="0"/>
        <v>0.00645370000000023</v>
      </c>
      <c r="L46">
        <f t="shared" si="1"/>
        <v>4.1650243690003e-5</v>
      </c>
    </row>
    <row r="47" spans="4:12">
      <c r="D47">
        <v>6.3166667</v>
      </c>
      <c r="E47">
        <v>70</v>
      </c>
      <c r="F47">
        <v>4.0041348</v>
      </c>
      <c r="G47">
        <f>(G46-$G$5)*EXP(-(D47-D46)/$B$6)+(E47-$E$5)*$B$5*(1-EXP(-(D47-D46)/$B$6))+$G$5</f>
        <v>3.9885658</v>
      </c>
      <c r="H47">
        <f t="shared" si="2"/>
        <v>0</v>
      </c>
      <c r="I47">
        <f t="shared" si="3"/>
        <v>3.9885658</v>
      </c>
      <c r="J47">
        <f t="shared" si="4"/>
        <v>3.9885658</v>
      </c>
      <c r="K47">
        <f t="shared" si="0"/>
        <v>0.0155690000000002</v>
      </c>
      <c r="L47">
        <f t="shared" si="1"/>
        <v>0.000242393761000005</v>
      </c>
    </row>
    <row r="48" spans="4:12">
      <c r="D48">
        <v>6.4666667</v>
      </c>
      <c r="E48">
        <v>70</v>
      </c>
      <c r="F48">
        <v>4.0019101</v>
      </c>
      <c r="G48">
        <f>(G47-$G$5)*EXP(-(D48-D47)/$B$6)+(E48-$E$5)*$B$5*(1-EXP(-(D48-D47)/$B$6))+$G$5</f>
        <v>3.9885658</v>
      </c>
      <c r="H48">
        <f t="shared" si="2"/>
        <v>0</v>
      </c>
      <c r="I48">
        <f t="shared" si="3"/>
        <v>3.9885658</v>
      </c>
      <c r="J48">
        <f t="shared" si="4"/>
        <v>3.9885658</v>
      </c>
      <c r="K48">
        <f t="shared" si="0"/>
        <v>0.0133443</v>
      </c>
      <c r="L48">
        <f t="shared" si="1"/>
        <v>0.000178070342489999</v>
      </c>
    </row>
    <row r="49" spans="4:12">
      <c r="D49">
        <v>6.6166667</v>
      </c>
      <c r="E49">
        <v>70</v>
      </c>
      <c r="F49">
        <v>3.991656</v>
      </c>
      <c r="G49">
        <f>(G48-$G$5)*EXP(-(D49-D48)/$B$6)+(E49-$E$5)*$B$5*(1-EXP(-(D49-D48)/$B$6))+$G$5</f>
        <v>3.9885658</v>
      </c>
      <c r="H49">
        <f t="shared" si="2"/>
        <v>0</v>
      </c>
      <c r="I49">
        <f t="shared" si="3"/>
        <v>3.9885658</v>
      </c>
      <c r="J49">
        <f t="shared" si="4"/>
        <v>3.9885658</v>
      </c>
      <c r="K49">
        <f t="shared" si="0"/>
        <v>0.00309019999999993</v>
      </c>
      <c r="L49">
        <f t="shared" si="1"/>
        <v>9.54933603999958e-6</v>
      </c>
    </row>
    <row r="50" spans="4:12">
      <c r="D50">
        <v>6.7666667</v>
      </c>
      <c r="E50">
        <v>70</v>
      </c>
      <c r="F50">
        <v>3.9962515</v>
      </c>
      <c r="G50">
        <f>(G49-$G$5)*EXP(-(D50-D49)/$B$6)+(E50-$E$5)*$B$5*(1-EXP(-(D50-D49)/$B$6))+$G$5</f>
        <v>3.9885658</v>
      </c>
      <c r="H50">
        <f t="shared" si="2"/>
        <v>0</v>
      </c>
      <c r="I50">
        <f t="shared" si="3"/>
        <v>3.9885658</v>
      </c>
      <c r="J50">
        <f t="shared" si="4"/>
        <v>3.9885658</v>
      </c>
      <c r="K50">
        <f t="shared" si="0"/>
        <v>0.00768570000000013</v>
      </c>
      <c r="L50">
        <f t="shared" si="1"/>
        <v>5.9069984490002e-5</v>
      </c>
    </row>
    <row r="51" spans="4:12">
      <c r="D51">
        <v>6.9166667</v>
      </c>
      <c r="E51">
        <v>70</v>
      </c>
      <c r="F51">
        <v>4.0143048</v>
      </c>
      <c r="G51">
        <f>(G50-$G$5)*EXP(-(D51-D50)/$B$6)+(E51-$E$5)*$B$5*(1-EXP(-(D51-D50)/$B$6))+$G$5</f>
        <v>3.9885658</v>
      </c>
      <c r="H51">
        <f t="shared" si="2"/>
        <v>0</v>
      </c>
      <c r="I51">
        <f t="shared" si="3"/>
        <v>3.9885658</v>
      </c>
      <c r="J51">
        <f t="shared" si="4"/>
        <v>3.9885658</v>
      </c>
      <c r="K51">
        <f t="shared" si="0"/>
        <v>0.0257389999999997</v>
      </c>
      <c r="L51">
        <f t="shared" si="1"/>
        <v>0.000662496120999986</v>
      </c>
    </row>
    <row r="52" spans="4:12">
      <c r="D52">
        <v>7.0666667</v>
      </c>
      <c r="E52">
        <v>70</v>
      </c>
      <c r="F52">
        <v>3.9978812</v>
      </c>
      <c r="G52">
        <f>(G51-$G$5)*EXP(-(D52-D51)/$B$6)+(E52-$E$5)*$B$5*(1-EXP(-(D52-D51)/$B$6))+$G$5</f>
        <v>3.9885658</v>
      </c>
      <c r="H52">
        <f t="shared" si="2"/>
        <v>0</v>
      </c>
      <c r="I52">
        <f t="shared" si="3"/>
        <v>3.9885658</v>
      </c>
      <c r="J52">
        <f t="shared" si="4"/>
        <v>3.9885658</v>
      </c>
      <c r="K52">
        <f t="shared" si="0"/>
        <v>0.0093154000000002</v>
      </c>
      <c r="L52">
        <f t="shared" si="1"/>
        <v>8.67766771600036e-5</v>
      </c>
    </row>
    <row r="53" spans="4:12">
      <c r="D53">
        <v>7.2166667</v>
      </c>
      <c r="E53">
        <v>70</v>
      </c>
      <c r="F53">
        <v>3.9933765</v>
      </c>
      <c r="G53">
        <f>(G52-$G$5)*EXP(-(D53-D52)/$B$6)+(E53-$E$5)*$B$5*(1-EXP(-(D53-D52)/$B$6))+$G$5</f>
        <v>3.9885658</v>
      </c>
      <c r="H53">
        <f t="shared" si="2"/>
        <v>0</v>
      </c>
      <c r="I53">
        <f t="shared" si="3"/>
        <v>3.9885658</v>
      </c>
      <c r="J53">
        <f t="shared" si="4"/>
        <v>3.9885658</v>
      </c>
      <c r="K53">
        <f t="shared" si="0"/>
        <v>0.00481070000000017</v>
      </c>
      <c r="L53">
        <f t="shared" si="1"/>
        <v>2.31428344900016e-5</v>
      </c>
    </row>
    <row r="54" spans="4:12">
      <c r="D54">
        <v>7.3666667</v>
      </c>
      <c r="E54">
        <v>70</v>
      </c>
      <c r="F54">
        <v>3.9830152</v>
      </c>
      <c r="G54">
        <f>(G53-$G$5)*EXP(-(D54-D53)/$B$6)+(E54-$E$5)*$B$5*(1-EXP(-(D54-D53)/$B$6))+$G$5</f>
        <v>3.9885658</v>
      </c>
      <c r="H54">
        <f t="shared" si="2"/>
        <v>0</v>
      </c>
      <c r="I54">
        <f t="shared" si="3"/>
        <v>3.9885658</v>
      </c>
      <c r="J54">
        <f t="shared" si="4"/>
        <v>3.9885658</v>
      </c>
      <c r="K54">
        <f t="shared" si="0"/>
        <v>0.00555059999999985</v>
      </c>
      <c r="L54">
        <f t="shared" si="1"/>
        <v>3.08091603599983e-5</v>
      </c>
    </row>
    <row r="55" spans="4:12">
      <c r="D55">
        <v>7.5166667</v>
      </c>
      <c r="E55">
        <v>70</v>
      </c>
      <c r="F55">
        <v>3.9991922</v>
      </c>
      <c r="G55">
        <f>(G54-$G$5)*EXP(-(D55-D54)/$B$6)+(E55-$E$5)*$B$5*(1-EXP(-(D55-D54)/$B$6))+$G$5</f>
        <v>3.9885658</v>
      </c>
      <c r="H55">
        <f t="shared" si="2"/>
        <v>0</v>
      </c>
      <c r="I55">
        <f t="shared" si="3"/>
        <v>3.9885658</v>
      </c>
      <c r="J55">
        <f t="shared" si="4"/>
        <v>3.9885658</v>
      </c>
      <c r="K55">
        <f t="shared" si="0"/>
        <v>0.0106264</v>
      </c>
      <c r="L55">
        <f t="shared" si="1"/>
        <v>0.000112920376960001</v>
      </c>
    </row>
    <row r="56" spans="4:12">
      <c r="D56">
        <v>7.6666667</v>
      </c>
      <c r="E56">
        <v>70</v>
      </c>
      <c r="F56">
        <v>3.9962003</v>
      </c>
      <c r="G56">
        <f>(G55-$G$5)*EXP(-(D56-D55)/$B$6)+(E56-$E$5)*$B$5*(1-EXP(-(D56-D55)/$B$6))+$G$5</f>
        <v>3.9885658</v>
      </c>
      <c r="H56">
        <f t="shared" si="2"/>
        <v>0</v>
      </c>
      <c r="I56">
        <f t="shared" si="3"/>
        <v>3.9885658</v>
      </c>
      <c r="J56">
        <f t="shared" si="4"/>
        <v>3.9885658</v>
      </c>
      <c r="K56">
        <f t="shared" si="0"/>
        <v>0.00763449999999999</v>
      </c>
      <c r="L56">
        <f t="shared" si="1"/>
        <v>5.82855902499998e-5</v>
      </c>
    </row>
    <row r="57" spans="4:12">
      <c r="D57">
        <v>7.8166667</v>
      </c>
      <c r="E57">
        <v>70</v>
      </c>
      <c r="F57">
        <v>3.9852919</v>
      </c>
      <c r="G57">
        <f>(G56-$G$5)*EXP(-(D57-D56)/$B$6)+(E57-$E$5)*$B$5*(1-EXP(-(D57-D56)/$B$6))+$G$5</f>
        <v>3.9885658</v>
      </c>
      <c r="H57">
        <f t="shared" si="2"/>
        <v>0</v>
      </c>
      <c r="I57">
        <f t="shared" si="3"/>
        <v>3.9885658</v>
      </c>
      <c r="J57">
        <f t="shared" si="4"/>
        <v>3.9885658</v>
      </c>
      <c r="K57">
        <f t="shared" si="0"/>
        <v>0.00327389999999994</v>
      </c>
      <c r="L57">
        <f t="shared" si="1"/>
        <v>1.07184212099996e-5</v>
      </c>
    </row>
    <row r="58" spans="4:12">
      <c r="D58">
        <v>7.9666667</v>
      </c>
      <c r="E58">
        <v>70</v>
      </c>
      <c r="F58">
        <v>3.9952438</v>
      </c>
      <c r="G58">
        <f>(G57-$G$5)*EXP(-(D58-D57)/$B$6)+(E58-$E$5)*$B$5*(1-EXP(-(D58-D57)/$B$6))+$G$5</f>
        <v>3.9885658</v>
      </c>
      <c r="H58">
        <f t="shared" si="2"/>
        <v>0</v>
      </c>
      <c r="I58">
        <f t="shared" si="3"/>
        <v>3.9885658</v>
      </c>
      <c r="J58">
        <f t="shared" si="4"/>
        <v>3.9885658</v>
      </c>
      <c r="K58">
        <f t="shared" si="0"/>
        <v>0.00667799999999996</v>
      </c>
      <c r="L58">
        <f t="shared" si="1"/>
        <v>4.45956839999995e-5</v>
      </c>
    </row>
    <row r="59" spans="4:12">
      <c r="D59">
        <v>8.1166667</v>
      </c>
      <c r="E59">
        <v>70</v>
      </c>
      <c r="F59">
        <v>4.0062505</v>
      </c>
      <c r="G59">
        <f>(G58-$G$5)*EXP(-(D59-D58)/$B$6)+(E59-$E$5)*$B$5*(1-EXP(-(D59-D58)/$B$6))+$G$5</f>
        <v>3.9885658</v>
      </c>
      <c r="H59">
        <f t="shared" si="2"/>
        <v>0</v>
      </c>
      <c r="I59">
        <f t="shared" si="3"/>
        <v>3.9885658</v>
      </c>
      <c r="J59">
        <f t="shared" si="4"/>
        <v>3.9885658</v>
      </c>
      <c r="K59">
        <f t="shared" si="0"/>
        <v>0.0176847000000002</v>
      </c>
      <c r="L59">
        <f t="shared" si="1"/>
        <v>0.000312748614090008</v>
      </c>
    </row>
    <row r="60" spans="4:12">
      <c r="D60">
        <v>8.2666667</v>
      </c>
      <c r="E60">
        <v>70</v>
      </c>
      <c r="F60">
        <v>3.9839851</v>
      </c>
      <c r="G60">
        <f>(G59-$G$5)*EXP(-(D60-D59)/$B$6)+(E60-$E$5)*$B$5*(1-EXP(-(D60-D59)/$B$6))+$G$5</f>
        <v>3.9885658</v>
      </c>
      <c r="H60">
        <f t="shared" si="2"/>
        <v>0</v>
      </c>
      <c r="I60">
        <f t="shared" si="3"/>
        <v>3.9885658</v>
      </c>
      <c r="J60">
        <f t="shared" si="4"/>
        <v>3.9885658</v>
      </c>
      <c r="K60">
        <f t="shared" si="0"/>
        <v>0.00458069999999999</v>
      </c>
      <c r="L60">
        <f t="shared" si="1"/>
        <v>2.09828124899999e-5</v>
      </c>
    </row>
    <row r="61" spans="4:12">
      <c r="D61">
        <v>8.4166667</v>
      </c>
      <c r="E61">
        <v>80</v>
      </c>
      <c r="F61">
        <v>3.9869031</v>
      </c>
      <c r="G61">
        <f>(G60-$G$5)*EXP(-(D61-D60)/$B$6)+(E61-$E$5)*$B$5*(1-EXP(-(D61-D60)/$B$6))+$G$5</f>
        <v>4.07648287566123</v>
      </c>
      <c r="H61">
        <f t="shared" si="2"/>
        <v>0.586113837741551</v>
      </c>
      <c r="I61">
        <f t="shared" si="3"/>
        <v>-0.856641944867284</v>
      </c>
      <c r="J61">
        <f t="shared" si="4"/>
        <v>3.9885658</v>
      </c>
      <c r="K61">
        <f t="shared" si="0"/>
        <v>0.00166269999999979</v>
      </c>
      <c r="L61">
        <f t="shared" si="1"/>
        <v>2.76457128999932e-6</v>
      </c>
    </row>
    <row r="62" spans="4:12">
      <c r="D62">
        <v>8.5666667</v>
      </c>
      <c r="E62">
        <v>80</v>
      </c>
      <c r="F62">
        <v>4.0002353</v>
      </c>
      <c r="G62">
        <f>(G61-$G$5)*EXP(-(D62-D61)/$B$6)+(E62-$E$5)*$B$5*(1-EXP(-(D62-D61)/$B$6))+$G$5</f>
        <v>4.15867986826838</v>
      </c>
      <c r="H62">
        <f t="shared" si="2"/>
        <v>0.547979950714326</v>
      </c>
      <c r="I62">
        <f t="shared" si="3"/>
        <v>-0.535681727783675</v>
      </c>
      <c r="J62">
        <f t="shared" si="4"/>
        <v>4.10578856754831</v>
      </c>
      <c r="K62">
        <f t="shared" si="0"/>
        <v>0.10555326754831</v>
      </c>
      <c r="L62">
        <f t="shared" si="1"/>
        <v>0.0111414922901252</v>
      </c>
    </row>
    <row r="63" spans="4:12">
      <c r="D63">
        <v>8.7166667</v>
      </c>
      <c r="E63">
        <v>80</v>
      </c>
      <c r="F63">
        <v>4.0240469</v>
      </c>
      <c r="G63">
        <f>(G62-$G$5)*EXP(-(D63-D62)/$B$6)+(E63-$E$5)*$B$5*(1-EXP(-(D63-D62)/$B$6))+$G$5</f>
        <v>4.23552893931453</v>
      </c>
      <c r="H63">
        <f t="shared" si="2"/>
        <v>0.512327140307657</v>
      </c>
      <c r="I63">
        <f t="shared" si="3"/>
        <v>-0.230255984111451</v>
      </c>
      <c r="J63">
        <f t="shared" si="4"/>
        <v>4.1860788658041</v>
      </c>
      <c r="K63">
        <f t="shared" si="0"/>
        <v>0.162031965804098</v>
      </c>
      <c r="L63">
        <f t="shared" si="1"/>
        <v>0.0262543579423403</v>
      </c>
    </row>
    <row r="64" spans="4:12">
      <c r="D64">
        <v>8.8666667</v>
      </c>
      <c r="E64">
        <v>80</v>
      </c>
      <c r="F64">
        <v>4.0581603</v>
      </c>
      <c r="G64">
        <f>(G63-$G$5)*EXP(-(D64-D63)/$B$6)+(E64-$E$5)*$B$5*(1-EXP(-(D64-D63)/$B$6))+$G$5</f>
        <v>4.3073780366274</v>
      </c>
      <c r="H64">
        <f t="shared" si="2"/>
        <v>0.478993982085769</v>
      </c>
      <c r="I64">
        <f t="shared" si="3"/>
        <v>0.0602980461671061</v>
      </c>
      <c r="J64">
        <f t="shared" si="4"/>
        <v>4.26114529632991</v>
      </c>
      <c r="K64">
        <f t="shared" si="0"/>
        <v>0.202984996329913</v>
      </c>
      <c r="L64">
        <f t="shared" si="1"/>
        <v>0.0412029087350546</v>
      </c>
    </row>
    <row r="65" spans="4:12">
      <c r="D65">
        <v>9.0166667</v>
      </c>
      <c r="E65">
        <v>80</v>
      </c>
      <c r="F65">
        <v>4.0977676</v>
      </c>
      <c r="G65">
        <f>(G64-$G$5)*EXP(-(D65-D64)/$B$6)+(E65-$E$5)*$B$5*(1-EXP(-(D65-D64)/$B$6))+$G$5</f>
        <v>4.37455246976496</v>
      </c>
      <c r="H65">
        <f t="shared" si="2"/>
        <v>0.447829554250447</v>
      </c>
      <c r="I65">
        <f t="shared" si="3"/>
        <v>0.336622640679114</v>
      </c>
      <c r="J65">
        <f t="shared" si="4"/>
        <v>4.33132773573168</v>
      </c>
      <c r="K65">
        <f t="shared" si="0"/>
        <v>0.233560135731683</v>
      </c>
      <c r="L65">
        <f t="shared" si="1"/>
        <v>0.0545503370030024</v>
      </c>
    </row>
    <row r="66" spans="4:12">
      <c r="D66">
        <v>9.1666667</v>
      </c>
      <c r="E66">
        <v>80</v>
      </c>
      <c r="F66">
        <v>4.1368727</v>
      </c>
      <c r="G66">
        <f>(G65-$G$5)*EXP(-(D66-D65)/$B$6)+(E66-$E$5)*$B$5*(1-EXP(-(D66-D65)/$B$6))+$G$5</f>
        <v>4.43735638291232</v>
      </c>
      <c r="H66">
        <f t="shared" si="2"/>
        <v>0.418692754315739</v>
      </c>
      <c r="I66">
        <f t="shared" si="3"/>
        <v>0.599339454394956</v>
      </c>
      <c r="J66">
        <f t="shared" si="4"/>
        <v>4.39694394747749</v>
      </c>
      <c r="K66">
        <f t="shared" si="0"/>
        <v>0.260071247477486</v>
      </c>
      <c r="L66">
        <f t="shared" si="1"/>
        <v>0.067637053764496</v>
      </c>
    </row>
    <row r="67" spans="4:12">
      <c r="D67">
        <v>9.3166667</v>
      </c>
      <c r="E67">
        <v>80</v>
      </c>
      <c r="F67">
        <v>4.1898317</v>
      </c>
      <c r="G67">
        <f>(G66-$G$5)*EXP(-(D67-D66)/$B$6)+(E67-$E$5)*$B$5*(1-EXP(-(D67-D66)/$B$6))+$G$5</f>
        <v>4.49607413194853</v>
      </c>
      <c r="H67">
        <f t="shared" si="2"/>
        <v>0.391451660241391</v>
      </c>
      <c r="I67">
        <f t="shared" si="3"/>
        <v>0.849049484317853</v>
      </c>
      <c r="J67">
        <f t="shared" si="4"/>
        <v>4.45829102062811</v>
      </c>
      <c r="K67">
        <f t="shared" si="0"/>
        <v>0.26845932062811</v>
      </c>
      <c r="L67">
        <f t="shared" si="1"/>
        <v>0.0720704068321063</v>
      </c>
    </row>
    <row r="68" spans="4:12">
      <c r="D68">
        <v>9.4666667</v>
      </c>
      <c r="E68">
        <v>80</v>
      </c>
      <c r="F68">
        <v>4.2364964</v>
      </c>
      <c r="G68">
        <f>(G67-$G$5)*EXP(-(D68-D67)/$B$6)+(E68-$E$5)*$B$5*(1-EXP(-(D68-D67)/$B$6))+$G$5</f>
        <v>4.55097157191839</v>
      </c>
      <c r="H68">
        <f t="shared" si="2"/>
        <v>0.365982933132362</v>
      </c>
      <c r="I68">
        <f t="shared" si="3"/>
        <v>1.08633312606592</v>
      </c>
      <c r="J68">
        <f t="shared" si="4"/>
        <v>4.5156467149606</v>
      </c>
      <c r="K68">
        <f t="shared" si="0"/>
        <v>0.279150314960601</v>
      </c>
      <c r="L68">
        <f t="shared" si="1"/>
        <v>0.0779248983426028</v>
      </c>
    </row>
    <row r="69" spans="4:12">
      <c r="D69">
        <v>9.6166667</v>
      </c>
      <c r="E69">
        <v>80</v>
      </c>
      <c r="F69">
        <v>4.3080252</v>
      </c>
      <c r="G69">
        <f>(G68-$G$5)*EXP(-(D69-D68)/$B$6)+(E69-$E$5)*$B$5*(1-EXP(-(D69-D68)/$B$6))+$G$5</f>
        <v>4.60229726073839</v>
      </c>
      <c r="H69">
        <f t="shared" si="2"/>
        <v>0.342171258800049</v>
      </c>
      <c r="I69">
        <f t="shared" si="3"/>
        <v>1.31175031053888</v>
      </c>
      <c r="J69">
        <f t="shared" si="4"/>
        <v>4.569270718575</v>
      </c>
      <c r="K69">
        <f t="shared" ref="K69:K132" si="5">ABS(F69-J69)</f>
        <v>0.261245518575003</v>
      </c>
      <c r="L69">
        <f t="shared" ref="L69:L132" si="6">(F69-J69)^2</f>
        <v>0.0682492209755223</v>
      </c>
    </row>
    <row r="70" spans="4:12">
      <c r="D70">
        <v>9.7666667</v>
      </c>
      <c r="E70">
        <v>80</v>
      </c>
      <c r="F70">
        <v>4.3849899</v>
      </c>
      <c r="G70">
        <f>(G69-$G$5)*EXP(-(D70-D69)/$B$6)+(E70-$E$5)*$B$5*(1-EXP(-(D70-D69)/$B$6))+$G$5</f>
        <v>4.65028358458692</v>
      </c>
      <c r="H70">
        <f t="shared" si="2"/>
        <v>0.319908825656819</v>
      </c>
      <c r="I70">
        <f t="shared" si="3"/>
        <v>1.52584071000836</v>
      </c>
      <c r="J70">
        <f t="shared" si="4"/>
        <v>4.6194058236784</v>
      </c>
      <c r="K70">
        <f t="shared" si="5"/>
        <v>0.234415923678396</v>
      </c>
      <c r="L70">
        <f t="shared" si="6"/>
        <v>0.0549508252739957</v>
      </c>
    </row>
    <row r="71" spans="4:12">
      <c r="D71">
        <v>9.9166667</v>
      </c>
      <c r="E71">
        <v>80</v>
      </c>
      <c r="F71">
        <v>4.4480119</v>
      </c>
      <c r="G71">
        <f>(G70-$G$5)*EXP(-(D71-D70)/$B$6)+(E71-$E$5)*$B$5*(1-EXP(-(D71-D70)/$B$6))+$G$5</f>
        <v>4.69514781007389</v>
      </c>
      <c r="H71">
        <f t="shared" ref="H71:H134" si="7">SLOPE(G70:G71,D70:D71)</f>
        <v>0.299094836579853</v>
      </c>
      <c r="I71">
        <f t="shared" ref="I71:I134" si="8">INTERCEPT(G70:G71,D70:D71)</f>
        <v>1.72912400402053</v>
      </c>
      <c r="J71">
        <f t="shared" ref="J71:J134" si="9">IF(D71-$D$5&lt;$B$7,J70,VLOOKUP(D71-$B$7,$D$5:$I$5000,5)*(D71-$B$7)+VLOOKUP(D71-$B$7,$D$5:$I$5000,6))</f>
        <v>4.66627902586976</v>
      </c>
      <c r="K71">
        <f t="shared" si="5"/>
        <v>0.218267125869758</v>
      </c>
      <c r="L71">
        <f t="shared" si="6"/>
        <v>0.0476405382354449</v>
      </c>
    </row>
    <row r="72" spans="4:12">
      <c r="D72">
        <v>10.066667</v>
      </c>
      <c r="E72">
        <v>80</v>
      </c>
      <c r="F72">
        <v>4.5115249</v>
      </c>
      <c r="G72">
        <f>(G71-$G$5)*EXP(-(D72-D71)/$B$6)+(E72-$E$5)*$B$5*(1-EXP(-(D72-D71)/$B$6))+$G$5</f>
        <v>4.73709314905431</v>
      </c>
      <c r="H72">
        <f t="shared" si="7"/>
        <v>0.279635033932677</v>
      </c>
      <c r="I72">
        <f t="shared" si="8"/>
        <v>1.92210038092034</v>
      </c>
      <c r="J72">
        <f t="shared" si="9"/>
        <v>4.71010264163134</v>
      </c>
      <c r="K72">
        <f t="shared" si="5"/>
        <v>0.198577741631337</v>
      </c>
      <c r="L72">
        <f t="shared" si="6"/>
        <v>0.039433119471402</v>
      </c>
    </row>
    <row r="73" spans="4:12">
      <c r="D73">
        <v>10.216667</v>
      </c>
      <c r="E73">
        <v>80</v>
      </c>
      <c r="F73">
        <v>4.5714779</v>
      </c>
      <c r="G73">
        <f>(G72-$G$5)*EXP(-(D73-D72)/$B$6)+(E73-$E$5)*$B$5*(1-EXP(-(D73-D72)/$B$6))+$G$5</f>
        <v>4.77630934866113</v>
      </c>
      <c r="H73">
        <f t="shared" si="7"/>
        <v>0.261441330712145</v>
      </c>
      <c r="I73">
        <f t="shared" si="8"/>
        <v>2.10525033273827</v>
      </c>
      <c r="J73">
        <f t="shared" si="9"/>
        <v>4.75107490075094</v>
      </c>
      <c r="K73">
        <f t="shared" si="5"/>
        <v>0.17959700075094</v>
      </c>
      <c r="L73">
        <f t="shared" si="6"/>
        <v>0.0322550826787331</v>
      </c>
    </row>
    <row r="74" spans="4:12">
      <c r="D74">
        <v>10.366667</v>
      </c>
      <c r="E74">
        <v>80</v>
      </c>
      <c r="F74">
        <v>4.6189651</v>
      </c>
      <c r="G74">
        <f>(G73-$G$5)*EXP(-(D74-D73)/$B$6)+(E74-$E$5)*$B$5*(1-EXP(-(D74-D73)/$B$6))+$G$5</f>
        <v>4.81297405395209</v>
      </c>
      <c r="H74">
        <f t="shared" si="7"/>
        <v>0.244431368606416</v>
      </c>
      <c r="I74">
        <f t="shared" si="8"/>
        <v>2.27903545125512</v>
      </c>
      <c r="J74">
        <f t="shared" si="9"/>
        <v>4.78938141519674</v>
      </c>
      <c r="K74">
        <f t="shared" si="5"/>
        <v>0.170416315196736</v>
      </c>
      <c r="L74">
        <f t="shared" si="6"/>
        <v>0.0290417204852332</v>
      </c>
    </row>
    <row r="75" spans="4:12">
      <c r="D75">
        <v>10.516667</v>
      </c>
      <c r="E75">
        <v>80</v>
      </c>
      <c r="F75">
        <v>4.7035163</v>
      </c>
      <c r="G75">
        <f>(G74-$G$5)*EXP(-(D75-D74)/$B$6)+(E75-$E$5)*$B$5*(1-EXP(-(D75-D74)/$B$6))+$G$5</f>
        <v>4.8472532708969</v>
      </c>
      <c r="H75">
        <f t="shared" si="7"/>
        <v>0.22852811296539</v>
      </c>
      <c r="I75">
        <f t="shared" si="8"/>
        <v>2.44389920670151</v>
      </c>
      <c r="J75">
        <f t="shared" si="9"/>
        <v>4.82519562238241</v>
      </c>
      <c r="K75">
        <f t="shared" si="5"/>
        <v>0.121679322382411</v>
      </c>
      <c r="L75">
        <f t="shared" si="6"/>
        <v>0.0148058574954427</v>
      </c>
    </row>
    <row r="76" spans="4:12">
      <c r="D76">
        <v>10.666667</v>
      </c>
      <c r="E76">
        <v>80</v>
      </c>
      <c r="F76">
        <v>4.7487678</v>
      </c>
      <c r="G76">
        <f>(G75-$G$5)*EXP(-(D76-D75)/$B$6)+(E76-$E$5)*$B$5*(1-EXP(-(D76-D75)/$B$6))+$G$5</f>
        <v>4.87930220474279</v>
      </c>
      <c r="H76">
        <f t="shared" si="7"/>
        <v>0.213659558972623</v>
      </c>
      <c r="I76">
        <f t="shared" si="8"/>
        <v>2.60026683781496</v>
      </c>
      <c r="J76">
        <f t="shared" si="9"/>
        <v>4.85867967654517</v>
      </c>
      <c r="K76">
        <f t="shared" si="5"/>
        <v>0.109911876545168</v>
      </c>
      <c r="L76">
        <f t="shared" si="6"/>
        <v>0.0120806206056803</v>
      </c>
    </row>
    <row r="77" spans="4:12">
      <c r="D77">
        <v>10.816667</v>
      </c>
      <c r="E77">
        <v>80</v>
      </c>
      <c r="F77">
        <v>4.8025989</v>
      </c>
      <c r="G77">
        <f>(G76-$G$5)*EXP(-(D77-D76)/$B$6)+(E77-$E$5)*$B$5*(1-EXP(-(D77-D76)/$B$6))+$G$5</f>
        <v>4.90926596273389</v>
      </c>
      <c r="H77">
        <f t="shared" si="7"/>
        <v>0.199758386607295</v>
      </c>
      <c r="I77">
        <f t="shared" si="8"/>
        <v>2.74854601434552</v>
      </c>
      <c r="J77">
        <f t="shared" si="9"/>
        <v>4.88998518269142</v>
      </c>
      <c r="K77">
        <f t="shared" si="5"/>
        <v>0.0873862826914245</v>
      </c>
      <c r="L77">
        <f t="shared" si="6"/>
        <v>0.00763636240262555</v>
      </c>
    </row>
    <row r="78" spans="4:12">
      <c r="D78">
        <v>10.966667</v>
      </c>
      <c r="E78">
        <v>80</v>
      </c>
      <c r="F78">
        <v>4.847808</v>
      </c>
      <c r="G78">
        <f>(G77-$G$5)*EXP(-(D78-D77)/$B$6)+(E78-$E$5)*$B$5*(1-EXP(-(D78-D77)/$B$6))+$G$5</f>
        <v>4.93728021111001</v>
      </c>
      <c r="H78">
        <f t="shared" si="7"/>
        <v>0.186761655840839</v>
      </c>
      <c r="I78">
        <f t="shared" si="8"/>
        <v>2.88912732313492</v>
      </c>
      <c r="J78">
        <f t="shared" si="9"/>
        <v>4.91925388206425</v>
      </c>
      <c r="K78">
        <f t="shared" si="5"/>
        <v>0.0714458820642516</v>
      </c>
      <c r="L78">
        <f t="shared" si="6"/>
        <v>0.00510451406393895</v>
      </c>
    </row>
    <row r="79" spans="4:12">
      <c r="D79">
        <v>11.116667</v>
      </c>
      <c r="E79">
        <v>80</v>
      </c>
      <c r="F79">
        <v>4.8846018</v>
      </c>
      <c r="G79">
        <f>(G78-$G$5)*EXP(-(D79-D78)/$B$6)+(E79-$E$5)*$B$5*(1-EXP(-(D79-D78)/$B$6))+$G$5</f>
        <v>4.96347178935973</v>
      </c>
      <c r="H79">
        <f t="shared" si="7"/>
        <v>0.174610521664758</v>
      </c>
      <c r="I79">
        <f t="shared" si="8"/>
        <v>3.02238476531633</v>
      </c>
      <c r="J79">
        <f t="shared" si="9"/>
        <v>4.94661829390205</v>
      </c>
      <c r="K79">
        <f t="shared" si="5"/>
        <v>0.0620164939020542</v>
      </c>
      <c r="L79">
        <f t="shared" si="6"/>
        <v>0.00384604551590353</v>
      </c>
    </row>
    <row r="80" spans="4:12">
      <c r="D80">
        <v>11.266667</v>
      </c>
      <c r="E80">
        <v>80</v>
      </c>
      <c r="F80">
        <v>4.9397765</v>
      </c>
      <c r="G80">
        <f>(G79-$G$5)*EXP(-(D80-D79)/$B$6)+(E80-$E$5)*$B$5*(1-EXP(-(D80-D79)/$B$6))+$G$5</f>
        <v>4.98795928450864</v>
      </c>
      <c r="H80">
        <f t="shared" si="7"/>
        <v>0.163249967659441</v>
      </c>
      <c r="I80">
        <f t="shared" si="8"/>
        <v>3.14867626112895</v>
      </c>
      <c r="J80">
        <f t="shared" si="9"/>
        <v>4.97220231544296</v>
      </c>
      <c r="K80">
        <f t="shared" si="5"/>
        <v>0.0324258154429646</v>
      </c>
      <c r="L80">
        <f t="shared" si="6"/>
        <v>0.0010514335071412</v>
      </c>
    </row>
    <row r="81" spans="4:12">
      <c r="D81">
        <v>11.416667</v>
      </c>
      <c r="E81">
        <v>80</v>
      </c>
      <c r="F81">
        <v>4.9633916</v>
      </c>
      <c r="G81">
        <f>(G80-$G$5)*EXP(-(D81-D80)/$B$6)+(E81-$E$5)*$B$5*(1-EXP(-(D81-D80)/$B$6))+$G$5</f>
        <v>5.01085356804326</v>
      </c>
      <c r="H81">
        <f t="shared" si="7"/>
        <v>0.152628556897477</v>
      </c>
      <c r="I81">
        <f t="shared" si="8"/>
        <v>3.26834415925422</v>
      </c>
      <c r="J81">
        <f t="shared" si="9"/>
        <v>4.99612178289162</v>
      </c>
      <c r="K81">
        <f t="shared" si="5"/>
        <v>0.0327301828916156</v>
      </c>
      <c r="L81">
        <f t="shared" si="6"/>
        <v>0.0010712648721186</v>
      </c>
    </row>
    <row r="82" spans="4:12">
      <c r="D82">
        <v>11.566667</v>
      </c>
      <c r="E82">
        <v>80</v>
      </c>
      <c r="F82">
        <v>5.0019476</v>
      </c>
      <c r="G82">
        <f>(G81-$G$5)*EXP(-(D82-D81)/$B$6)+(E82-$E$5)*$B$5*(1-EXP(-(D82-D81)/$B$6))+$G$5</f>
        <v>5.03225829790135</v>
      </c>
      <c r="H82">
        <f t="shared" si="7"/>
        <v>0.142698199053879</v>
      </c>
      <c r="I82">
        <f t="shared" si="8"/>
        <v>3.38171574794541</v>
      </c>
      <c r="J82">
        <f t="shared" si="9"/>
        <v>5.01848499588814</v>
      </c>
      <c r="K82">
        <f t="shared" si="5"/>
        <v>0.0165373958881379</v>
      </c>
      <c r="L82">
        <f t="shared" si="6"/>
        <v>0.000273485462760999</v>
      </c>
    </row>
    <row r="83" spans="4:12">
      <c r="D83">
        <v>11.716667</v>
      </c>
      <c r="E83">
        <v>80</v>
      </c>
      <c r="F83">
        <v>5.02647</v>
      </c>
      <c r="G83">
        <f>(G82-$G$5)*EXP(-(D83-D82)/$B$6)+(E83-$E$5)*$B$5*(1-EXP(-(D83-D82)/$B$6))+$G$5</f>
        <v>5.05227038780163</v>
      </c>
      <c r="H83">
        <f t="shared" si="7"/>
        <v>0.133413932668567</v>
      </c>
      <c r="I83">
        <f t="shared" si="8"/>
        <v>3.48910376556361</v>
      </c>
      <c r="J83">
        <f t="shared" si="9"/>
        <v>5.03939320785404</v>
      </c>
      <c r="K83">
        <f t="shared" si="5"/>
        <v>0.0129232078540404</v>
      </c>
      <c r="L83">
        <f t="shared" si="6"/>
        <v>0.000167009301238733</v>
      </c>
    </row>
    <row r="84" spans="4:12">
      <c r="D84">
        <v>11.866667</v>
      </c>
      <c r="E84">
        <v>80</v>
      </c>
      <c r="F84">
        <v>5.057419</v>
      </c>
      <c r="G84">
        <f>(G83-$G$5)*EXP(-(D84-D83)/$B$6)+(E84-$E$5)*$B$5*(1-EXP(-(D84-D83)/$B$6))+$G$5</f>
        <v>5.07098044603794</v>
      </c>
      <c r="H84">
        <f t="shared" si="7"/>
        <v>0.124733721575367</v>
      </c>
      <c r="I84">
        <f t="shared" si="8"/>
        <v>3.59080690843234</v>
      </c>
      <c r="J84">
        <f t="shared" si="9"/>
        <v>5.05894108443506</v>
      </c>
      <c r="K84">
        <f t="shared" si="5"/>
        <v>0.00152208443505941</v>
      </c>
      <c r="L84">
        <f t="shared" si="6"/>
        <v>2.31674102745013e-6</v>
      </c>
    </row>
    <row r="85" spans="4:12">
      <c r="D85">
        <v>12.016667</v>
      </c>
      <c r="E85">
        <v>80</v>
      </c>
      <c r="F85">
        <v>5.0838911</v>
      </c>
      <c r="G85">
        <f>(G84-$G$5)*EXP(-(D85-D84)/$B$6)+(E85-$E$5)*$B$5*(1-EXP(-(D85-D84)/$B$6))+$G$5</f>
        <v>5.08847318572431</v>
      </c>
      <c r="H85">
        <f t="shared" si="7"/>
        <v>0.11661826457581</v>
      </c>
      <c r="I85">
        <f t="shared" si="8"/>
        <v>3.6871103341989</v>
      </c>
      <c r="J85">
        <f t="shared" si="9"/>
        <v>5.0772171321167</v>
      </c>
      <c r="K85">
        <f t="shared" si="5"/>
        <v>0.00667396788329544</v>
      </c>
      <c r="L85">
        <f t="shared" si="6"/>
        <v>4.4541847307259e-5</v>
      </c>
    </row>
    <row r="86" spans="4:12">
      <c r="D86">
        <v>12.166667</v>
      </c>
      <c r="E86">
        <v>80</v>
      </c>
      <c r="F86">
        <v>5.1034109</v>
      </c>
      <c r="G86">
        <f>(G85-$G$5)*EXP(-(D86-D85)/$B$6)+(E86-$E$5)*$B$5*(1-EXP(-(D86-D85)/$B$6))+$G$5</f>
        <v>5.1048278083487</v>
      </c>
      <c r="H86">
        <f t="shared" si="7"/>
        <v>0.109030817495933</v>
      </c>
      <c r="I86">
        <f t="shared" si="8"/>
        <v>3.7782861591379</v>
      </c>
      <c r="J86">
        <f t="shared" si="9"/>
        <v>5.0943040989531</v>
      </c>
      <c r="K86">
        <f t="shared" si="5"/>
        <v>0.00910680104690176</v>
      </c>
      <c r="L86">
        <f t="shared" si="6"/>
        <v>8.2933825307851e-5</v>
      </c>
    </row>
    <row r="87" spans="4:12">
      <c r="D87">
        <v>12.316667</v>
      </c>
      <c r="E87">
        <v>80</v>
      </c>
      <c r="F87">
        <v>5.1298091</v>
      </c>
      <c r="G87">
        <f>(G86-$G$5)*EXP(-(D87-D86)/$B$6)+(E87-$E$5)*$B$5*(1-EXP(-(D87-D86)/$B$6))+$G$5</f>
        <v>5.12011836237178</v>
      </c>
      <c r="H87">
        <f t="shared" si="7"/>
        <v>0.101937026820563</v>
      </c>
      <c r="I87">
        <f t="shared" si="8"/>
        <v>3.86459394805283</v>
      </c>
      <c r="J87">
        <f t="shared" si="9"/>
        <v>5.11027934922349</v>
      </c>
      <c r="K87">
        <f t="shared" si="5"/>
        <v>0.0195297507765053</v>
      </c>
      <c r="L87">
        <f t="shared" si="6"/>
        <v>0.00038141116539241</v>
      </c>
    </row>
    <row r="88" spans="4:12">
      <c r="D88">
        <v>12.466667</v>
      </c>
      <c r="E88">
        <v>80</v>
      </c>
      <c r="F88">
        <v>5.144206</v>
      </c>
      <c r="G88">
        <f>(G87-$G$5)*EXP(-(D88-D87)/$B$6)+(E88-$E$5)*$B$5*(1-EXP(-(D88-D87)/$B$6))+$G$5</f>
        <v>5.13441407849453</v>
      </c>
      <c r="H88">
        <f t="shared" si="7"/>
        <v>0.0953047741516213</v>
      </c>
      <c r="I88">
        <f t="shared" si="8"/>
        <v>3.94628119563605</v>
      </c>
      <c r="J88">
        <f t="shared" si="9"/>
        <v>5.12521521371281</v>
      </c>
      <c r="K88">
        <f t="shared" si="5"/>
        <v>0.0189907862871896</v>
      </c>
      <c r="L88">
        <f t="shared" si="6"/>
        <v>0.00036064996380571</v>
      </c>
    </row>
    <row r="89" spans="4:12">
      <c r="D89">
        <v>12.616667</v>
      </c>
      <c r="E89">
        <v>80</v>
      </c>
      <c r="F89">
        <v>5.1531344</v>
      </c>
      <c r="G89">
        <f>(G88-$G$5)*EXP(-(D89-D88)/$B$6)+(E89-$E$5)*$B$5*(1-EXP(-(D89-D88)/$B$6))+$G$5</f>
        <v>5.14777968311248</v>
      </c>
      <c r="H89">
        <f t="shared" si="7"/>
        <v>0.089104030786379</v>
      </c>
      <c r="I89">
        <f t="shared" si="8"/>
        <v>4.02358379832299</v>
      </c>
      <c r="J89">
        <f t="shared" si="9"/>
        <v>5.13917931720211</v>
      </c>
      <c r="K89">
        <f t="shared" si="5"/>
        <v>0.013955082797894</v>
      </c>
      <c r="L89">
        <f t="shared" si="6"/>
        <v>0.000194744335896078</v>
      </c>
    </row>
    <row r="90" spans="4:12">
      <c r="D90">
        <v>12.766667</v>
      </c>
      <c r="E90">
        <v>80</v>
      </c>
      <c r="F90">
        <v>5.1754248</v>
      </c>
      <c r="G90">
        <f>(G89-$G$5)*EXP(-(D90-D89)/$B$6)+(E90-$E$5)*$B$5*(1-EXP(-(D90-D89)/$B$6))+$G$5</f>
        <v>5.16027569137606</v>
      </c>
      <c r="H90">
        <f t="shared" si="7"/>
        <v>0.0833067217571798</v>
      </c>
      <c r="I90">
        <f t="shared" si="8"/>
        <v>4.09672651584049</v>
      </c>
      <c r="J90">
        <f t="shared" si="9"/>
        <v>5.1522348846518</v>
      </c>
      <c r="K90">
        <f t="shared" si="5"/>
        <v>0.0231899153481985</v>
      </c>
      <c r="L90">
        <f t="shared" si="6"/>
        <v>0.000537772173856611</v>
      </c>
    </row>
    <row r="91" spans="4:12">
      <c r="D91">
        <v>12.916667</v>
      </c>
      <c r="E91">
        <v>80</v>
      </c>
      <c r="F91">
        <v>5.1825917</v>
      </c>
      <c r="G91">
        <f>(G90-$G$5)*EXP(-(D91-D90)/$B$6)+(E91-$E$5)*$B$5*(1-EXP(-(D91-D90)/$B$6))+$G$5</f>
        <v>5.17195868118361</v>
      </c>
      <c r="H91">
        <f t="shared" si="7"/>
        <v>0.0778865987170243</v>
      </c>
      <c r="I91">
        <f t="shared" si="8"/>
        <v>4.16592342179318</v>
      </c>
      <c r="J91">
        <f t="shared" si="9"/>
        <v>5.16444102746392</v>
      </c>
      <c r="K91">
        <f t="shared" si="5"/>
        <v>0.0181506725360823</v>
      </c>
      <c r="L91">
        <f t="shared" si="6"/>
        <v>0.000329446913512091</v>
      </c>
    </row>
    <row r="92" spans="4:12">
      <c r="D92">
        <v>13.066667</v>
      </c>
      <c r="E92">
        <v>80</v>
      </c>
      <c r="F92">
        <v>5.2016269</v>
      </c>
      <c r="G92">
        <f>(G91-$G$5)*EXP(-(D92-D91)/$B$6)+(E92-$E$5)*$B$5*(1-EXP(-(D92-D91)/$B$6))+$G$5</f>
        <v>5.18288154934794</v>
      </c>
      <c r="H92">
        <f t="shared" si="7"/>
        <v>0.072819121095513</v>
      </c>
      <c r="I92">
        <f t="shared" si="8"/>
        <v>4.2313783427602</v>
      </c>
      <c r="J92">
        <f t="shared" si="9"/>
        <v>5.17585301111946</v>
      </c>
      <c r="K92">
        <f t="shared" si="5"/>
        <v>0.0257738888805363</v>
      </c>
      <c r="L92">
        <f t="shared" si="6"/>
        <v>0.000664293348026234</v>
      </c>
    </row>
    <row r="93" spans="4:12">
      <c r="D93">
        <v>13.216667</v>
      </c>
      <c r="E93">
        <v>80</v>
      </c>
      <c r="F93">
        <v>5.2117185</v>
      </c>
      <c r="G93">
        <f>(G92-$G$5)*EXP(-(D93-D92)/$B$6)+(E93-$E$5)*$B$5*(1-EXP(-(D93-D92)/$B$6))+$G$5</f>
        <v>5.193093751096</v>
      </c>
      <c r="H93">
        <f t="shared" si="7"/>
        <v>0.0680813449870742</v>
      </c>
      <c r="I93">
        <f t="shared" si="8"/>
        <v>4.29328528548972</v>
      </c>
      <c r="J93">
        <f t="shared" si="9"/>
        <v>5.18652250540272</v>
      </c>
      <c r="K93">
        <f t="shared" si="5"/>
        <v>0.0251959945972846</v>
      </c>
      <c r="L93">
        <f t="shared" si="6"/>
        <v>0.000634838143746395</v>
      </c>
    </row>
    <row r="94" spans="4:12">
      <c r="D94">
        <v>13.366667</v>
      </c>
      <c r="E94">
        <v>80</v>
      </c>
      <c r="F94">
        <v>5.226254</v>
      </c>
      <c r="G94">
        <f>(G93-$G$5)*EXP(-(D94-D93)/$B$6)+(E94-$E$5)*$B$5*(1-EXP(-(D94-D93)/$B$6))+$G$5</f>
        <v>5.20264152398625</v>
      </c>
      <c r="H94">
        <f t="shared" si="7"/>
        <v>0.0636518192683154</v>
      </c>
      <c r="I94">
        <f t="shared" si="8"/>
        <v>4.35182885188249</v>
      </c>
      <c r="J94">
        <f t="shared" si="9"/>
        <v>5.19649781834535</v>
      </c>
      <c r="K94">
        <f t="shared" si="5"/>
        <v>0.0297561816546459</v>
      </c>
      <c r="L94">
        <f t="shared" si="6"/>
        <v>0.000885430346664284</v>
      </c>
    </row>
    <row r="95" spans="4:12">
      <c r="D95">
        <v>13.516667</v>
      </c>
      <c r="E95">
        <v>80</v>
      </c>
      <c r="F95">
        <v>5.2332488</v>
      </c>
      <c r="G95">
        <f>(G94-$G$5)*EXP(-(D95-D94)/$B$6)+(E95-$E$5)*$B$5*(1-EXP(-(D95-D94)/$B$6))+$G$5</f>
        <v>5.21156809725739</v>
      </c>
      <c r="H95">
        <f t="shared" si="7"/>
        <v>0.0595104884742642</v>
      </c>
      <c r="I95">
        <f t="shared" si="8"/>
        <v>4.40718464154342</v>
      </c>
      <c r="J95">
        <f t="shared" si="9"/>
        <v>5.20582411494966</v>
      </c>
      <c r="K95">
        <f t="shared" si="5"/>
        <v>0.0274246850503364</v>
      </c>
      <c r="L95">
        <f t="shared" si="6"/>
        <v>0.000752113350110142</v>
      </c>
    </row>
    <row r="96" spans="4:12">
      <c r="D96">
        <v>13.666667</v>
      </c>
      <c r="E96">
        <v>80</v>
      </c>
      <c r="F96">
        <v>5.2236695</v>
      </c>
      <c r="G96">
        <f>(G95-$G$5)*EXP(-(D96-D95)/$B$6)+(E96-$E$5)*$B$5*(1-EXP(-(D96-D95)/$B$6))+$G$5</f>
        <v>5.21991388755645</v>
      </c>
      <c r="H96">
        <f t="shared" si="7"/>
        <v>0.055638601993723</v>
      </c>
      <c r="I96">
        <f t="shared" si="8"/>
        <v>4.4595196417627</v>
      </c>
      <c r="J96">
        <f t="shared" si="9"/>
        <v>5.2145436216811</v>
      </c>
      <c r="K96">
        <f t="shared" si="5"/>
        <v>0.00912587831889855</v>
      </c>
      <c r="L96">
        <f t="shared" si="6"/>
        <v>8.32816550913426e-5</v>
      </c>
    </row>
    <row r="97" spans="4:12">
      <c r="D97">
        <v>13.816667</v>
      </c>
      <c r="E97">
        <v>80</v>
      </c>
      <c r="F97">
        <v>5.2495788</v>
      </c>
      <c r="G97">
        <f>(G96-$G$5)*EXP(-(D97-D96)/$B$6)+(E97-$E$5)*$B$5*(1-EXP(-(D97-D96)/$B$6))+$G$5</f>
        <v>5.22771668193232</v>
      </c>
      <c r="H97">
        <f t="shared" si="7"/>
        <v>0.0520186291724714</v>
      </c>
      <c r="I97">
        <f t="shared" si="8"/>
        <v>4.50899260485979</v>
      </c>
      <c r="J97">
        <f t="shared" si="9"/>
        <v>5.22269581765613</v>
      </c>
      <c r="K97">
        <f t="shared" si="5"/>
        <v>0.0268829823438681</v>
      </c>
      <c r="L97">
        <f t="shared" si="6"/>
        <v>0.000722694739700724</v>
      </c>
    </row>
    <row r="98" spans="4:12">
      <c r="D98">
        <v>13.966667</v>
      </c>
      <c r="E98">
        <v>80</v>
      </c>
      <c r="F98">
        <v>5.250156</v>
      </c>
      <c r="G98">
        <f>(G97-$G$5)*EXP(-(D98-D97)/$B$6)+(E98-$E$5)*$B$5*(1-EXP(-(D98-D97)/$B$6))+$G$5</f>
        <v>5.23501180892335</v>
      </c>
      <c r="H98">
        <f t="shared" si="7"/>
        <v>0.0486341799401899</v>
      </c>
      <c r="I98">
        <f t="shared" si="8"/>
        <v>4.55575441288063</v>
      </c>
      <c r="J98">
        <f t="shared" si="9"/>
        <v>5.23031761339094</v>
      </c>
      <c r="K98">
        <f t="shared" si="5"/>
        <v>0.0198383866090595</v>
      </c>
      <c r="L98">
        <f t="shared" si="6"/>
        <v>0.00039356158325051</v>
      </c>
    </row>
    <row r="99" spans="4:12">
      <c r="D99">
        <v>14.116667</v>
      </c>
      <c r="E99">
        <v>80</v>
      </c>
      <c r="F99">
        <v>5.2656722</v>
      </c>
      <c r="G99">
        <f>(G98-$G$5)*EXP(-(D99-D98)/$B$6)+(E99-$E$5)*$B$5*(1-EXP(-(D99-D98)/$B$6))+$G$5</f>
        <v>5.24183229851356</v>
      </c>
      <c r="H99">
        <f t="shared" si="7"/>
        <v>0.0454699306014501</v>
      </c>
      <c r="I99">
        <f t="shared" si="8"/>
        <v>4.59994842969978</v>
      </c>
      <c r="J99">
        <f t="shared" si="9"/>
        <v>5.23744351792035</v>
      </c>
      <c r="K99">
        <f t="shared" si="5"/>
        <v>0.0282286820796456</v>
      </c>
      <c r="L99">
        <f t="shared" si="6"/>
        <v>0.000796858491953703</v>
      </c>
    </row>
    <row r="100" spans="4:12">
      <c r="D100">
        <v>14.266667</v>
      </c>
      <c r="E100">
        <v>80</v>
      </c>
      <c r="F100">
        <v>5.26355</v>
      </c>
      <c r="G100">
        <f>(G99-$G$5)*EXP(-(D100-D99)/$B$6)+(E100-$E$5)*$B$5*(1-EXP(-(D100-D99)/$B$6))+$G$5</f>
        <v>5.24820903168181</v>
      </c>
      <c r="H100">
        <f t="shared" si="7"/>
        <v>0.0425115544549765</v>
      </c>
      <c r="I100">
        <f t="shared" si="8"/>
        <v>4.64171084062029</v>
      </c>
      <c r="J100">
        <f t="shared" si="9"/>
        <v>5.24410579504363</v>
      </c>
      <c r="K100">
        <f t="shared" si="5"/>
        <v>0.0194442049563657</v>
      </c>
      <c r="L100">
        <f t="shared" si="6"/>
        <v>0.000378077106385155</v>
      </c>
    </row>
    <row r="101" spans="4:12">
      <c r="D101">
        <v>14.416667</v>
      </c>
      <c r="E101">
        <v>80</v>
      </c>
      <c r="F101">
        <v>5.260176</v>
      </c>
      <c r="G101">
        <f>(G100-$G$5)*EXP(-(D101-D100)/$B$6)+(E101-$E$5)*$B$5*(1-EXP(-(D101-D100)/$B$6))+$G$5</f>
        <v>5.25417088022086</v>
      </c>
      <c r="H101">
        <f t="shared" si="7"/>
        <v>0.0397456569269749</v>
      </c>
      <c r="I101">
        <f t="shared" si="8"/>
        <v>4.68117097960842</v>
      </c>
      <c r="J101">
        <f t="shared" si="9"/>
        <v>5.25033460940456</v>
      </c>
      <c r="K101">
        <f t="shared" si="5"/>
        <v>0.00984139059544287</v>
      </c>
      <c r="L101">
        <f t="shared" si="6"/>
        <v>9.68529688520713e-5</v>
      </c>
    </row>
    <row r="102" spans="4:12">
      <c r="D102">
        <v>14.566667</v>
      </c>
      <c r="E102">
        <v>80</v>
      </c>
      <c r="F102">
        <v>5.2793092</v>
      </c>
      <c r="G102">
        <f>(G101-$G$5)*EXP(-(D102-D101)/$B$6)+(E102-$E$5)*$B$5*(1-EXP(-(D102-D101)/$B$6))+$G$5</f>
        <v>5.25974483745957</v>
      </c>
      <c r="H102">
        <f t="shared" si="7"/>
        <v>0.0371597149247903</v>
      </c>
      <c r="I102">
        <f t="shared" si="8"/>
        <v>4.71845164433522</v>
      </c>
      <c r="J102">
        <f t="shared" si="9"/>
        <v>5.2561581630672</v>
      </c>
      <c r="K102">
        <f t="shared" si="5"/>
        <v>0.0231510369327959</v>
      </c>
      <c r="L102">
        <f t="shared" si="6"/>
        <v>0.000535970511063678</v>
      </c>
    </row>
    <row r="103" spans="4:12">
      <c r="D103">
        <v>14.716667</v>
      </c>
      <c r="E103">
        <v>80</v>
      </c>
      <c r="F103">
        <v>5.2672926</v>
      </c>
      <c r="G103">
        <f>(G102-$G$5)*EXP(-(D103-D102)/$B$6)+(E103-$E$5)*$B$5*(1-EXP(-(D103-D102)/$B$6))+$G$5</f>
        <v>5.26495614048004</v>
      </c>
      <c r="H103">
        <f t="shared" si="7"/>
        <v>0.0347420201364086</v>
      </c>
      <c r="I103">
        <f t="shared" si="8"/>
        <v>4.75366939922522</v>
      </c>
      <c r="J103">
        <f t="shared" si="9"/>
        <v>5.26160282320581</v>
      </c>
      <c r="K103">
        <f t="shared" si="5"/>
        <v>0.00568977679418659</v>
      </c>
      <c r="L103">
        <f t="shared" si="6"/>
        <v>3.23735599676642e-5</v>
      </c>
    </row>
    <row r="104" spans="4:12">
      <c r="D104">
        <v>14.866667</v>
      </c>
      <c r="E104">
        <v>80</v>
      </c>
      <c r="F104">
        <v>5.2788406</v>
      </c>
      <c r="G104">
        <f>(G103-$G$5)*EXP(-(D104-D103)/$B$6)+(E104-$E$5)*$B$5*(1-EXP(-(D104-D103)/$B$6))+$G$5</f>
        <v>5.26982838438288</v>
      </c>
      <c r="H104">
        <f t="shared" si="7"/>
        <v>0.0324816260189741</v>
      </c>
      <c r="I104">
        <f t="shared" si="8"/>
        <v>4.78693486674026</v>
      </c>
      <c r="J104">
        <f t="shared" si="9"/>
        <v>5.26669324148686</v>
      </c>
      <c r="K104">
        <f t="shared" si="5"/>
        <v>0.0121473585131442</v>
      </c>
      <c r="L104">
        <f t="shared" si="6"/>
        <v>0.000147558318846857</v>
      </c>
    </row>
    <row r="105" spans="4:12">
      <c r="D105">
        <v>15.016667</v>
      </c>
      <c r="E105">
        <v>80</v>
      </c>
      <c r="F105">
        <v>5.2732627</v>
      </c>
      <c r="G105">
        <f>(G104-$G$5)*EXP(-(D105-D104)/$B$6)+(E105-$E$5)*$B$5*(1-EXP(-(D105-D104)/$B$6))+$G$5</f>
        <v>5.27438362911834</v>
      </c>
      <c r="H105">
        <f t="shared" si="7"/>
        <v>0.0303682982363658</v>
      </c>
      <c r="I105">
        <f t="shared" si="8"/>
        <v>4.81835300714614</v>
      </c>
      <c r="J105">
        <f t="shared" si="9"/>
        <v>5.27145246568383</v>
      </c>
      <c r="K105">
        <f t="shared" si="5"/>
        <v>0.00181023431616989</v>
      </c>
      <c r="L105">
        <f t="shared" si="6"/>
        <v>3.27694827943907e-6</v>
      </c>
    </row>
    <row r="106" spans="4:12">
      <c r="D106">
        <v>15.166667</v>
      </c>
      <c r="E106">
        <v>80</v>
      </c>
      <c r="F106">
        <v>5.2902578</v>
      </c>
      <c r="G106">
        <f>(G105-$G$5)*EXP(-(D106-D105)/$B$6)+(E106-$E$5)*$B$5*(1-EXP(-(D106-D105)/$B$6))+$G$5</f>
        <v>5.27864249936655</v>
      </c>
      <c r="H106">
        <f t="shared" si="7"/>
        <v>0.0283924683214564</v>
      </c>
      <c r="I106">
        <f t="shared" si="8"/>
        <v>4.84802338702698</v>
      </c>
      <c r="J106">
        <f t="shared" si="9"/>
        <v>5.27590204403015</v>
      </c>
      <c r="K106">
        <f t="shared" si="5"/>
        <v>0.0143557559698451</v>
      </c>
      <c r="L106">
        <f t="shared" si="6"/>
        <v>0.000206087729465742</v>
      </c>
    </row>
    <row r="107" spans="4:12">
      <c r="D107">
        <v>15.316667</v>
      </c>
      <c r="E107">
        <v>80</v>
      </c>
      <c r="F107">
        <v>5.2842746</v>
      </c>
      <c r="G107">
        <f>(G106-$G$5)*EXP(-(D107-D106)/$B$6)+(E107-$E$5)*$B$5*(1-EXP(-(D107-D106)/$B$6))+$G$5</f>
        <v>5.28262427791952</v>
      </c>
      <c r="H107">
        <f t="shared" si="7"/>
        <v>0.0265451903531221</v>
      </c>
      <c r="I107">
        <f t="shared" si="8"/>
        <v>4.87604043682914</v>
      </c>
      <c r="J107">
        <f t="shared" si="9"/>
        <v>5.28006212278263</v>
      </c>
      <c r="K107">
        <f t="shared" si="5"/>
        <v>0.00421247721737217</v>
      </c>
      <c r="L107">
        <f t="shared" si="6"/>
        <v>1.77449643068796e-5</v>
      </c>
    </row>
    <row r="108" spans="4:12">
      <c r="D108">
        <v>15.466667</v>
      </c>
      <c r="E108">
        <v>80</v>
      </c>
      <c r="F108">
        <v>5.2859712</v>
      </c>
      <c r="G108">
        <f>(G107-$G$5)*EXP(-(D108-D107)/$B$6)+(E108-$E$5)*$B$5*(1-EXP(-(D108-D107)/$B$6))+$G$5</f>
        <v>5.28634699298733</v>
      </c>
      <c r="H108">
        <f t="shared" si="7"/>
        <v>0.0248181004520497</v>
      </c>
      <c r="I108">
        <f t="shared" si="8"/>
        <v>4.90249369772293</v>
      </c>
      <c r="J108">
        <f t="shared" si="9"/>
        <v>5.28395153743718</v>
      </c>
      <c r="K108">
        <f t="shared" si="5"/>
        <v>0.00201966256281949</v>
      </c>
      <c r="L108">
        <f t="shared" si="6"/>
        <v>4.07903686765459e-6</v>
      </c>
    </row>
    <row r="109" spans="4:12">
      <c r="D109">
        <v>15.616667</v>
      </c>
      <c r="E109">
        <v>80</v>
      </c>
      <c r="F109">
        <v>5.2843597</v>
      </c>
      <c r="G109">
        <f>(G108-$G$5)*EXP(-(D109-D108)/$B$6)+(E109-$E$5)*$B$5*(1-EXP(-(D109-D108)/$B$6))+$G$5</f>
        <v>5.28982749982409</v>
      </c>
      <c r="H109">
        <f t="shared" si="7"/>
        <v>0.0232033789117499</v>
      </c>
      <c r="I109">
        <f t="shared" si="8"/>
        <v>4.92746805808447</v>
      </c>
      <c r="J109">
        <f t="shared" si="9"/>
        <v>5.28758789800993</v>
      </c>
      <c r="K109">
        <f t="shared" si="5"/>
        <v>0.0032281980099329</v>
      </c>
      <c r="L109">
        <f t="shared" si="6"/>
        <v>1.04212623913348e-5</v>
      </c>
    </row>
    <row r="110" spans="4:12">
      <c r="D110">
        <v>15.766667</v>
      </c>
      <c r="E110">
        <v>80</v>
      </c>
      <c r="F110">
        <v>5.2910983</v>
      </c>
      <c r="G110">
        <f>(G109-$G$5)*EXP(-(D110-D109)/$B$6)+(E110-$E$5)*$B$5*(1-EXP(-(D110-D109)/$B$6))+$G$5</f>
        <v>5.29308155704311</v>
      </c>
      <c r="H110">
        <f t="shared" si="7"/>
        <v>0.0216937147934655</v>
      </c>
      <c r="I110">
        <f t="shared" si="8"/>
        <v>4.95104397990157</v>
      </c>
      <c r="J110">
        <f t="shared" si="9"/>
        <v>5.29098766876968</v>
      </c>
      <c r="K110">
        <f t="shared" si="5"/>
        <v>0.000110631230318958</v>
      </c>
      <c r="L110">
        <f t="shared" si="6"/>
        <v>1.22392691218864e-8</v>
      </c>
    </row>
    <row r="111" spans="4:12">
      <c r="D111">
        <v>15.916667</v>
      </c>
      <c r="E111">
        <v>80</v>
      </c>
      <c r="F111">
        <v>5.2759268</v>
      </c>
      <c r="G111">
        <f>(G110-$G$5)*EXP(-(D111-D110)/$B$6)+(E111-$E$5)*$B$5*(1-EXP(-(D111-D110)/$B$6))+$G$5</f>
        <v>5.2961238979668</v>
      </c>
      <c r="H111">
        <f t="shared" si="7"/>
        <v>0.0202822728245758</v>
      </c>
      <c r="I111">
        <f t="shared" si="8"/>
        <v>4.97329771541488</v>
      </c>
      <c r="J111">
        <f t="shared" si="9"/>
        <v>5.29416624278279</v>
      </c>
      <c r="K111">
        <f t="shared" si="5"/>
        <v>0.0182394427827868</v>
      </c>
      <c r="L111">
        <f t="shared" si="6"/>
        <v>0.000332677273026553</v>
      </c>
    </row>
    <row r="112" spans="4:12">
      <c r="D112">
        <v>16.066667</v>
      </c>
      <c r="E112">
        <v>80</v>
      </c>
      <c r="F112">
        <v>5.2986746</v>
      </c>
      <c r="G112">
        <f>(G111-$G$5)*EXP(-(D112-D111)/$B$6)+(E112-$E$5)*$B$5*(1-EXP(-(D112-D111)/$B$6))+$G$5</f>
        <v>5.29896829733441</v>
      </c>
      <c r="H112">
        <f t="shared" si="7"/>
        <v>0.0189626624507139</v>
      </c>
      <c r="I112">
        <f t="shared" si="8"/>
        <v>4.99430151430538</v>
      </c>
      <c r="J112">
        <f t="shared" si="9"/>
        <v>5.29713801160803</v>
      </c>
      <c r="K112">
        <f t="shared" si="5"/>
        <v>0.00153658839197224</v>
      </c>
      <c r="L112">
        <f t="shared" si="6"/>
        <v>2.36110388634383e-6</v>
      </c>
    </row>
    <row r="113" spans="4:12">
      <c r="D113">
        <v>16.216667</v>
      </c>
      <c r="E113">
        <v>80</v>
      </c>
      <c r="F113">
        <v>5.3042626</v>
      </c>
      <c r="G113">
        <f>(G112-$G$5)*EXP(-(D113-D112)/$B$6)+(E113-$E$5)*$B$5*(1-EXP(-(D113-D112)/$B$6))+$G$5</f>
        <v>5.30162763366961</v>
      </c>
      <c r="H113">
        <f t="shared" si="7"/>
        <v>0.0177289089013752</v>
      </c>
      <c r="I113">
        <f t="shared" si="8"/>
        <v>5.01412382174268</v>
      </c>
      <c r="J113">
        <f t="shared" si="9"/>
        <v>5.29991643045694</v>
      </c>
      <c r="K113">
        <f t="shared" si="5"/>
        <v>0.00434616954305866</v>
      </c>
      <c r="L113">
        <f t="shared" si="6"/>
        <v>1.88891896970108e-5</v>
      </c>
    </row>
    <row r="114" spans="4:12">
      <c r="D114">
        <v>16.366667</v>
      </c>
      <c r="E114">
        <v>80</v>
      </c>
      <c r="F114">
        <v>5.2882805</v>
      </c>
      <c r="G114">
        <f>(G113-$G$5)*EXP(-(D114-D113)/$B$6)+(E114-$E$5)*$B$5*(1-EXP(-(D114-D113)/$B$6))+$G$5</f>
        <v>5.30411394759032</v>
      </c>
      <c r="H114">
        <f t="shared" si="7"/>
        <v>0.0165754261380792</v>
      </c>
      <c r="I114">
        <f t="shared" si="8"/>
        <v>5.03282946760529</v>
      </c>
      <c r="J114">
        <f t="shared" si="9"/>
        <v>5.30251407911468</v>
      </c>
      <c r="K114">
        <f t="shared" si="5"/>
        <v>0.0142335791146815</v>
      </c>
      <c r="L114">
        <f t="shared" si="6"/>
        <v>0.000202594774413897</v>
      </c>
    </row>
    <row r="115" spans="4:12">
      <c r="D115">
        <v>16.516667</v>
      </c>
      <c r="E115">
        <v>80</v>
      </c>
      <c r="F115">
        <v>5.2920565</v>
      </c>
      <c r="G115">
        <f>(G114-$G$5)*EXP(-(D115-D114)/$B$6)+(E115-$E$5)*$B$5*(1-EXP(-(D115-D114)/$B$6))+$G$5</f>
        <v>5.30643849632472</v>
      </c>
      <c r="H115">
        <f t="shared" si="7"/>
        <v>0.0154969915626185</v>
      </c>
      <c r="I115">
        <f t="shared" si="8"/>
        <v>5.05047984718314</v>
      </c>
      <c r="J115">
        <f t="shared" si="9"/>
        <v>5.30494271889723</v>
      </c>
      <c r="K115">
        <f t="shared" si="5"/>
        <v>0.0128862188972283</v>
      </c>
      <c r="L115">
        <f t="shared" si="6"/>
        <v>0.000166054637467284</v>
      </c>
    </row>
    <row r="116" spans="4:12">
      <c r="D116">
        <v>16.666667</v>
      </c>
      <c r="E116">
        <v>80</v>
      </c>
      <c r="F116">
        <v>5.2972011</v>
      </c>
      <c r="G116">
        <f>(G115-$G$5)*EXP(-(D116-D115)/$B$6)+(E116-$E$5)*$B$5*(1-EXP(-(D116-D115)/$B$6))+$G$5</f>
        <v>5.30861180468033</v>
      </c>
      <c r="H116">
        <f t="shared" si="7"/>
        <v>0.0144887223707714</v>
      </c>
      <c r="I116">
        <f t="shared" si="8"/>
        <v>5.06713309367124</v>
      </c>
      <c r="J116">
        <f t="shared" si="9"/>
        <v>5.30721334590285</v>
      </c>
      <c r="K116">
        <f t="shared" si="5"/>
        <v>0.0100122459028489</v>
      </c>
      <c r="L116">
        <f t="shared" si="6"/>
        <v>0.000100245068019114</v>
      </c>
    </row>
    <row r="117" spans="4:12">
      <c r="D117">
        <v>16.816667</v>
      </c>
      <c r="E117">
        <v>80</v>
      </c>
      <c r="F117">
        <v>5.2817139</v>
      </c>
      <c r="G117">
        <f>(G116-$G$5)*EXP(-(D117-D116)/$B$6)+(E117-$E$5)*$B$5*(1-EXP(-(D117-D116)/$B$6))+$G$5</f>
        <v>5.31064371269702</v>
      </c>
      <c r="H117">
        <f t="shared" si="7"/>
        <v>0.0135460534445702</v>
      </c>
      <c r="I117">
        <f t="shared" si="8"/>
        <v>5.08284424275548</v>
      </c>
      <c r="J117">
        <f t="shared" si="9"/>
        <v>5.30933624079887</v>
      </c>
      <c r="K117">
        <f t="shared" si="5"/>
        <v>0.0276223407988718</v>
      </c>
      <c r="L117">
        <f t="shared" si="6"/>
        <v>0.000762993711209019</v>
      </c>
    </row>
    <row r="118" spans="4:12">
      <c r="D118">
        <v>16.966667</v>
      </c>
      <c r="E118">
        <v>80</v>
      </c>
      <c r="F118">
        <v>5.2954775</v>
      </c>
      <c r="G118">
        <f>(G117-$G$5)*EXP(-(D118-D117)/$B$6)+(E118-$E$5)*$B$5*(1-EXP(-(D118-D117)/$B$6))+$G$5</f>
        <v>5.31254342019945</v>
      </c>
      <c r="H118">
        <f t="shared" si="7"/>
        <v>0.0126647166829069</v>
      </c>
      <c r="I118">
        <f t="shared" si="8"/>
        <v>5.09766538959123</v>
      </c>
      <c r="J118">
        <f t="shared" si="9"/>
        <v>5.31132101536925</v>
      </c>
      <c r="K118">
        <f t="shared" si="5"/>
        <v>0.0158435153692471</v>
      </c>
      <c r="L118">
        <f t="shared" si="6"/>
        <v>0.000251016979255569</v>
      </c>
    </row>
    <row r="119" spans="4:12">
      <c r="D119">
        <v>17.116667</v>
      </c>
      <c r="E119">
        <v>80</v>
      </c>
      <c r="F119">
        <v>5.2971903</v>
      </c>
      <c r="G119">
        <f>(G118-$G$5)*EXP(-(D119-D118)/$B$6)+(E119-$E$5)*$B$5*(1-EXP(-(D119-D118)/$B$6))+$G$5</f>
        <v>5.314319528451</v>
      </c>
      <c r="H119">
        <f t="shared" si="7"/>
        <v>0.0118407216769553</v>
      </c>
      <c r="I119">
        <f t="shared" si="8"/>
        <v>5.11164583846687</v>
      </c>
      <c r="J119">
        <f t="shared" si="9"/>
        <v>5.3131766560336</v>
      </c>
      <c r="K119">
        <f t="shared" si="5"/>
        <v>0.0159863560335998</v>
      </c>
      <c r="L119">
        <f t="shared" si="6"/>
        <v>0.000255563579233012</v>
      </c>
    </row>
    <row r="120" spans="4:12">
      <c r="D120">
        <v>17.266667</v>
      </c>
      <c r="E120">
        <v>80</v>
      </c>
      <c r="F120">
        <v>5.3083581</v>
      </c>
      <c r="G120">
        <f>(G119-$G$5)*EXP(-(D120-D119)/$B$6)+(E120-$E$5)*$B$5*(1-EXP(-(D120-D119)/$B$6))+$G$5</f>
        <v>5.31598007909743</v>
      </c>
      <c r="H120">
        <f t="shared" si="7"/>
        <v>0.0110703376428725</v>
      </c>
      <c r="I120">
        <f t="shared" si="8"/>
        <v>5.12483224544038</v>
      </c>
      <c r="J120">
        <f t="shared" si="9"/>
        <v>5.31491156453485</v>
      </c>
      <c r="K120">
        <f t="shared" si="5"/>
        <v>0.00655346453484462</v>
      </c>
      <c r="L120">
        <f t="shared" si="6"/>
        <v>4.29478974094662e-5</v>
      </c>
    </row>
    <row r="121" spans="4:12">
      <c r="D121">
        <v>17.416667</v>
      </c>
      <c r="E121">
        <v>80</v>
      </c>
      <c r="F121">
        <v>5.3012767</v>
      </c>
      <c r="G121">
        <f>(G120-$G$5)*EXP(-(D121-D120)/$B$6)+(E121-$E$5)*$B$5*(1-EXP(-(D121-D120)/$B$6))+$G$5</f>
        <v>5.31753259057693</v>
      </c>
      <c r="H121">
        <f t="shared" si="7"/>
        <v>0.0103500765300288</v>
      </c>
      <c r="I121">
        <f t="shared" si="8"/>
        <v>5.13726875422891</v>
      </c>
      <c r="J121">
        <f t="shared" si="9"/>
        <v>5.31653359597957</v>
      </c>
      <c r="K121">
        <f t="shared" si="5"/>
        <v>0.0152568959795722</v>
      </c>
      <c r="L121">
        <f t="shared" si="6"/>
        <v>0.000232772874931488</v>
      </c>
    </row>
    <row r="122" spans="4:12">
      <c r="D122">
        <v>17.566667</v>
      </c>
      <c r="E122">
        <v>80</v>
      </c>
      <c r="F122">
        <v>5.3025772</v>
      </c>
      <c r="G122">
        <f>(G121-$G$5)*EXP(-(D122-D121)/$B$6)+(E122-$E$5)*$B$5*(1-EXP(-(D122-D121)/$B$6))+$G$5</f>
        <v>5.31898409216117</v>
      </c>
      <c r="H122">
        <f t="shared" si="7"/>
        <v>0.00967667722821502</v>
      </c>
      <c r="I122">
        <f t="shared" si="8"/>
        <v>5.14899712562663</v>
      </c>
      <c r="J122">
        <f t="shared" si="9"/>
        <v>5.31805009440343</v>
      </c>
      <c r="K122">
        <f t="shared" si="5"/>
        <v>0.0154728944034339</v>
      </c>
      <c r="L122">
        <f t="shared" si="6"/>
        <v>0.000239410461219816</v>
      </c>
    </row>
    <row r="123" spans="4:12">
      <c r="D123">
        <v>17.716667</v>
      </c>
      <c r="E123">
        <v>80</v>
      </c>
      <c r="F123">
        <v>5.3001256</v>
      </c>
      <c r="G123">
        <f>(G122-$G$5)*EXP(-(D123-D122)/$B$6)+(E123-$E$5)*$B$5*(1-EXP(-(D123-D122)/$B$6))+$G$5</f>
        <v>5.32034115578153</v>
      </c>
      <c r="H123">
        <f t="shared" si="7"/>
        <v>0.00904709080240675</v>
      </c>
      <c r="I123">
        <f t="shared" si="8"/>
        <v>5.16005686071652</v>
      </c>
      <c r="J123">
        <f t="shared" si="9"/>
        <v>5.31946792602258</v>
      </c>
      <c r="K123">
        <f t="shared" si="5"/>
        <v>0.0193423260225751</v>
      </c>
      <c r="L123">
        <f t="shared" si="6"/>
        <v>0.000374125575963587</v>
      </c>
    </row>
    <row r="124" spans="4:12">
      <c r="D124">
        <v>17.866667</v>
      </c>
      <c r="E124">
        <v>80</v>
      </c>
      <c r="F124">
        <v>5.2999036</v>
      </c>
      <c r="G124">
        <f>(G123-$G$5)*EXP(-(D124-D123)/$B$6)+(E124-$E$5)*$B$5*(1-EXP(-(D124-D123)/$B$6))+$G$5</f>
        <v>5.32160992578475</v>
      </c>
      <c r="H124">
        <f t="shared" si="7"/>
        <v>0.00845846668816827</v>
      </c>
      <c r="I124">
        <f t="shared" si="8"/>
        <v>5.17048531813666</v>
      </c>
      <c r="J124">
        <f t="shared" si="9"/>
        <v>5.32079351032165</v>
      </c>
      <c r="K124">
        <f t="shared" si="5"/>
        <v>0.020889910321646</v>
      </c>
      <c r="L124">
        <f t="shared" si="6"/>
        <v>0.000436388353246412</v>
      </c>
    </row>
    <row r="125" spans="4:12">
      <c r="D125">
        <v>18.016667</v>
      </c>
      <c r="E125">
        <v>80</v>
      </c>
      <c r="F125">
        <v>5.3039296</v>
      </c>
      <c r="G125">
        <f>(G124-$G$5)*EXP(-(D125-D124)/$B$6)+(E125-$E$5)*$B$5*(1-EXP(-(D125-D124)/$B$6))+$G$5</f>
        <v>5.32279614675253</v>
      </c>
      <c r="H125">
        <f t="shared" si="7"/>
        <v>0.00790813978520422</v>
      </c>
      <c r="I125">
        <f t="shared" si="8"/>
        <v>5.18031782565306</v>
      </c>
      <c r="J125">
        <f t="shared" si="9"/>
        <v>5.32203284911916</v>
      </c>
      <c r="K125">
        <f t="shared" si="5"/>
        <v>0.0181032491191599</v>
      </c>
      <c r="L125">
        <f t="shared" si="6"/>
        <v>0.000327727628670365</v>
      </c>
    </row>
    <row r="126" spans="4:12">
      <c r="D126">
        <v>18.166667</v>
      </c>
      <c r="E126">
        <v>80</v>
      </c>
      <c r="F126">
        <v>5.293324</v>
      </c>
      <c r="G126">
        <f>(G125-$G$5)*EXP(-(D126-D125)/$B$6)+(E126-$E$5)*$B$5*(1-EXP(-(D126-D125)/$B$6))+$G$5</f>
        <v>5.32390518951113</v>
      </c>
      <c r="H126">
        <f t="shared" si="7"/>
        <v>0.00739361839064171</v>
      </c>
      <c r="I126">
        <f t="shared" si="8"/>
        <v>5.18958778628326</v>
      </c>
      <c r="J126">
        <f t="shared" si="9"/>
        <v>5.32319155374179</v>
      </c>
      <c r="K126">
        <f t="shared" si="5"/>
        <v>0.0298675537417914</v>
      </c>
      <c r="L126">
        <f t="shared" si="6"/>
        <v>0.000892070766518797</v>
      </c>
    </row>
    <row r="127" spans="4:12">
      <c r="D127">
        <v>18.316667</v>
      </c>
      <c r="E127">
        <v>80</v>
      </c>
      <c r="F127">
        <v>5.2927135</v>
      </c>
      <c r="G127">
        <f>(G126-$G$5)*EXP(-(D127-D126)/$B$6)+(E127-$E$5)*$B$5*(1-EXP(-(D127-D126)/$B$6))+$G$5</f>
        <v>5.32494207544874</v>
      </c>
      <c r="H127">
        <f t="shared" si="7"/>
        <v>0.00691257291743248</v>
      </c>
      <c r="I127">
        <f t="shared" si="8"/>
        <v>5.19832677920691</v>
      </c>
      <c r="J127">
        <f t="shared" si="9"/>
        <v>5.32427487043066</v>
      </c>
      <c r="K127">
        <f t="shared" si="5"/>
        <v>0.0315613704306612</v>
      </c>
      <c r="L127">
        <f t="shared" si="6"/>
        <v>0.000996120103461416</v>
      </c>
    </row>
    <row r="128" spans="4:12">
      <c r="D128">
        <v>18.466667</v>
      </c>
      <c r="E128">
        <v>80</v>
      </c>
      <c r="F128">
        <v>5.3069296</v>
      </c>
      <c r="G128">
        <f>(G127-$G$5)*EXP(-(D128-D127)/$B$6)+(E128-$E$5)*$B$5*(1-EXP(-(D128-D127)/$B$6))+$G$5</f>
        <v>5.32591149925075</v>
      </c>
      <c r="H128">
        <f t="shared" si="7"/>
        <v>0.00646282534669131</v>
      </c>
      <c r="I128">
        <f t="shared" si="8"/>
        <v>5.20656465569424</v>
      </c>
      <c r="J128">
        <f t="shared" si="9"/>
        <v>5.32528770409462</v>
      </c>
      <c r="K128">
        <f t="shared" si="5"/>
        <v>0.0183581040946157</v>
      </c>
      <c r="L128">
        <f t="shared" si="6"/>
        <v>0.000337019985948745</v>
      </c>
    </row>
    <row r="129" spans="4:12">
      <c r="D129">
        <v>18.616667</v>
      </c>
      <c r="E129">
        <v>80</v>
      </c>
      <c r="F129">
        <v>5.2978385</v>
      </c>
      <c r="G129">
        <f>(G128-$G$5)*EXP(-(D129-D128)/$B$6)+(E129-$E$5)*$B$5*(1-EXP(-(D129-D128)/$B$6))+$G$5</f>
        <v>5.3268178501557</v>
      </c>
      <c r="H129">
        <f t="shared" si="7"/>
        <v>0.00604233936636339</v>
      </c>
      <c r="I129">
        <f t="shared" si="8"/>
        <v>5.21432963027112</v>
      </c>
      <c r="J129">
        <f t="shared" si="9"/>
        <v>5.32623464051808</v>
      </c>
      <c r="K129">
        <f t="shared" si="5"/>
        <v>0.0283961405180815</v>
      </c>
      <c r="L129">
        <f t="shared" si="6"/>
        <v>0.000806340796322629</v>
      </c>
    </row>
    <row r="130" spans="4:12">
      <c r="D130">
        <v>18.766667</v>
      </c>
      <c r="E130">
        <v>80</v>
      </c>
      <c r="F130">
        <v>5.3044006</v>
      </c>
      <c r="G130">
        <f>(G129-$G$5)*EXP(-(D130-D129)/$B$6)+(E130-$E$5)*$B$5*(1-EXP(-(D130-D129)/$B$6))+$G$5</f>
        <v>5.32766523182842</v>
      </c>
      <c r="H130">
        <f t="shared" si="7"/>
        <v>0.00564921115143346</v>
      </c>
      <c r="I130">
        <f t="shared" si="8"/>
        <v>5.22164836733678</v>
      </c>
      <c r="J130">
        <f t="shared" si="9"/>
        <v>5.32711996712402</v>
      </c>
      <c r="K130">
        <f t="shared" si="5"/>
        <v>0.0227193671240196</v>
      </c>
      <c r="L130">
        <f t="shared" si="6"/>
        <v>0.000516169642515981</v>
      </c>
    </row>
    <row r="131" spans="4:12">
      <c r="D131">
        <v>18.916667</v>
      </c>
      <c r="E131">
        <v>80</v>
      </c>
      <c r="F131">
        <v>5.3100407</v>
      </c>
      <c r="G131">
        <f>(G130-$G$5)*EXP(-(D131-D130)/$B$6)+(E131-$E$5)*$B$5*(1-EXP(-(D131-D130)/$B$6))+$G$5</f>
        <v>5.32845748094002</v>
      </c>
      <c r="H131">
        <f t="shared" si="7"/>
        <v>0.005281660744038</v>
      </c>
      <c r="I131">
        <f t="shared" si="8"/>
        <v>5.22854606343808</v>
      </c>
      <c r="J131">
        <f t="shared" si="9"/>
        <v>5.32794769238599</v>
      </c>
      <c r="K131">
        <f t="shared" si="5"/>
        <v>0.0179069923859876</v>
      </c>
      <c r="L131">
        <f t="shared" si="6"/>
        <v>0.000320660376311817</v>
      </c>
    </row>
    <row r="132" spans="4:12">
      <c r="D132">
        <v>19.066667</v>
      </c>
      <c r="E132">
        <v>80</v>
      </c>
      <c r="F132">
        <v>5.2869759</v>
      </c>
      <c r="G132">
        <f>(G131-$G$5)*EXP(-(D132-D131)/$B$6)+(E132-$E$5)*$B$5*(1-EXP(-(D132-D131)/$B$6))+$G$5</f>
        <v>5.32919818453918</v>
      </c>
      <c r="H132">
        <f t="shared" si="7"/>
        <v>0.00493802399438678</v>
      </c>
      <c r="I132">
        <f t="shared" si="8"/>
        <v>5.2350465254002</v>
      </c>
      <c r="J132">
        <f t="shared" si="9"/>
        <v>5.32872156397722</v>
      </c>
      <c r="K132">
        <f t="shared" si="5"/>
        <v>0.0417456639772249</v>
      </c>
      <c r="L132">
        <f t="shared" si="6"/>
        <v>0.00174270046089937</v>
      </c>
    </row>
    <row r="133" spans="4:12">
      <c r="D133">
        <v>19.216667</v>
      </c>
      <c r="E133">
        <v>80</v>
      </c>
      <c r="F133">
        <v>5.2936348</v>
      </c>
      <c r="G133">
        <f>(G132-$G$5)*EXP(-(D133-D132)/$B$6)+(E133-$E$5)*$B$5*(1-EXP(-(D133-D132)/$B$6))+$G$5</f>
        <v>5.32989069629308</v>
      </c>
      <c r="H133">
        <f t="shared" si="7"/>
        <v>0.00461674502600922</v>
      </c>
      <c r="I133">
        <f t="shared" si="8"/>
        <v>5.24117224450436</v>
      </c>
      <c r="J133">
        <f t="shared" si="9"/>
        <v>5.3294450857389</v>
      </c>
      <c r="K133">
        <f t="shared" ref="K133:K196" si="10">ABS(F133-J133)</f>
        <v>0.0358102857388989</v>
      </c>
      <c r="L133">
        <f t="shared" ref="L133:L196" si="11">(F133-J133)^2</f>
        <v>0.00128237656470158</v>
      </c>
    </row>
    <row r="134" spans="4:12">
      <c r="D134">
        <v>19.366667</v>
      </c>
      <c r="E134">
        <v>80</v>
      </c>
      <c r="F134">
        <v>5.3040694</v>
      </c>
      <c r="G134">
        <f>(G133-$G$5)*EXP(-(D134-D133)/$B$6)+(E134-$E$5)*$B$5*(1-EXP(-(D134-D133)/$B$6))+$G$5</f>
        <v>5.33053815167177</v>
      </c>
      <c r="H134">
        <f t="shared" si="7"/>
        <v>0.0043163691912855</v>
      </c>
      <c r="I134">
        <f t="shared" si="8"/>
        <v>5.24694446689509</v>
      </c>
      <c r="J134">
        <f t="shared" si="9"/>
        <v>5.33012153354438</v>
      </c>
      <c r="K134">
        <f t="shared" si="10"/>
        <v>0.0260521335443817</v>
      </c>
      <c r="L134">
        <f t="shared" si="11"/>
        <v>0.0006787136622143</v>
      </c>
    </row>
    <row r="135" spans="4:12">
      <c r="D135">
        <v>19.516667</v>
      </c>
      <c r="E135">
        <v>80</v>
      </c>
      <c r="F135">
        <v>5.2983209</v>
      </c>
      <c r="G135">
        <f>(G134-$G$5)*EXP(-(D135-D134)/$B$6)+(E135-$E$5)*$B$5*(1-EXP(-(D135-D134)/$B$6))+$G$5</f>
        <v>5.33114348214456</v>
      </c>
      <c r="H135">
        <f t="shared" ref="H135:H198" si="12">SLOPE(G134:G135,D134:D135)</f>
        <v>0.00403553648523545</v>
      </c>
      <c r="I135">
        <f t="shared" ref="I135:I198" si="13">INTERCEPT(G134:G135,D134:D135)</f>
        <v>5.25238326039587</v>
      </c>
      <c r="J135">
        <f t="shared" ref="J135:J198" si="14">IF(D135-$D$5&lt;$B$7,J134,VLOOKUP(D135-$B$7,$D$5:$I$5000,5)*(D135-$B$7)+VLOOKUP(D135-$B$7,$D$5:$I$5000,6))</f>
        <v>5.33075397013134</v>
      </c>
      <c r="K135">
        <f t="shared" si="10"/>
        <v>0.0324330701313382</v>
      </c>
      <c r="L135">
        <f t="shared" si="11"/>
        <v>0.0010519040381443</v>
      </c>
    </row>
    <row r="136" spans="4:12">
      <c r="D136">
        <v>19.666667</v>
      </c>
      <c r="E136">
        <v>80</v>
      </c>
      <c r="F136">
        <v>5.2869832</v>
      </c>
      <c r="G136">
        <f>(G135-$G$5)*EXP(-(D136-D135)/$B$6)+(E136-$E$5)*$B$5*(1-EXP(-(D136-D135)/$B$6))+$G$5</f>
        <v>5.33170942845274</v>
      </c>
      <c r="H136">
        <f t="shared" si="12"/>
        <v>0.00377297538786203</v>
      </c>
      <c r="I136">
        <f t="shared" si="13"/>
        <v>5.25750757790046</v>
      </c>
      <c r="J136">
        <f t="shared" si="14"/>
        <v>5.33134525896882</v>
      </c>
      <c r="K136">
        <f t="shared" si="10"/>
        <v>0.0443620589688223</v>
      </c>
      <c r="L136">
        <f t="shared" si="11"/>
        <v>0.00196799227595327</v>
      </c>
    </row>
    <row r="137" spans="4:12">
      <c r="D137">
        <v>19.816667</v>
      </c>
      <c r="E137">
        <v>80</v>
      </c>
      <c r="F137">
        <v>5.2994948</v>
      </c>
      <c r="G137">
        <f>(G136-$G$5)*EXP(-(D137-D136)/$B$6)+(E137-$E$5)*$B$5*(1-EXP(-(D137-D136)/$B$6))+$G$5</f>
        <v>5.33223855301881</v>
      </c>
      <c r="H137">
        <f t="shared" si="12"/>
        <v>0.00352749710713718</v>
      </c>
      <c r="I137">
        <f t="shared" si="13"/>
        <v>5.26233531750321</v>
      </c>
      <c r="J137">
        <f t="shared" si="14"/>
        <v>5.33189807722213</v>
      </c>
      <c r="K137">
        <f t="shared" si="10"/>
        <v>0.0324032772221319</v>
      </c>
      <c r="L137">
        <f t="shared" si="11"/>
        <v>0.00104997237473433</v>
      </c>
    </row>
    <row r="138" spans="4:12">
      <c r="D138">
        <v>19.966667</v>
      </c>
      <c r="E138">
        <v>80</v>
      </c>
      <c r="F138">
        <v>5.2893819</v>
      </c>
      <c r="G138">
        <f>(G137-$G$5)*EXP(-(D138-D137)/$B$6)+(E138-$E$5)*$B$5*(1-EXP(-(D138-D137)/$B$6))+$G$5</f>
        <v>5.33273325154829</v>
      </c>
      <c r="H138">
        <f t="shared" si="12"/>
        <v>0.00329799019651721</v>
      </c>
      <c r="I138">
        <f t="shared" si="13"/>
        <v>5.26688337952516</v>
      </c>
      <c r="J138">
        <f t="shared" si="14"/>
        <v>5.33241492787417</v>
      </c>
      <c r="K138">
        <f t="shared" si="10"/>
        <v>0.0430330278741664</v>
      </c>
      <c r="L138">
        <f t="shared" si="11"/>
        <v>0.00185184148801878</v>
      </c>
    </row>
    <row r="139" spans="4:12">
      <c r="D139">
        <v>20.116667</v>
      </c>
      <c r="E139">
        <v>80</v>
      </c>
      <c r="F139">
        <v>5.3077889</v>
      </c>
      <c r="G139">
        <f>(G138-$G$5)*EXP(-(D139-D138)/$B$6)+(E139-$E$5)*$B$5*(1-EXP(-(D139-D138)/$B$6))+$G$5</f>
        <v>5.33319576387669</v>
      </c>
      <c r="H139">
        <f t="shared" si="12"/>
        <v>0.00308341552266596</v>
      </c>
      <c r="I139">
        <f t="shared" si="13"/>
        <v>5.27116772058459</v>
      </c>
      <c r="J139">
        <f t="shared" si="14"/>
        <v>5.33289815105811</v>
      </c>
      <c r="K139">
        <f t="shared" si="10"/>
        <v>0.0251092510581126</v>
      </c>
      <c r="L139">
        <f t="shared" si="11"/>
        <v>0.000630474488699327</v>
      </c>
    </row>
    <row r="140" spans="4:12">
      <c r="D140">
        <v>20.266667</v>
      </c>
      <c r="E140">
        <v>80</v>
      </c>
      <c r="F140">
        <v>5.3020142</v>
      </c>
      <c r="G140">
        <f>(G139-$G$5)*EXP(-(D140-D139)/$B$6)+(E140-$E$5)*$B$5*(1-EXP(-(D140-D139)/$B$6))+$G$5</f>
        <v>5.33362818411078</v>
      </c>
      <c r="H140">
        <f t="shared" si="12"/>
        <v>0.00288280156062485</v>
      </c>
      <c r="I140">
        <f t="shared" si="13"/>
        <v>5.27520340485452</v>
      </c>
      <c r="J140">
        <f t="shared" si="14"/>
        <v>5.33334993465282</v>
      </c>
      <c r="K140">
        <f t="shared" si="10"/>
        <v>0.0313357346528207</v>
      </c>
      <c r="L140">
        <f t="shared" si="11"/>
        <v>0.000981928266231987</v>
      </c>
    </row>
    <row r="141" spans="4:12">
      <c r="D141">
        <v>20.416667</v>
      </c>
      <c r="E141">
        <v>80</v>
      </c>
      <c r="F141">
        <v>5.2858991</v>
      </c>
      <c r="G141">
        <f>(G140-$G$5)*EXP(-(D141-D140)/$B$6)+(E141-$E$5)*$B$5*(1-EXP(-(D141-D140)/$B$6))+$G$5</f>
        <v>5.33403247011003</v>
      </c>
      <c r="H141">
        <f t="shared" si="12"/>
        <v>0.00269523999500978</v>
      </c>
      <c r="I141">
        <f t="shared" si="13"/>
        <v>5.27900465264684</v>
      </c>
      <c r="J141">
        <f t="shared" si="14"/>
        <v>5.33377232418881</v>
      </c>
      <c r="K141">
        <f t="shared" si="10"/>
        <v>0.0478732241888116</v>
      </c>
      <c r="L141">
        <f t="shared" si="11"/>
        <v>0.00229184559423221</v>
      </c>
    </row>
    <row r="142" spans="4:12">
      <c r="D142">
        <v>20.566667</v>
      </c>
      <c r="E142">
        <v>80</v>
      </c>
      <c r="F142">
        <v>5.3070635</v>
      </c>
      <c r="G142">
        <f>(G141-$G$5)*EXP(-(D142-D141)/$B$6)+(E142-$E$5)*$B$5*(1-EXP(-(D142-D141)/$B$6))+$G$5</f>
        <v>5.33441045235116</v>
      </c>
      <c r="H142">
        <f t="shared" si="12"/>
        <v>0.00251988160750119</v>
      </c>
      <c r="I142">
        <f t="shared" si="13"/>
        <v>5.28258488645026</v>
      </c>
      <c r="J142">
        <f t="shared" si="14"/>
        <v>5.33416723210978</v>
      </c>
      <c r="K142">
        <f t="shared" si="10"/>
        <v>0.0271037321097838</v>
      </c>
      <c r="L142">
        <f t="shared" si="11"/>
        <v>0.000734612294278925</v>
      </c>
    </row>
    <row r="143" spans="4:12">
      <c r="D143">
        <v>20.716667</v>
      </c>
      <c r="E143">
        <v>80</v>
      </c>
      <c r="F143">
        <v>5.2929456</v>
      </c>
      <c r="G143">
        <f>(G142-$G$5)*EXP(-(D143-D142)/$B$6)+(E143-$E$5)*$B$5*(1-EXP(-(D143-D142)/$B$6))+$G$5</f>
        <v>5.33476384221593</v>
      </c>
      <c r="H143">
        <f t="shared" si="12"/>
        <v>0.00235593243183744</v>
      </c>
      <c r="I143">
        <f t="shared" si="13"/>
        <v>5.28595677455106</v>
      </c>
      <c r="J143">
        <f t="shared" si="14"/>
        <v>5.33453644643153</v>
      </c>
      <c r="K143">
        <f t="shared" si="10"/>
        <v>0.0415908464315313</v>
      </c>
      <c r="L143">
        <f t="shared" si="11"/>
        <v>0.00172979850689122</v>
      </c>
    </row>
    <row r="144" spans="4:12">
      <c r="D144">
        <v>20.866667</v>
      </c>
      <c r="E144">
        <v>80</v>
      </c>
      <c r="F144">
        <v>5.3177802</v>
      </c>
      <c r="G144">
        <f>(G143-$G$5)*EXP(-(D144-D143)/$B$6)+(E144-$E$5)*$B$5*(1-EXP(-(D144-D143)/$B$6))+$G$5</f>
        <v>5.33509423973978</v>
      </c>
      <c r="H144">
        <f t="shared" si="12"/>
        <v>0.00220265015898967</v>
      </c>
      <c r="I144">
        <f t="shared" si="13"/>
        <v>5.28913227235465</v>
      </c>
      <c r="J144">
        <f t="shared" si="14"/>
        <v>5.33488163883753</v>
      </c>
      <c r="K144">
        <f t="shared" si="10"/>
        <v>0.0171014388375257</v>
      </c>
      <c r="L144">
        <f t="shared" si="11"/>
        <v>0.000292459210313632</v>
      </c>
    </row>
    <row r="145" spans="4:12">
      <c r="D145">
        <v>21.016667</v>
      </c>
      <c r="E145">
        <v>80</v>
      </c>
      <c r="F145">
        <v>5.2791802</v>
      </c>
      <c r="G145">
        <f>(G144-$G$5)*EXP(-(D145-D144)/$B$6)+(E145-$E$5)*$B$5*(1-EXP(-(D145-D144)/$B$6))+$G$5</f>
        <v>5.33540314085621</v>
      </c>
      <c r="H145">
        <f t="shared" si="12"/>
        <v>0.00205934077621111</v>
      </c>
      <c r="I145">
        <f t="shared" si="13"/>
        <v>5.29212266152306</v>
      </c>
      <c r="J145">
        <f t="shared" si="14"/>
        <v>5.33520437224773</v>
      </c>
      <c r="K145">
        <f t="shared" si="10"/>
        <v>0.0560241722477306</v>
      </c>
      <c r="L145">
        <f t="shared" si="11"/>
        <v>0.00313870787604339</v>
      </c>
    </row>
    <row r="146" spans="4:12">
      <c r="D146">
        <v>21.166667</v>
      </c>
      <c r="E146">
        <v>80</v>
      </c>
      <c r="F146">
        <v>5.3044135</v>
      </c>
      <c r="G146">
        <f>(G145-$G$5)*EXP(-(D146-D145)/$B$6)+(E146-$E$5)*$B$5*(1-EXP(-(D146-D145)/$B$6))+$G$5</f>
        <v>5.33569194416993</v>
      </c>
      <c r="H146">
        <f t="shared" si="12"/>
        <v>0.00192535542481074</v>
      </c>
      <c r="I146">
        <f t="shared" si="13"/>
        <v>5.29493858703632</v>
      </c>
      <c r="J146">
        <f t="shared" si="14"/>
        <v>5.33550610789502</v>
      </c>
      <c r="K146">
        <f t="shared" si="10"/>
        <v>0.0310926078950242</v>
      </c>
      <c r="L146">
        <f t="shared" si="11"/>
        <v>0.000966750265713722</v>
      </c>
    </row>
    <row r="147" spans="4:12">
      <c r="D147">
        <v>21.316667</v>
      </c>
      <c r="E147">
        <v>80</v>
      </c>
      <c r="F147">
        <v>5.2944937</v>
      </c>
      <c r="G147">
        <f>(G146-$G$5)*EXP(-(D147-D146)/$B$6)+(E147-$E$5)*$B$5*(1-EXP(-(D147-D146)/$B$6))+$G$5</f>
        <v>5.33596195728928</v>
      </c>
      <c r="H147">
        <f t="shared" si="12"/>
        <v>0.00180008746228923</v>
      </c>
      <c r="I147">
        <f t="shared" si="13"/>
        <v>5.29759009228478</v>
      </c>
      <c r="J147">
        <f t="shared" si="14"/>
        <v>5.33578821194118</v>
      </c>
      <c r="K147">
        <f t="shared" si="10"/>
        <v>0.0412945119411754</v>
      </c>
      <c r="L147">
        <f t="shared" si="11"/>
        <v>0.00170523671645988</v>
      </c>
    </row>
    <row r="148" spans="4:12">
      <c r="D148">
        <v>21.466667</v>
      </c>
      <c r="E148">
        <v>80</v>
      </c>
      <c r="F148">
        <v>5.3007712</v>
      </c>
      <c r="G148">
        <f>(G147-$G$5)*EXP(-(D148-D147)/$B$6)+(E148-$E$5)*$B$5*(1-EXP(-(D148-D147)/$B$6))+$G$5</f>
        <v>5.33621440274663</v>
      </c>
      <c r="H148">
        <f t="shared" si="12"/>
        <v>0.00168296971569501</v>
      </c>
      <c r="I148">
        <f t="shared" si="13"/>
        <v>5.30008665228872</v>
      </c>
      <c r="J148">
        <f t="shared" si="14"/>
        <v>5.33605196166239</v>
      </c>
      <c r="K148">
        <f t="shared" si="10"/>
        <v>0.035280761662392</v>
      </c>
      <c r="L148">
        <f t="shared" si="11"/>
        <v>0.00124473214347851</v>
      </c>
    </row>
    <row r="149" spans="4:12">
      <c r="D149">
        <v>21.616667</v>
      </c>
      <c r="E149">
        <v>80</v>
      </c>
      <c r="F149">
        <v>5.2914972</v>
      </c>
      <c r="G149">
        <f>(G148-$G$5)*EXP(-(D149-D148)/$B$6)+(E149-$E$5)*$B$5*(1-EXP(-(D149-D148)/$B$6))+$G$5</f>
        <v>5.33645042353367</v>
      </c>
      <c r="H149">
        <f t="shared" si="12"/>
        <v>0.0015734719136044</v>
      </c>
      <c r="I149">
        <f t="shared" si="13"/>
        <v>5.30243720514343</v>
      </c>
      <c r="J149">
        <f t="shared" si="14"/>
        <v>5.33629855123242</v>
      </c>
      <c r="K149">
        <f t="shared" si="10"/>
        <v>0.044801351232417</v>
      </c>
      <c r="L149">
        <f t="shared" si="11"/>
        <v>0.00200716107225039</v>
      </c>
    </row>
    <row r="150" spans="4:12">
      <c r="D150">
        <v>21.766667</v>
      </c>
      <c r="E150">
        <v>80</v>
      </c>
      <c r="F150">
        <v>5.3117279</v>
      </c>
      <c r="G150">
        <f>(G149-$G$5)*EXP(-(D150-D149)/$B$6)+(E150-$E$5)*$B$5*(1-EXP(-(D150-D149)/$B$6))+$G$5</f>
        <v>5.33667108827646</v>
      </c>
      <c r="H150">
        <f t="shared" si="12"/>
        <v>0.00147109828525651</v>
      </c>
      <c r="I150">
        <f t="shared" si="13"/>
        <v>5.30465018177701</v>
      </c>
      <c r="J150">
        <f t="shared" si="14"/>
        <v>5.33652909712935</v>
      </c>
      <c r="K150">
        <f t="shared" si="10"/>
        <v>0.0248011971293529</v>
      </c>
      <c r="L150">
        <f t="shared" si="11"/>
        <v>0.000615099379049023</v>
      </c>
    </row>
    <row r="151" spans="4:12">
      <c r="D151">
        <v>21.916667</v>
      </c>
      <c r="E151">
        <v>80</v>
      </c>
      <c r="F151">
        <v>5.2964978</v>
      </c>
      <c r="G151">
        <f>(G150-$G$5)*EXP(-(D151-D150)/$B$6)+(E151-$E$5)*$B$5*(1-EXP(-(D151-D150)/$B$6))+$G$5</f>
        <v>5.33687739607384</v>
      </c>
      <c r="H151">
        <f t="shared" si="12"/>
        <v>0.00137538531585455</v>
      </c>
      <c r="I151">
        <f t="shared" si="13"/>
        <v>5.30673353410957</v>
      </c>
      <c r="J151">
        <f t="shared" si="14"/>
        <v>5.33674464319072</v>
      </c>
      <c r="K151">
        <f t="shared" si="10"/>
        <v>0.0402468431907241</v>
      </c>
      <c r="L151">
        <f t="shared" si="11"/>
        <v>0.00161980838681874</v>
      </c>
    </row>
    <row r="152" spans="4:12">
      <c r="D152">
        <v>22.066667</v>
      </c>
      <c r="E152">
        <v>80</v>
      </c>
      <c r="F152">
        <v>5.302127</v>
      </c>
      <c r="G152">
        <f>(G151-$G$5)*EXP(-(D152-D151)/$B$6)+(E152-$E$5)*$B$5*(1-EXP(-(D152-D151)/$B$6))+$G$5</f>
        <v>5.33707028102103</v>
      </c>
      <c r="H152">
        <f t="shared" si="12"/>
        <v>0.00128589964792408</v>
      </c>
      <c r="I152">
        <f t="shared" si="13"/>
        <v>5.30869476169487</v>
      </c>
      <c r="J152">
        <f t="shared" si="14"/>
        <v>5.33694616533963</v>
      </c>
      <c r="K152">
        <f t="shared" si="10"/>
        <v>0.0348191653396341</v>
      </c>
      <c r="L152">
        <f t="shared" si="11"/>
        <v>0.00121237427494878</v>
      </c>
    </row>
    <row r="153" spans="4:12">
      <c r="D153">
        <v>22.216667</v>
      </c>
      <c r="E153">
        <v>80</v>
      </c>
      <c r="F153">
        <v>5.2936716</v>
      </c>
      <c r="G153">
        <f>(G152-$G$5)*EXP(-(D153-D152)/$B$6)+(E153-$E$5)*$B$5*(1-EXP(-(D153-D152)/$B$6))+$G$5</f>
        <v>5.33725061643891</v>
      </c>
      <c r="H153">
        <f t="shared" si="12"/>
        <v>0.00120223611919692</v>
      </c>
      <c r="I153">
        <f t="shared" si="13"/>
        <v>5.31054093692334</v>
      </c>
      <c r="J153">
        <f t="shared" si="14"/>
        <v>5.33713457600343</v>
      </c>
      <c r="K153">
        <f t="shared" si="10"/>
        <v>0.0434629760034255</v>
      </c>
      <c r="L153">
        <f t="shared" si="11"/>
        <v>0.00188903028307434</v>
      </c>
    </row>
    <row r="154" spans="4:12">
      <c r="D154">
        <v>22.366667</v>
      </c>
      <c r="E154">
        <v>80</v>
      </c>
      <c r="F154">
        <v>5.296384</v>
      </c>
      <c r="G154">
        <f>(G153-$G$5)*EXP(-(D154-D153)/$B$6)+(E154-$E$5)*$B$5*(1-EXP(-(D154-D153)/$B$6))+$G$5</f>
        <v>5.33741921882813</v>
      </c>
      <c r="H154">
        <f t="shared" si="12"/>
        <v>0.00112401592817336</v>
      </c>
      <c r="I154">
        <f t="shared" si="13"/>
        <v>5.31227872885998</v>
      </c>
      <c r="J154">
        <f t="shared" si="14"/>
        <v>5.33731072824487</v>
      </c>
      <c r="K154">
        <f t="shared" si="10"/>
        <v>0.0409267282448678</v>
      </c>
      <c r="L154">
        <f t="shared" si="11"/>
        <v>0.00167499708482926</v>
      </c>
    </row>
    <row r="155" spans="4:12">
      <c r="D155">
        <v>22.516667</v>
      </c>
      <c r="E155">
        <v>80</v>
      </c>
      <c r="F155">
        <v>5.2976113</v>
      </c>
      <c r="G155">
        <f>(G154-$G$5)*EXP(-(D155-D154)/$B$6)+(E155-$E$5)*$B$5*(1-EXP(-(D155-D154)/$B$6))+$G$5</f>
        <v>5.33757685156599</v>
      </c>
      <c r="H155">
        <f t="shared" si="12"/>
        <v>0.00105088491903751</v>
      </c>
      <c r="I155">
        <f t="shared" si="13"/>
        <v>5.3139144257887</v>
      </c>
      <c r="J155">
        <f t="shared" si="14"/>
        <v>5.33747541962454</v>
      </c>
      <c r="K155">
        <f t="shared" si="10"/>
        <v>0.0398641196245428</v>
      </c>
      <c r="L155">
        <f t="shared" si="11"/>
        <v>0.00158914803343986</v>
      </c>
    </row>
    <row r="156" spans="4:12">
      <c r="D156">
        <v>22.666667</v>
      </c>
      <c r="E156">
        <v>80</v>
      </c>
      <c r="F156">
        <v>5.3084248</v>
      </c>
      <c r="G156">
        <f>(G155-$G$5)*EXP(-(D156-D155)/$B$6)+(E156-$E$5)*$B$5*(1-EXP(-(D156-D155)/$B$6))+$G$5</f>
        <v>5.33772422836271</v>
      </c>
      <c r="H156">
        <f t="shared" si="12"/>
        <v>0.000982511978152218</v>
      </c>
      <c r="I156">
        <f t="shared" si="13"/>
        <v>5.31545395653042</v>
      </c>
      <c r="J156">
        <f t="shared" si="14"/>
        <v>5.33762939581194</v>
      </c>
      <c r="K156">
        <f t="shared" si="10"/>
        <v>0.0292045958119411</v>
      </c>
      <c r="L156">
        <f t="shared" si="11"/>
        <v>0.000852908416538849</v>
      </c>
    </row>
    <row r="157" spans="4:12">
      <c r="D157">
        <v>22.816667</v>
      </c>
      <c r="E157">
        <v>80</v>
      </c>
      <c r="F157">
        <v>5.312034</v>
      </c>
      <c r="G157">
        <f>(G156-$G$5)*EXP(-(D157-D156)/$B$6)+(E157-$E$5)*$B$5*(1-EXP(-(D157-D156)/$B$6))+$G$5</f>
        <v>5.33786201649294</v>
      </c>
      <c r="H157">
        <f t="shared" si="12"/>
        <v>0.000918587534872737</v>
      </c>
      <c r="I157">
        <f t="shared" si="13"/>
        <v>5.3169029105994</v>
      </c>
      <c r="J157">
        <f t="shared" si="14"/>
        <v>5.33777335396162</v>
      </c>
      <c r="K157">
        <f t="shared" si="10"/>
        <v>0.0257393539616197</v>
      </c>
      <c r="L157">
        <f t="shared" si="11"/>
        <v>0.00066251434236155</v>
      </c>
    </row>
    <row r="158" spans="4:12">
      <c r="D158">
        <v>22.966667</v>
      </c>
      <c r="E158">
        <v>70</v>
      </c>
      <c r="F158">
        <v>5.3004643</v>
      </c>
      <c r="G158">
        <f>(G157-$G$5)*EXP(-(D158-D157)/$B$6)+(E158-$E$5)*$B$5*(1-EXP(-(D158-D157)/$B$6))+$G$5</f>
        <v>5.2500737641557</v>
      </c>
      <c r="H158">
        <f t="shared" si="12"/>
        <v>-0.585255015581637</v>
      </c>
      <c r="I158">
        <f t="shared" si="13"/>
        <v>18.691430817099</v>
      </c>
      <c r="J158">
        <f t="shared" si="14"/>
        <v>5.33790794586969</v>
      </c>
      <c r="K158">
        <f t="shared" si="10"/>
        <v>0.0374436458696872</v>
      </c>
      <c r="L158">
        <f t="shared" si="11"/>
        <v>0.00140202661601454</v>
      </c>
    </row>
    <row r="159" spans="4:12">
      <c r="D159">
        <v>23.116667</v>
      </c>
      <c r="E159">
        <v>70</v>
      </c>
      <c r="F159">
        <v>5.3015886</v>
      </c>
      <c r="G159">
        <f>(G158-$G$5)*EXP(-(D159-D158)/$B$6)+(E159-$E$5)*$B$5*(1-EXP(-(D159-D158)/$B$6))+$G$5</f>
        <v>5.16799721333679</v>
      </c>
      <c r="H159">
        <f t="shared" si="12"/>
        <v>-0.547177005459395</v>
      </c>
      <c r="I159">
        <f t="shared" si="13"/>
        <v>17.8169058385988</v>
      </c>
      <c r="J159">
        <f t="shared" si="14"/>
        <v>5.22081101337662</v>
      </c>
      <c r="K159">
        <f t="shared" si="10"/>
        <v>0.0807775866233831</v>
      </c>
      <c r="L159">
        <f t="shared" si="11"/>
        <v>0.00652501850069816</v>
      </c>
    </row>
    <row r="160" spans="4:12">
      <c r="D160">
        <v>23.266667</v>
      </c>
      <c r="E160">
        <v>70</v>
      </c>
      <c r="F160">
        <v>5.2735608</v>
      </c>
      <c r="G160">
        <f>(G159-$G$5)*EXP(-(D160-D159)/$B$6)+(E160-$E$5)*$B$5*(1-EXP(-(D160-D159)/$B$6))+$G$5</f>
        <v>5.09126074786473</v>
      </c>
      <c r="H160">
        <f t="shared" si="12"/>
        <v>-0.511576436480366</v>
      </c>
      <c r="I160">
        <f t="shared" si="13"/>
        <v>16.9939393405</v>
      </c>
      <c r="J160">
        <f t="shared" si="14"/>
        <v>5.14063836306382</v>
      </c>
      <c r="K160">
        <f t="shared" si="10"/>
        <v>0.132922436936182</v>
      </c>
      <c r="L160">
        <f t="shared" si="11"/>
        <v>0.0176683742410533</v>
      </c>
    </row>
    <row r="161" spans="4:12">
      <c r="D161">
        <v>23.416667</v>
      </c>
      <c r="E161">
        <v>70</v>
      </c>
      <c r="F161">
        <v>5.2354579</v>
      </c>
      <c r="G161">
        <f>(G160-$G$5)*EXP(-(D161-D160)/$B$6)+(E161-$E$5)*$B$5*(1-EXP(-(D161-D160)/$B$6))+$G$5</f>
        <v>5.01951692975357</v>
      </c>
      <c r="H161">
        <f t="shared" si="12"/>
        <v>-0.478292120741111</v>
      </c>
      <c r="I161">
        <f t="shared" si="13"/>
        <v>16.219524249872</v>
      </c>
      <c r="J161">
        <f t="shared" si="14"/>
        <v>5.06568192604071</v>
      </c>
      <c r="K161">
        <f t="shared" si="10"/>
        <v>0.169775973959286</v>
      </c>
      <c r="L161">
        <f t="shared" si="11"/>
        <v>0.0288238813338242</v>
      </c>
    </row>
    <row r="162" spans="4:12">
      <c r="D162">
        <v>23.566667</v>
      </c>
      <c r="E162">
        <v>70</v>
      </c>
      <c r="F162">
        <v>5.2107894</v>
      </c>
      <c r="G162">
        <f>(G161-$G$5)*EXP(-(D162-D161)/$B$6)+(E162-$E$5)*$B$5*(1-EXP(-(D162-D161)/$B$6))+$G$5</f>
        <v>4.9524409261156</v>
      </c>
      <c r="H162">
        <f t="shared" si="12"/>
        <v>-0.447173357586442</v>
      </c>
      <c r="I162">
        <f t="shared" si="13"/>
        <v>15.4908265356272</v>
      </c>
      <c r="J162">
        <f t="shared" si="14"/>
        <v>4.99560232371651</v>
      </c>
      <c r="K162">
        <f t="shared" si="10"/>
        <v>0.215187076283487</v>
      </c>
      <c r="L162">
        <f t="shared" si="11"/>
        <v>0.0463054777994354</v>
      </c>
    </row>
    <row r="163" spans="4:12">
      <c r="D163">
        <v>23.716667</v>
      </c>
      <c r="E163">
        <v>70</v>
      </c>
      <c r="F163">
        <v>5.1284345</v>
      </c>
      <c r="G163">
        <f>(G162-$G$5)*EXP(-(D163-D162)/$B$6)+(E163-$E$5)*$B$5*(1-EXP(-(D163-D162)/$B$6))+$G$5</f>
        <v>4.8897290384228</v>
      </c>
      <c r="H163">
        <f t="shared" si="12"/>
        <v>-0.418079251285359</v>
      </c>
      <c r="I163">
        <f t="shared" si="13"/>
        <v>14.805175420767</v>
      </c>
      <c r="J163">
        <f t="shared" si="14"/>
        <v>4.93008225823628</v>
      </c>
      <c r="K163">
        <f t="shared" si="10"/>
        <v>0.198352241763721</v>
      </c>
      <c r="L163">
        <f t="shared" si="11"/>
        <v>0.0393436118126936</v>
      </c>
    </row>
    <row r="164" spans="4:12">
      <c r="D164">
        <v>23.866667</v>
      </c>
      <c r="E164">
        <v>70</v>
      </c>
      <c r="F164">
        <v>5.0866205</v>
      </c>
      <c r="G164">
        <f>(G163-$G$5)*EXP(-(D164-D163)/$B$6)+(E164-$E$5)*$B$5*(1-EXP(-(D164-D163)/$B$6))+$G$5</f>
        <v>4.8310973274577</v>
      </c>
      <c r="H164">
        <f t="shared" si="12"/>
        <v>-0.39087807310063</v>
      </c>
      <c r="I164">
        <f t="shared" si="13"/>
        <v>14.1600541357521</v>
      </c>
      <c r="J164">
        <f t="shared" si="14"/>
        <v>4.86882507585853</v>
      </c>
      <c r="K164">
        <f t="shared" si="10"/>
        <v>0.217795424141471</v>
      </c>
      <c r="L164">
        <f t="shared" si="11"/>
        <v>0.0474348467769633</v>
      </c>
    </row>
    <row r="165" spans="4:12">
      <c r="D165">
        <v>24.016667</v>
      </c>
      <c r="E165">
        <v>70</v>
      </c>
      <c r="F165">
        <v>5.0287133</v>
      </c>
      <c r="G165">
        <f>(G164-$G$5)*EXP(-(D165-D164)/$B$6)+(E165-$E$5)*$B$5*(1-EXP(-(D165-D164)/$B$6))+$G$5</f>
        <v>4.77628032772818</v>
      </c>
      <c r="H165">
        <f t="shared" si="12"/>
        <v>-0.365446664863493</v>
      </c>
      <c r="I165">
        <f t="shared" si="13"/>
        <v>13.5530911840153</v>
      </c>
      <c r="J165">
        <f t="shared" si="14"/>
        <v>4.81155342380267</v>
      </c>
      <c r="K165">
        <f t="shared" si="10"/>
        <v>0.21715987619733</v>
      </c>
      <c r="L165">
        <f t="shared" si="11"/>
        <v>0.0471584118300398</v>
      </c>
    </row>
    <row r="166" spans="4:12">
      <c r="D166">
        <v>24.166667</v>
      </c>
      <c r="E166">
        <v>70</v>
      </c>
      <c r="F166">
        <v>4.970571</v>
      </c>
      <c r="G166">
        <f>(G165-$G$5)*EXP(-(D166-D165)/$B$6)+(E166-$E$5)*$B$5*(1-EXP(-(D166-D165)/$B$6))+$G$5</f>
        <v>4.7250298455252</v>
      </c>
      <c r="H166">
        <f t="shared" si="12"/>
        <v>-0.341669881353181</v>
      </c>
      <c r="I166">
        <f t="shared" si="13"/>
        <v>12.982052092117</v>
      </c>
      <c r="J166">
        <f t="shared" si="14"/>
        <v>4.75800799448501</v>
      </c>
      <c r="K166">
        <f t="shared" si="10"/>
        <v>0.212563005514994</v>
      </c>
      <c r="L166">
        <f t="shared" si="11"/>
        <v>0.0451830313135674</v>
      </c>
    </row>
    <row r="167" spans="4:12">
      <c r="D167">
        <v>24.316667</v>
      </c>
      <c r="E167">
        <v>70</v>
      </c>
      <c r="F167">
        <v>4.8818375</v>
      </c>
      <c r="G167">
        <f>(G166-$G$5)*EXP(-(D167-D166)/$B$6)+(E167-$E$5)*$B$5*(1-EXP(-(D167-D166)/$B$6))+$G$5</f>
        <v>4.67711383518173</v>
      </c>
      <c r="H167">
        <f t="shared" si="12"/>
        <v>-0.31944006895644</v>
      </c>
      <c r="I167">
        <f t="shared" si="13"/>
        <v>12.4448316184525</v>
      </c>
      <c r="J167">
        <f t="shared" si="14"/>
        <v>4.70794635145754</v>
      </c>
      <c r="K167">
        <f t="shared" si="10"/>
        <v>0.173891148542458</v>
      </c>
      <c r="L167">
        <f t="shared" si="11"/>
        <v>0.0302381315414151</v>
      </c>
    </row>
    <row r="168" spans="4:12">
      <c r="D168">
        <v>24.466667</v>
      </c>
      <c r="E168">
        <v>70</v>
      </c>
      <c r="F168">
        <v>4.8286668</v>
      </c>
      <c r="G168">
        <f>(G167-$G$5)*EXP(-(D168-D167)/$B$6)+(E168-$E$5)*$B$5*(1-EXP(-(D168-D167)/$B$6))+$G$5</f>
        <v>4.63231534844473</v>
      </c>
      <c r="H168">
        <f t="shared" si="12"/>
        <v>-0.298656578246693</v>
      </c>
      <c r="I168">
        <f t="shared" si="13"/>
        <v>11.939446395766</v>
      </c>
      <c r="J168">
        <f t="shared" si="14"/>
        <v>4.66114183173391</v>
      </c>
      <c r="K168">
        <f t="shared" si="10"/>
        <v>0.167524968266086</v>
      </c>
      <c r="L168">
        <f t="shared" si="11"/>
        <v>0.0280646149925532</v>
      </c>
    </row>
    <row r="169" spans="4:12">
      <c r="D169">
        <v>24.616667</v>
      </c>
      <c r="E169">
        <v>70</v>
      </c>
      <c r="F169">
        <v>4.7545755</v>
      </c>
      <c r="G169">
        <f>(G168-$G$5)*EXP(-(D169-D168)/$B$6)+(E169-$E$5)*$B$5*(1-EXP(-(D169-D168)/$B$6))+$G$5</f>
        <v>4.59043155220335</v>
      </c>
      <c r="H169">
        <f t="shared" si="12"/>
        <v>-0.279225308275862</v>
      </c>
      <c r="I169">
        <f t="shared" si="13"/>
        <v>11.4640279840026</v>
      </c>
      <c r="J169">
        <f t="shared" si="14"/>
        <v>4.61738251953239</v>
      </c>
      <c r="K169">
        <f t="shared" si="10"/>
        <v>0.137192980467605</v>
      </c>
      <c r="L169">
        <f t="shared" si="11"/>
        <v>0.0188219138895845</v>
      </c>
    </row>
    <row r="170" spans="4:12">
      <c r="D170">
        <v>24.766667</v>
      </c>
      <c r="E170">
        <v>70</v>
      </c>
      <c r="F170">
        <v>4.6837926</v>
      </c>
      <c r="G170">
        <f>(G169-$G$5)*EXP(-(D170-D169)/$B$6)+(E170-$E$5)*$B$5*(1-EXP(-(D170-D169)/$B$6))+$G$5</f>
        <v>4.55127281012601</v>
      </c>
      <c r="H170">
        <f t="shared" si="12"/>
        <v>-0.261058280515582</v>
      </c>
      <c r="I170">
        <f t="shared" si="13"/>
        <v>11.016816311248</v>
      </c>
      <c r="J170">
        <f t="shared" si="14"/>
        <v>4.57647028678956</v>
      </c>
      <c r="K170">
        <f t="shared" si="10"/>
        <v>0.107322313210441</v>
      </c>
      <c r="L170">
        <f t="shared" si="11"/>
        <v>0.0115180789128401</v>
      </c>
    </row>
    <row r="171" spans="4:12">
      <c r="D171">
        <v>24.916667</v>
      </c>
      <c r="E171">
        <v>70</v>
      </c>
      <c r="F171">
        <v>4.6083829</v>
      </c>
      <c r="G171">
        <f>(G170-$G$5)*EXP(-(D171-D170)/$B$6)+(E171-$E$5)*$B$5*(1-EXP(-(D171-D170)/$B$6))+$G$5</f>
        <v>4.51466182404819</v>
      </c>
      <c r="H171">
        <f t="shared" si="12"/>
        <v>-0.244073240518807</v>
      </c>
      <c r="I171">
        <f t="shared" si="13"/>
        <v>10.5961534816662</v>
      </c>
      <c r="J171">
        <f t="shared" si="14"/>
        <v>4.53821989610024</v>
      </c>
      <c r="K171">
        <f t="shared" si="10"/>
        <v>0.070163003899764</v>
      </c>
      <c r="L171">
        <f t="shared" si="11"/>
        <v>0.0049228471162383</v>
      </c>
    </row>
    <row r="172" spans="4:12">
      <c r="D172">
        <v>25.066667</v>
      </c>
      <c r="E172">
        <v>70</v>
      </c>
      <c r="F172">
        <v>4.5488247</v>
      </c>
      <c r="G172">
        <f>(G171-$G$5)*EXP(-(D172-D171)/$B$6)+(E172-$E$5)*$B$5*(1-EXP(-(D172-D171)/$B$6))+$G$5</f>
        <v>4.48043283122347</v>
      </c>
      <c r="H172">
        <f t="shared" si="12"/>
        <v>-0.228193285498165</v>
      </c>
      <c r="I172">
        <f t="shared" si="13"/>
        <v>10.2004779304419</v>
      </c>
      <c r="J172">
        <f t="shared" si="14"/>
        <v>4.50245816202225</v>
      </c>
      <c r="K172">
        <f t="shared" si="10"/>
        <v>0.0463665379777467</v>
      </c>
      <c r="L172">
        <f t="shared" si="11"/>
        <v>0.00214985584404183</v>
      </c>
    </row>
    <row r="173" spans="4:12">
      <c r="D173">
        <v>25.216667</v>
      </c>
      <c r="E173">
        <v>70</v>
      </c>
      <c r="F173">
        <v>4.498932</v>
      </c>
      <c r="G173">
        <f>(G172-$G$5)*EXP(-(D173-D172)/$B$6)+(E173-$E$5)*$B$5*(1-EXP(-(D173-D172)/$B$6))+$G$5</f>
        <v>4.44843085380323</v>
      </c>
      <c r="H173">
        <f t="shared" si="12"/>
        <v>-0.213346516134913</v>
      </c>
      <c r="I173">
        <f t="shared" si="13"/>
        <v>9.82831890678745</v>
      </c>
      <c r="J173">
        <f t="shared" si="14"/>
        <v>4.46902316694856</v>
      </c>
      <c r="K173">
        <f t="shared" si="10"/>
        <v>0.0299088330514401</v>
      </c>
      <c r="L173">
        <f t="shared" si="11"/>
        <v>0.000894538294498916</v>
      </c>
    </row>
    <row r="174" spans="4:12">
      <c r="D174">
        <v>25.366667</v>
      </c>
      <c r="E174">
        <v>70</v>
      </c>
      <c r="F174">
        <v>4.4616662</v>
      </c>
      <c r="G174">
        <f>(G173-$G$5)*EXP(-(D174-D173)/$B$6)+(E174-$E$5)*$B$5*(1-EXP(-(D174-D173)/$B$6))+$G$5</f>
        <v>4.41851099714693</v>
      </c>
      <c r="H174">
        <f t="shared" si="12"/>
        <v>-0.199465711042015</v>
      </c>
      <c r="I174">
        <f t="shared" si="13"/>
        <v>9.47829126706794</v>
      </c>
      <c r="J174">
        <f t="shared" si="14"/>
        <v>4.43776352799649</v>
      </c>
      <c r="K174">
        <f t="shared" si="10"/>
        <v>0.0239026720035138</v>
      </c>
      <c r="L174">
        <f t="shared" si="11"/>
        <v>0.000571337728907563</v>
      </c>
    </row>
    <row r="175" spans="4:12">
      <c r="D175">
        <v>25.516667</v>
      </c>
      <c r="E175">
        <v>70</v>
      </c>
      <c r="F175">
        <v>4.4082119</v>
      </c>
      <c r="G175">
        <f>(G174-$G$5)*EXP(-(D175-D174)/$B$6)+(E175-$E$5)*$B$5*(1-EXP(-(D175-D174)/$B$6))+$G$5</f>
        <v>4.39053779378583</v>
      </c>
      <c r="H175">
        <f t="shared" si="12"/>
        <v>-0.186488022407341</v>
      </c>
      <c r="I175">
        <f t="shared" si="13"/>
        <v>9.14909056104249</v>
      </c>
      <c r="J175">
        <f t="shared" si="14"/>
        <v>4.40853771159483</v>
      </c>
      <c r="K175">
        <f t="shared" si="10"/>
        <v>0.000325811594827918</v>
      </c>
      <c r="L175">
        <f t="shared" si="11"/>
        <v>1.06153195324312e-7</v>
      </c>
    </row>
    <row r="176" spans="4:12">
      <c r="D176">
        <v>25.666667</v>
      </c>
      <c r="E176">
        <v>70</v>
      </c>
      <c r="F176">
        <v>4.3567042</v>
      </c>
      <c r="G176">
        <f>(G175-$G$5)*EXP(-(D176-D175)/$B$6)+(E176-$E$5)*$B$5*(1-EXP(-(D176-D175)/$B$6))+$G$5</f>
        <v>4.36438459006997</v>
      </c>
      <c r="H176">
        <f t="shared" si="12"/>
        <v>-0.174354691439051</v>
      </c>
      <c r="I176">
        <f t="shared" si="13"/>
        <v>8.83948839512384</v>
      </c>
      <c r="J176">
        <f t="shared" si="14"/>
        <v>4.38121339266546</v>
      </c>
      <c r="K176">
        <f t="shared" si="10"/>
        <v>0.0245091926654606</v>
      </c>
      <c r="L176">
        <f t="shared" si="11"/>
        <v>0.000600700525112667</v>
      </c>
    </row>
    <row r="177" spans="4:12">
      <c r="D177">
        <v>25.816667</v>
      </c>
      <c r="E177">
        <v>70</v>
      </c>
      <c r="F177">
        <v>4.3181868</v>
      </c>
      <c r="G177">
        <f>(G176-$G$5)*EXP(-(D177-D176)/$B$6)+(E177-$E$5)*$B$5*(1-EXP(-(D177-D176)/$B$6))+$G$5</f>
        <v>4.33993297272127</v>
      </c>
      <c r="H177">
        <f t="shared" si="12"/>
        <v>-0.163010782324699</v>
      </c>
      <c r="I177">
        <f t="shared" si="13"/>
        <v>8.5483280574075</v>
      </c>
      <c r="J177">
        <f t="shared" si="14"/>
        <v>4.35566685549802</v>
      </c>
      <c r="K177">
        <f t="shared" si="10"/>
        <v>0.0374800554980173</v>
      </c>
      <c r="L177">
        <f t="shared" si="11"/>
        <v>0.00140475456013445</v>
      </c>
    </row>
    <row r="178" spans="4:12">
      <c r="D178">
        <v>25.966667</v>
      </c>
      <c r="E178">
        <v>70</v>
      </c>
      <c r="F178">
        <v>4.2835126</v>
      </c>
      <c r="G178">
        <f>(G177-$G$5)*EXP(-(D178-D177)/$B$6)+(E178-$E$5)*$B$5*(1-EXP(-(D178-D177)/$B$6))+$G$5</f>
        <v>4.31707223269633</v>
      </c>
      <c r="H178">
        <f t="shared" si="12"/>
        <v>-0.152404933499596</v>
      </c>
      <c r="I178">
        <f t="shared" si="13"/>
        <v>8.27452039003747</v>
      </c>
      <c r="J178">
        <f t="shared" si="14"/>
        <v>4.33178243360503</v>
      </c>
      <c r="K178">
        <f t="shared" si="10"/>
        <v>0.0482698336050307</v>
      </c>
      <c r="L178">
        <f t="shared" si="11"/>
        <v>0.00232997683625735</v>
      </c>
    </row>
    <row r="179" spans="4:12">
      <c r="D179">
        <v>26.116667</v>
      </c>
      <c r="E179">
        <v>70</v>
      </c>
      <c r="F179">
        <v>4.2464751</v>
      </c>
      <c r="G179">
        <f>(G178-$G$5)*EXP(-(D179-D178)/$B$6)+(E179-$E$5)*$B$5*(1-EXP(-(D179-D178)/$B$6))+$G$5</f>
        <v>4.2956988639316</v>
      </c>
      <c r="H179">
        <f t="shared" si="12"/>
        <v>-0.142489125098174</v>
      </c>
      <c r="I179">
        <f t="shared" si="13"/>
        <v>8.01703989524196</v>
      </c>
      <c r="J179">
        <f t="shared" si="14"/>
        <v>4.30945198602135</v>
      </c>
      <c r="K179">
        <f t="shared" si="10"/>
        <v>0.062976886021346</v>
      </c>
      <c r="L179">
        <f t="shared" si="11"/>
        <v>0.0039660881729456</v>
      </c>
    </row>
    <row r="180" spans="4:12">
      <c r="D180">
        <v>26.266667</v>
      </c>
      <c r="E180">
        <v>70</v>
      </c>
      <c r="F180">
        <v>4.2299316</v>
      </c>
      <c r="G180">
        <f>(G179-$G$5)*EXP(-(D180-D179)/$B$6)+(E180-$E$5)*$B$5*(1-EXP(-(D180-D179)/$B$6))+$G$5</f>
        <v>4.27571609470127</v>
      </c>
      <c r="H180">
        <f t="shared" si="12"/>
        <v>-0.133218461535548</v>
      </c>
      <c r="I180">
        <f t="shared" si="13"/>
        <v>7.77492106210782</v>
      </c>
      <c r="J180">
        <f t="shared" si="14"/>
        <v>4.28857440767669</v>
      </c>
      <c r="K180">
        <f t="shared" si="10"/>
        <v>0.0586428076766916</v>
      </c>
      <c r="L180">
        <f t="shared" si="11"/>
        <v>0.00343897889220544</v>
      </c>
    </row>
    <row r="181" spans="4:12">
      <c r="D181">
        <v>26.416667</v>
      </c>
      <c r="E181">
        <v>70</v>
      </c>
      <c r="F181">
        <v>4.1859693</v>
      </c>
      <c r="G181">
        <f>(G180-$G$5)*EXP(-(D181-D180)/$B$6)+(E181-$E$5)*$B$5*(1-EXP(-(D181-D180)/$B$6))+$G$5</f>
        <v>4.25703344946606</v>
      </c>
      <c r="H181">
        <f t="shared" si="12"/>
        <v>-0.124550968234736</v>
      </c>
      <c r="I181">
        <f t="shared" si="13"/>
        <v>7.54725490185066</v>
      </c>
      <c r="J181">
        <f t="shared" si="14"/>
        <v>4.26905517162449</v>
      </c>
      <c r="K181">
        <f t="shared" si="10"/>
        <v>0.0830858716244922</v>
      </c>
      <c r="L181">
        <f t="shared" si="11"/>
        <v>0.0069032620636016</v>
      </c>
    </row>
    <row r="182" spans="4:12">
      <c r="D182">
        <v>26.566667</v>
      </c>
      <c r="E182">
        <v>70</v>
      </c>
      <c r="F182">
        <v>4.1639492</v>
      </c>
      <c r="G182">
        <f>(G181-$G$5)*EXP(-(D182-D181)/$B$6)+(E182-$E$5)*$B$5*(1-EXP(-(D182-D181)/$B$6))+$G$5</f>
        <v>4.23956633922916</v>
      </c>
      <c r="H182">
        <f t="shared" si="12"/>
        <v>-0.116447401579331</v>
      </c>
      <c r="I182">
        <f t="shared" si="13"/>
        <v>7.33318568000252</v>
      </c>
      <c r="J182">
        <f t="shared" si="14"/>
        <v>4.25080590105432</v>
      </c>
      <c r="K182">
        <f t="shared" si="10"/>
        <v>0.0868567010543204</v>
      </c>
      <c r="L182">
        <f t="shared" si="11"/>
        <v>0.00754408651803959</v>
      </c>
    </row>
    <row r="183" spans="4:12">
      <c r="D183">
        <v>26.716667</v>
      </c>
      <c r="E183">
        <v>70</v>
      </c>
      <c r="F183">
        <v>4.1593314</v>
      </c>
      <c r="G183">
        <f>(G182-$G$5)*EXP(-(D183-D182)/$B$6)+(E183-$E$5)*$B$5*(1-EXP(-(D183-D182)/$B$6))+$G$5</f>
        <v>4.2232356785445</v>
      </c>
      <c r="H183">
        <f t="shared" si="12"/>
        <v>-0.108871071231028</v>
      </c>
      <c r="I183">
        <f t="shared" si="13"/>
        <v>7.13190783455717</v>
      </c>
      <c r="J183">
        <f t="shared" si="14"/>
        <v>4.23374396915019</v>
      </c>
      <c r="K183">
        <f t="shared" si="10"/>
        <v>0.0744125691501898</v>
      </c>
      <c r="L183">
        <f t="shared" si="11"/>
        <v>0.00553723044753178</v>
      </c>
    </row>
    <row r="184" spans="4:12">
      <c r="D184">
        <v>26.866667</v>
      </c>
      <c r="E184">
        <v>70</v>
      </c>
      <c r="F184">
        <v>4.1340555</v>
      </c>
      <c r="G184">
        <f>(G183-$G$5)*EXP(-(D184-D183)/$B$6)+(E184-$E$5)*$B$5*(1-EXP(-(D184-D183)/$B$6))+$G$5</f>
        <v>4.20796752744336</v>
      </c>
      <c r="H184">
        <f t="shared" si="12"/>
        <v>-0.101787674007627</v>
      </c>
      <c r="I184">
        <f t="shared" si="13"/>
        <v>6.94266306971083</v>
      </c>
      <c r="J184">
        <f t="shared" si="14"/>
        <v>4.21779212498295</v>
      </c>
      <c r="K184">
        <f t="shared" si="10"/>
        <v>0.0837366249829525</v>
      </c>
      <c r="L184">
        <f t="shared" si="11"/>
        <v>0.00701182236353563</v>
      </c>
    </row>
    <row r="185" spans="4:12">
      <c r="D185">
        <v>27.016667</v>
      </c>
      <c r="E185">
        <v>70</v>
      </c>
      <c r="F185">
        <v>4.116097</v>
      </c>
      <c r="G185">
        <f>(G184-$G$5)*EXP(-(D185-D184)/$B$6)+(E185-$E$5)*$B$5*(1-EXP(-(D185-D184)/$B$6))+$G$5</f>
        <v>4.19369275665797</v>
      </c>
      <c r="H185">
        <f t="shared" si="12"/>
        <v>-0.0951651385692392</v>
      </c>
      <c r="I185">
        <f t="shared" si="13"/>
        <v>6.76473761539197</v>
      </c>
      <c r="J185">
        <f t="shared" si="14"/>
        <v>4.20287814374298</v>
      </c>
      <c r="K185">
        <f t="shared" si="10"/>
        <v>0.0867811437429786</v>
      </c>
      <c r="L185">
        <f t="shared" si="11"/>
        <v>0.00753096690933952</v>
      </c>
    </row>
    <row r="186" spans="4:12">
      <c r="D186">
        <v>27.166667</v>
      </c>
      <c r="E186">
        <v>70</v>
      </c>
      <c r="F186">
        <v>4.0836253</v>
      </c>
      <c r="G186">
        <f>(G185-$G$5)*EXP(-(D186-D185)/$B$6)+(E186-$E$5)*$B$5*(1-EXP(-(D186-D185)/$B$6))+$G$5</f>
        <v>4.18034673462653</v>
      </c>
      <c r="H186">
        <f t="shared" si="12"/>
        <v>-0.0889734802096369</v>
      </c>
      <c r="I186">
        <f t="shared" si="13"/>
        <v>6.59745964331282</v>
      </c>
      <c r="J186">
        <f t="shared" si="14"/>
        <v>4.18893449972951</v>
      </c>
      <c r="K186">
        <f t="shared" si="10"/>
        <v>0.105309199729512</v>
      </c>
      <c r="L186">
        <f t="shared" si="11"/>
        <v>0.0110900275476703</v>
      </c>
    </row>
    <row r="187" spans="4:12">
      <c r="D187">
        <v>27.316667</v>
      </c>
      <c r="E187">
        <v>70</v>
      </c>
      <c r="F187">
        <v>4.082783</v>
      </c>
      <c r="G187">
        <f>(G186-$G$5)*EXP(-(D187-D186)/$B$6)+(E187-$E$5)*$B$5*(1-EXP(-(D187-D186)/$B$6))+$G$5</f>
        <v>4.16786903486226</v>
      </c>
      <c r="H187">
        <f t="shared" si="12"/>
        <v>-0.0831846650951411</v>
      </c>
      <c r="I187">
        <f t="shared" si="13"/>
        <v>6.44019683077275</v>
      </c>
      <c r="J187">
        <f t="shared" si="14"/>
        <v>4.17589806061605</v>
      </c>
      <c r="K187">
        <f t="shared" si="10"/>
        <v>0.0931150606160456</v>
      </c>
      <c r="L187">
        <f t="shared" si="11"/>
        <v>0.00867041451352984</v>
      </c>
    </row>
    <row r="188" spans="4:12">
      <c r="D188">
        <v>27.466667</v>
      </c>
      <c r="E188">
        <v>70</v>
      </c>
      <c r="F188">
        <v>4.0795524</v>
      </c>
      <c r="G188">
        <f>(G187-$G$5)*EXP(-(D188-D187)/$B$6)+(E188-$E$5)*$B$5*(1-EXP(-(D188-D187)/$B$6))+$G$5</f>
        <v>4.15620316236179</v>
      </c>
      <c r="H188">
        <f t="shared" si="12"/>
        <v>-0.077772483336459</v>
      </c>
      <c r="I188">
        <f t="shared" si="13"/>
        <v>6.29235406392736</v>
      </c>
      <c r="J188">
        <f t="shared" si="14"/>
        <v>4.1637098016075</v>
      </c>
      <c r="K188">
        <f t="shared" si="10"/>
        <v>0.0841574016074995</v>
      </c>
      <c r="L188">
        <f t="shared" si="11"/>
        <v>0.00708246824532596</v>
      </c>
    </row>
    <row r="189" spans="4:12">
      <c r="D189">
        <v>27.616667</v>
      </c>
      <c r="E189">
        <v>70</v>
      </c>
      <c r="F189">
        <v>4.0563404</v>
      </c>
      <c r="G189">
        <f>(G188-$G$5)*EXP(-(D189-D188)/$B$6)+(E189-$E$5)*$B$5*(1-EXP(-(D189-D188)/$B$6))+$G$5</f>
        <v>4.14529629781397</v>
      </c>
      <c r="H189">
        <f t="shared" si="12"/>
        <v>-0.0727124303187613</v>
      </c>
      <c r="I189">
        <f t="shared" si="13"/>
        <v>6.15337127268791</v>
      </c>
      <c r="J189">
        <f t="shared" si="14"/>
        <v>4.15231453819496</v>
      </c>
      <c r="K189">
        <f t="shared" si="10"/>
        <v>0.0959741381949648</v>
      </c>
      <c r="L189">
        <f t="shared" si="11"/>
        <v>0.0092110352022662</v>
      </c>
    </row>
    <row r="190" spans="4:12">
      <c r="D190">
        <v>27.766667</v>
      </c>
      <c r="E190">
        <v>70</v>
      </c>
      <c r="F190">
        <v>4.0551582</v>
      </c>
      <c r="G190">
        <f>(G189-$G$5)*EXP(-(D190-D189)/$B$6)+(E190-$E$5)*$B$5*(1-EXP(-(D190-D189)/$B$6))+$G$5</f>
        <v>4.13509905845107</v>
      </c>
      <c r="H190">
        <f t="shared" si="12"/>
        <v>-0.0679815957526713</v>
      </c>
      <c r="I190">
        <f t="shared" si="13"/>
        <v>6.02272138984411</v>
      </c>
      <c r="J190">
        <f t="shared" si="14"/>
        <v>4.14166067629804</v>
      </c>
      <c r="K190">
        <f t="shared" si="10"/>
        <v>0.086502476298036</v>
      </c>
      <c r="L190">
        <f t="shared" si="11"/>
        <v>0.00748267840569228</v>
      </c>
    </row>
    <row r="191" spans="4:12">
      <c r="D191">
        <v>27.916667</v>
      </c>
      <c r="E191">
        <v>70</v>
      </c>
      <c r="F191">
        <v>4.0469262</v>
      </c>
      <c r="G191">
        <f>(G190-$G$5)*EXP(-(D191-D190)/$B$6)+(E191-$E$5)*$B$5*(1-EXP(-(D191-D190)/$B$6))+$G$5</f>
        <v>4.12556527445949</v>
      </c>
      <c r="H191">
        <f t="shared" si="12"/>
        <v>-0.0635585599438754</v>
      </c>
      <c r="I191">
        <f t="shared" si="13"/>
        <v>5.8999084274122</v>
      </c>
      <c r="J191">
        <f t="shared" si="14"/>
        <v>4.13169997866344</v>
      </c>
      <c r="K191">
        <f t="shared" si="10"/>
        <v>0.0847737786634397</v>
      </c>
      <c r="L191">
        <f t="shared" si="11"/>
        <v>0.00718659354887787</v>
      </c>
    </row>
    <row r="192" spans="4:12">
      <c r="D192">
        <v>28.066667</v>
      </c>
      <c r="E192">
        <v>70</v>
      </c>
      <c r="F192">
        <v>4.0503312</v>
      </c>
      <c r="G192">
        <f>(G191-$G$5)*EXP(-(D192-D191)/$B$6)+(E192-$E$5)*$B$5*(1-EXP(-(D192-D191)/$B$6))+$G$5</f>
        <v>4.11665177993775</v>
      </c>
      <c r="H192">
        <f t="shared" si="12"/>
        <v>-0.0594232968116284</v>
      </c>
      <c r="I192">
        <f t="shared" si="13"/>
        <v>5.78446566359188</v>
      </c>
      <c r="J192">
        <f t="shared" si="14"/>
        <v>4.1223873464623</v>
      </c>
      <c r="K192">
        <f t="shared" si="10"/>
        <v>0.0720561464622991</v>
      </c>
      <c r="L192">
        <f t="shared" si="11"/>
        <v>0.0051920882429963</v>
      </c>
    </row>
    <row r="193" spans="4:12">
      <c r="D193">
        <v>28.216667</v>
      </c>
      <c r="E193">
        <v>70</v>
      </c>
      <c r="F193">
        <v>4.0219568</v>
      </c>
      <c r="G193">
        <f>(G192-$G$5)*EXP(-(D193-D192)/$B$6)+(E193-$E$5)*$B$5*(1-EXP(-(D193-D192)/$B$6))+$G$5</f>
        <v>4.10831821745518</v>
      </c>
      <c r="H193">
        <f t="shared" si="12"/>
        <v>-0.0555570832171281</v>
      </c>
      <c r="I193">
        <f t="shared" si="13"/>
        <v>5.67595393408417</v>
      </c>
      <c r="J193">
        <f t="shared" si="14"/>
        <v>4.11368061509717</v>
      </c>
      <c r="K193">
        <f t="shared" si="10"/>
        <v>0.0917238150971666</v>
      </c>
      <c r="L193">
        <f t="shared" si="11"/>
        <v>0.00841325825597922</v>
      </c>
    </row>
    <row r="194" spans="4:12">
      <c r="D194">
        <v>28.366667</v>
      </c>
      <c r="E194">
        <v>70</v>
      </c>
      <c r="F194">
        <v>4.0186982</v>
      </c>
      <c r="G194">
        <f>(G193-$G$5)*EXP(-(D194-D193)/$B$6)+(E194-$E$5)*$B$5*(1-EXP(-(D194-D193)/$B$6))+$G$5</f>
        <v>4.1005268553265</v>
      </c>
      <c r="H194">
        <f t="shared" si="12"/>
        <v>-0.051942414191183</v>
      </c>
      <c r="I194">
        <f t="shared" si="13"/>
        <v>5.57396002186386</v>
      </c>
      <c r="J194">
        <f t="shared" si="14"/>
        <v>4.10554036329432</v>
      </c>
      <c r="K194">
        <f t="shared" si="10"/>
        <v>0.0868421632943219</v>
      </c>
      <c r="L194">
        <f t="shared" si="11"/>
        <v>0.00754156132563767</v>
      </c>
    </row>
    <row r="195" spans="4:12">
      <c r="D195">
        <v>28.516667</v>
      </c>
      <c r="E195">
        <v>70</v>
      </c>
      <c r="F195">
        <v>4.0140025</v>
      </c>
      <c r="G195">
        <f>(G194-$G$5)*EXP(-(D195-D194)/$B$6)+(E195-$E$5)*$B$5*(1-EXP(-(D195-D194)/$B$6))+$G$5</f>
        <v>4.0932424167749</v>
      </c>
      <c r="H195">
        <f t="shared" si="12"/>
        <v>-0.0485629236773252</v>
      </c>
      <c r="I195">
        <f t="shared" si="13"/>
        <v>5.4780951398276</v>
      </c>
      <c r="J195">
        <f t="shared" si="14"/>
        <v>4.09792973461694</v>
      </c>
      <c r="K195">
        <f t="shared" si="10"/>
        <v>0.0839272346169402</v>
      </c>
      <c r="L195">
        <f t="shared" si="11"/>
        <v>0.00704378071044692</v>
      </c>
    </row>
    <row r="196" spans="4:12">
      <c r="D196">
        <v>28.666667</v>
      </c>
      <c r="E196">
        <v>70</v>
      </c>
      <c r="F196">
        <v>4.0101108</v>
      </c>
      <c r="G196">
        <f>(G195-$G$5)*EXP(-(D196-D195)/$B$6)+(E196-$E$5)*$B$5*(1-EXP(-(D196-D195)/$B$6))+$G$5</f>
        <v>4.08643192021016</v>
      </c>
      <c r="H196">
        <f t="shared" si="12"/>
        <v>-0.0454033104316136</v>
      </c>
      <c r="I196">
        <f t="shared" si="13"/>
        <v>5.38799350105085</v>
      </c>
      <c r="J196">
        <f t="shared" si="14"/>
        <v>4.09081427059104</v>
      </c>
      <c r="K196">
        <f t="shared" si="10"/>
        <v>0.0807034705910361</v>
      </c>
      <c r="L196">
        <f t="shared" si="11"/>
        <v>0.00651305016543823</v>
      </c>
    </row>
    <row r="197" spans="4:12">
      <c r="D197">
        <v>28.816667</v>
      </c>
      <c r="E197">
        <v>70</v>
      </c>
      <c r="F197">
        <v>4.0217897</v>
      </c>
      <c r="G197">
        <f>(G196-$G$5)*EXP(-(D197-D196)/$B$6)+(E197-$E$5)*$B$5*(1-EXP(-(D197-D196)/$B$6))+$G$5</f>
        <v>4.08006452989863</v>
      </c>
      <c r="H197">
        <f t="shared" si="12"/>
        <v>-0.0424492687435086</v>
      </c>
      <c r="I197">
        <f t="shared" si="13"/>
        <v>5.30331097167383</v>
      </c>
      <c r="J197">
        <f t="shared" si="14"/>
        <v>4.08416175468858</v>
      </c>
      <c r="K197">
        <f t="shared" ref="K197:K260" si="15">ABS(F197-J197)</f>
        <v>0.0623720546885798</v>
      </c>
      <c r="L197">
        <f t="shared" ref="L197:L260" si="16">(F197-J197)^2</f>
        <v>0.00389027320607518</v>
      </c>
    </row>
    <row r="198" spans="4:12">
      <c r="D198">
        <v>28.966667</v>
      </c>
      <c r="E198">
        <v>70</v>
      </c>
      <c r="F198">
        <v>4.0134042</v>
      </c>
      <c r="G198">
        <f>(G197-$G$5)*EXP(-(D198-D197)/$B$6)+(E198-$E$5)*$B$5*(1-EXP(-(D198-D197)/$B$6))+$G$5</f>
        <v>4.074111416349</v>
      </c>
      <c r="H198">
        <f t="shared" si="12"/>
        <v>-0.0396874236642529</v>
      </c>
      <c r="I198">
        <f t="shared" si="13"/>
        <v>5.22372380171933</v>
      </c>
      <c r="J198">
        <f t="shared" si="14"/>
        <v>4.07794206646146</v>
      </c>
      <c r="K198">
        <f t="shared" si="15"/>
        <v>0.0645378664614578</v>
      </c>
      <c r="L198">
        <f t="shared" si="16"/>
        <v>0.00416513620739695</v>
      </c>
    </row>
    <row r="199" spans="4:12">
      <c r="D199">
        <v>29.116667</v>
      </c>
      <c r="E199">
        <v>70</v>
      </c>
      <c r="F199">
        <v>4.005393</v>
      </c>
      <c r="G199">
        <f>(G198-$G$5)*EXP(-(D199-D198)/$B$6)+(E199-$E$5)*$B$5*(1-EXP(-(D199-D198)/$B$6))+$G$5</f>
        <v>4.06854562578159</v>
      </c>
      <c r="H199">
        <f t="shared" ref="H199:H262" si="17">SLOPE(G198:G199,D198:D199)</f>
        <v>-0.037105270449362</v>
      </c>
      <c r="I199">
        <f t="shared" ref="I199:I262" si="18">INTERCEPT(G198:G199,D198:D199)</f>
        <v>5.14892742940061</v>
      </c>
      <c r="J199">
        <f t="shared" ref="J199:J262" si="19">IF(D199-$D$5&lt;$B$7,J198,VLOOKUP(D199-$B$7,$D$5:$I$5000,5)*(D199-$B$7)+VLOOKUP(D199-$B$7,$D$5:$I$5000,6))</f>
        <v>4.07212704516578</v>
      </c>
      <c r="K199">
        <f t="shared" si="15"/>
        <v>0.0667340451657834</v>
      </c>
      <c r="L199">
        <f t="shared" si="16"/>
        <v>0.00445343278418882</v>
      </c>
    </row>
    <row r="200" spans="4:12">
      <c r="D200">
        <v>29.266667</v>
      </c>
      <c r="E200">
        <v>70</v>
      </c>
      <c r="F200">
        <v>4.0031199</v>
      </c>
      <c r="G200">
        <f>(G199-$G$5)*EXP(-(D200-D199)/$B$6)+(E200-$E$5)*$B$5*(1-EXP(-(D200-D199)/$B$6))+$G$5</f>
        <v>4.06334195809041</v>
      </c>
      <c r="H200">
        <f t="shared" si="17"/>
        <v>-0.0346911179412378</v>
      </c>
      <c r="I200">
        <f t="shared" si="18"/>
        <v>5.07863535473434</v>
      </c>
      <c r="J200">
        <f t="shared" si="19"/>
        <v>4.06669036225912</v>
      </c>
      <c r="K200">
        <f t="shared" si="15"/>
        <v>0.0635704622591238</v>
      </c>
      <c r="L200">
        <f t="shared" si="16"/>
        <v>0.00404120367183868</v>
      </c>
    </row>
    <row r="201" spans="4:12">
      <c r="D201">
        <v>29.416667</v>
      </c>
      <c r="E201">
        <v>70</v>
      </c>
      <c r="F201">
        <v>3.9985193</v>
      </c>
      <c r="G201">
        <f>(G200-$G$5)*EXP(-(D201-D200)/$B$6)+(E201-$E$5)*$B$5*(1-EXP(-(D201-D200)/$B$6))+$G$5</f>
        <v>4.05847685274511</v>
      </c>
      <c r="H201">
        <f t="shared" si="17"/>
        <v>-0.0324340356353229</v>
      </c>
      <c r="I201">
        <f t="shared" si="18"/>
        <v>5.01257807849553</v>
      </c>
      <c r="J201">
        <f t="shared" si="19"/>
        <v>4.06160740219334</v>
      </c>
      <c r="K201">
        <f t="shared" si="15"/>
        <v>0.063088102193344</v>
      </c>
      <c r="L201">
        <f t="shared" si="16"/>
        <v>0.00398010863835782</v>
      </c>
    </row>
    <row r="202" spans="4:12">
      <c r="D202">
        <v>29.566667</v>
      </c>
      <c r="E202">
        <v>70</v>
      </c>
      <c r="F202">
        <v>3.995736</v>
      </c>
      <c r="G202">
        <f>(G201-$G$5)*EXP(-(D202-D201)/$B$6)+(E202-$E$5)*$B$5*(1-EXP(-(D202-D201)/$B$6))+$G$5</f>
        <v>4.05392828211656</v>
      </c>
      <c r="H202">
        <f t="shared" si="17"/>
        <v>-0.0303238041903186</v>
      </c>
      <c r="I202">
        <f t="shared" si="18"/>
        <v>4.95050210278491</v>
      </c>
      <c r="J202">
        <f t="shared" si="19"/>
        <v>4.05685515096334</v>
      </c>
      <c r="K202">
        <f t="shared" si="15"/>
        <v>0.0611191509633411</v>
      </c>
      <c r="L202">
        <f t="shared" si="16"/>
        <v>0.00373555061447968</v>
      </c>
    </row>
    <row r="203" spans="4:12">
      <c r="D203">
        <v>29.716667</v>
      </c>
      <c r="E203">
        <v>70</v>
      </c>
      <c r="F203">
        <v>4.0075611</v>
      </c>
      <c r="G203">
        <f>(G202-$G$5)*EXP(-(D203-D202)/$B$6)+(E203-$E$5)*$B$5*(1-EXP(-(D203-D202)/$B$6))+$G$5</f>
        <v>4.04967565174281</v>
      </c>
      <c r="H203">
        <f t="shared" si="17"/>
        <v>-0.0283508691583019</v>
      </c>
      <c r="I203">
        <f t="shared" si="18"/>
        <v>4.89216898968064</v>
      </c>
      <c r="J203">
        <f t="shared" si="19"/>
        <v>4.05241209190704</v>
      </c>
      <c r="K203">
        <f t="shared" si="15"/>
        <v>0.0448509919070439</v>
      </c>
      <c r="L203">
        <f t="shared" si="16"/>
        <v>0.00201161147504572</v>
      </c>
    </row>
    <row r="204" spans="4:12">
      <c r="D204">
        <v>29.866667</v>
      </c>
      <c r="E204">
        <v>70</v>
      </c>
      <c r="F204">
        <v>4.0087579</v>
      </c>
      <c r="G204">
        <f>(G203-$G$5)*EXP(-(D204-D203)/$B$6)+(E204-$E$5)*$B$5*(1-EXP(-(D204-D203)/$B$6))+$G$5</f>
        <v>4.04569970708403</v>
      </c>
      <c r="H204">
        <f t="shared" si="17"/>
        <v>-0.0265062977252605</v>
      </c>
      <c r="I204">
        <f t="shared" si="18"/>
        <v>4.83735447464724</v>
      </c>
      <c r="J204">
        <f t="shared" si="19"/>
        <v>4.0482581082849</v>
      </c>
      <c r="K204">
        <f t="shared" si="15"/>
        <v>0.039500208284899</v>
      </c>
      <c r="L204">
        <f t="shared" si="16"/>
        <v>0.0015602664545504</v>
      </c>
    </row>
    <row r="205" spans="4:12">
      <c r="D205">
        <v>30.016667</v>
      </c>
      <c r="E205">
        <v>70</v>
      </c>
      <c r="F205">
        <v>4.0014725</v>
      </c>
      <c r="G205">
        <f>(G204-$G$5)*EXP(-(D205-D204)/$B$6)+(E205-$E$5)*$B$5*(1-EXP(-(D205-D204)/$B$6))+$G$5</f>
        <v>4.04198244634409</v>
      </c>
      <c r="H205">
        <f t="shared" si="17"/>
        <v>-0.0247817382662001</v>
      </c>
      <c r="I205">
        <f t="shared" si="18"/>
        <v>4.78584763156178</v>
      </c>
      <c r="J205">
        <f t="shared" si="19"/>
        <v>4.04437439219776</v>
      </c>
      <c r="K205">
        <f t="shared" si="15"/>
        <v>0.0429018921977615</v>
      </c>
      <c r="L205">
        <f t="shared" si="16"/>
        <v>0.00184057235414835</v>
      </c>
    </row>
    <row r="206" spans="4:12">
      <c r="D206">
        <v>30.166667</v>
      </c>
      <c r="E206">
        <v>70</v>
      </c>
      <c r="F206">
        <v>4.0086518</v>
      </c>
      <c r="G206">
        <f>(G205-$G$5)*EXP(-(D206-D205)/$B$6)+(E206-$E$5)*$B$5*(1-EXP(-(D206-D205)/$B$6))+$G$5</f>
        <v>4.03850703896435</v>
      </c>
      <c r="H206">
        <f t="shared" si="17"/>
        <v>-0.0231693825316509</v>
      </c>
      <c r="I206">
        <f t="shared" si="18"/>
        <v>4.73745008639228</v>
      </c>
      <c r="J206">
        <f t="shared" si="19"/>
        <v>4.04074335943078</v>
      </c>
      <c r="K206">
        <f t="shared" si="15"/>
        <v>0.0320915594307847</v>
      </c>
      <c r="L206">
        <f t="shared" si="16"/>
        <v>0.00102986818669959</v>
      </c>
    </row>
    <row r="207" spans="4:12">
      <c r="D207">
        <v>30.316667</v>
      </c>
      <c r="E207">
        <v>70</v>
      </c>
      <c r="F207">
        <v>3.9961471</v>
      </c>
      <c r="G207">
        <f>(G206-$G$5)*EXP(-(D207-D206)/$B$6)+(E207-$E$5)*$B$5*(1-EXP(-(D207-D206)/$B$6))+$G$5</f>
        <v>4.03525774942018</v>
      </c>
      <c r="H207">
        <f t="shared" si="17"/>
        <v>-0.0216619302944567</v>
      </c>
      <c r="I207">
        <f t="shared" si="18"/>
        <v>4.69197527673443</v>
      </c>
      <c r="J207">
        <f t="shared" si="19"/>
        <v>4.03734856983776</v>
      </c>
      <c r="K207">
        <f t="shared" si="15"/>
        <v>0.0412014698377643</v>
      </c>
      <c r="L207">
        <f t="shared" si="16"/>
        <v>0.0016975611167922</v>
      </c>
    </row>
    <row r="208" spans="4:12">
      <c r="D208">
        <v>30.466667</v>
      </c>
      <c r="E208">
        <v>70</v>
      </c>
      <c r="F208">
        <v>3.9981235</v>
      </c>
      <c r="G208">
        <f>(G207-$G$5)*EXP(-(D208-D207)/$B$6)+(E208-$E$5)*$B$5*(1-EXP(-(D208-D207)/$B$6))+$G$5</f>
        <v>4.03221986597567</v>
      </c>
      <c r="H208">
        <f t="shared" si="17"/>
        <v>-0.0202525562967001</v>
      </c>
      <c r="I208">
        <f t="shared" si="18"/>
        <v>4.64924775456599</v>
      </c>
      <c r="J208">
        <f t="shared" si="19"/>
        <v>4.03417465290546</v>
      </c>
      <c r="K208">
        <f t="shared" si="15"/>
        <v>0.0360511529054559</v>
      </c>
      <c r="L208">
        <f t="shared" si="16"/>
        <v>0.00129968562581256</v>
      </c>
    </row>
    <row r="209" spans="4:12">
      <c r="D209">
        <v>30.616667</v>
      </c>
      <c r="E209">
        <v>70</v>
      </c>
      <c r="F209">
        <v>3.9932248</v>
      </c>
      <c r="G209">
        <f>(G208-$G$5)*EXP(-(D209-D208)/$B$6)+(E209-$E$5)*$B$5*(1-EXP(-(D209-D208)/$B$6))+$G$5</f>
        <v>4.02937963407361</v>
      </c>
      <c r="H209">
        <f t="shared" si="17"/>
        <v>-0.0189348793471035</v>
      </c>
      <c r="I209">
        <f t="shared" si="18"/>
        <v>4.60910252972906</v>
      </c>
      <c r="J209">
        <f t="shared" si="19"/>
        <v>4.03120723816084</v>
      </c>
      <c r="K209">
        <f t="shared" si="15"/>
        <v>0.0379824381608378</v>
      </c>
      <c r="L209">
        <f t="shared" si="16"/>
        <v>0.00144266560864187</v>
      </c>
    </row>
    <row r="210" spans="4:12">
      <c r="D210">
        <v>30.766667</v>
      </c>
      <c r="E210">
        <v>70</v>
      </c>
      <c r="F210">
        <v>4.0038629</v>
      </c>
      <c r="G210">
        <f>(G209-$G$5)*EXP(-(D210-D209)/$B$6)+(E210-$E$5)*$B$5*(1-EXP(-(D210-D209)/$B$6))+$G$5</f>
        <v>4.02672419405924</v>
      </c>
      <c r="H210">
        <f t="shared" si="17"/>
        <v>-0.0177029334290895</v>
      </c>
      <c r="I210">
        <f t="shared" si="18"/>
        <v>4.57138445179521</v>
      </c>
      <c r="J210">
        <f t="shared" si="19"/>
        <v>4.02843289010625</v>
      </c>
      <c r="K210">
        <f t="shared" si="15"/>
        <v>0.0245699901062544</v>
      </c>
      <c r="L210">
        <f t="shared" si="16"/>
        <v>0.000603684413821438</v>
      </c>
    </row>
    <row r="211" spans="4:12">
      <c r="D211">
        <v>30.916667</v>
      </c>
      <c r="E211">
        <v>70</v>
      </c>
      <c r="F211">
        <v>3.9868287</v>
      </c>
      <c r="G211">
        <f>(G210-$G$5)*EXP(-(D211-D210)/$B$6)+(E211-$E$5)*$B$5*(1-EXP(-(D211-D210)/$B$6))+$G$5</f>
        <v>4.02424152295596</v>
      </c>
      <c r="H211">
        <f t="shared" si="17"/>
        <v>-0.0165511406885582</v>
      </c>
      <c r="I211">
        <f t="shared" si="18"/>
        <v>4.53594762809427</v>
      </c>
      <c r="J211">
        <f t="shared" si="19"/>
        <v>4.02583904738779</v>
      </c>
      <c r="K211">
        <f t="shared" si="15"/>
        <v>0.0390103473877912</v>
      </c>
      <c r="L211">
        <f t="shared" si="16"/>
        <v>0.00152180720331615</v>
      </c>
    </row>
    <row r="212" spans="4:12">
      <c r="D212">
        <v>31.066667</v>
      </c>
      <c r="E212">
        <v>70</v>
      </c>
      <c r="F212">
        <v>3.9963116</v>
      </c>
      <c r="G212">
        <f>(G211-$G$5)*EXP(-(D212-D211)/$B$6)+(E212-$E$5)*$B$5*(1-EXP(-(D212-D211)/$B$6))+$G$5</f>
        <v>4.02192038002909</v>
      </c>
      <c r="H212">
        <f t="shared" si="17"/>
        <v>-0.0154742861791669</v>
      </c>
      <c r="I212">
        <f t="shared" si="18"/>
        <v>4.50265487581997</v>
      </c>
      <c r="J212">
        <f t="shared" si="19"/>
        <v>4.02341396592153</v>
      </c>
      <c r="K212">
        <f t="shared" si="15"/>
        <v>0.0271023659215328</v>
      </c>
      <c r="L212">
        <f t="shared" si="16"/>
        <v>0.000734538238544663</v>
      </c>
    </row>
    <row r="213" spans="4:12">
      <c r="D213">
        <v>31.216667</v>
      </c>
      <c r="E213">
        <v>70</v>
      </c>
      <c r="F213">
        <v>4.0059276</v>
      </c>
      <c r="G213">
        <f>(G212-$G$5)*EXP(-(D213-D212)/$B$6)+(E213-$E$5)*$B$5*(1-EXP(-(D213-D212)/$B$6))+$G$5</f>
        <v>4.01975025589148</v>
      </c>
      <c r="H213">
        <f t="shared" si="17"/>
        <v>-0.014467494250727</v>
      </c>
      <c r="I213">
        <f t="shared" si="18"/>
        <v>4.47137720624084</v>
      </c>
      <c r="J213">
        <f t="shared" si="19"/>
        <v>4.02114666572013</v>
      </c>
      <c r="K213">
        <f t="shared" si="15"/>
        <v>0.0152190657201281</v>
      </c>
      <c r="L213">
        <f t="shared" si="16"/>
        <v>0.000231619961393578</v>
      </c>
    </row>
    <row r="214" spans="4:12">
      <c r="D214">
        <v>31.366667</v>
      </c>
      <c r="E214">
        <v>70</v>
      </c>
      <c r="F214">
        <v>3.9975896</v>
      </c>
      <c r="G214">
        <f>(G213-$G$5)*EXP(-(D214-D213)/$B$6)+(E214-$E$5)*$B$5*(1-EXP(-(D214-D213)/$B$6))+$G$5</f>
        <v>4.0177213249204</v>
      </c>
      <c r="H214">
        <f t="shared" si="17"/>
        <v>-0.0135262064738544</v>
      </c>
      <c r="I214">
        <f t="shared" si="18"/>
        <v>4.44199333915904</v>
      </c>
      <c r="J214">
        <f t="shared" si="19"/>
        <v>4.01902688117894</v>
      </c>
      <c r="K214">
        <f t="shared" si="15"/>
        <v>0.0214372811789416</v>
      </c>
      <c r="L214">
        <f t="shared" si="16"/>
        <v>0.000459557024345004</v>
      </c>
    </row>
    <row r="215" spans="4:12">
      <c r="D215">
        <v>31.516667</v>
      </c>
      <c r="E215">
        <v>70</v>
      </c>
      <c r="F215">
        <v>3.9954636</v>
      </c>
      <c r="G215">
        <f>(G214-$G$5)*EXP(-(D215-D214)/$B$6)+(E215-$E$5)*$B$5*(1-EXP(-(D215-D214)/$B$6))+$G$5</f>
        <v>4.01582440077027</v>
      </c>
      <c r="H215">
        <f t="shared" si="17"/>
        <v>-0.0126461610008316</v>
      </c>
      <c r="I215">
        <f t="shared" si="18"/>
        <v>4.41438924586187</v>
      </c>
      <c r="J215">
        <f t="shared" si="19"/>
        <v>4.01704501459671</v>
      </c>
      <c r="K215">
        <f t="shared" si="15"/>
        <v>0.0215814145967057</v>
      </c>
      <c r="L215">
        <f t="shared" si="16"/>
        <v>0.000465757455994902</v>
      </c>
    </row>
    <row r="216" spans="4:12">
      <c r="D216">
        <v>31.666667</v>
      </c>
      <c r="E216">
        <v>70</v>
      </c>
      <c r="F216">
        <v>3.9974624</v>
      </c>
      <c r="G216">
        <f>(G215-$G$5)*EXP(-(D216-D215)/$B$6)+(E216-$E$5)*$B$5*(1-EXP(-(D216-D215)/$B$6))+$G$5</f>
        <v>4.01405089477987</v>
      </c>
      <c r="H216">
        <f t="shared" si="17"/>
        <v>-0.0118233732693678</v>
      </c>
      <c r="I216">
        <f t="shared" si="18"/>
        <v>4.38845771891764</v>
      </c>
      <c r="J216">
        <f t="shared" si="19"/>
        <v>4.01519209272023</v>
      </c>
      <c r="K216">
        <f t="shared" si="15"/>
        <v>0.0177296927202324</v>
      </c>
      <c r="L216">
        <f t="shared" si="16"/>
        <v>0.000314342003953861</v>
      </c>
    </row>
    <row r="217" spans="4:12">
      <c r="D217">
        <v>31.816667</v>
      </c>
      <c r="E217">
        <v>70</v>
      </c>
      <c r="F217">
        <v>3.9884295</v>
      </c>
      <c r="G217">
        <f>(G216-$G$5)*EXP(-(D217-D216)/$B$6)+(E217-$E$5)*$B$5*(1-EXP(-(D217-D216)/$B$6))+$G$5</f>
        <v>4.0123927770856</v>
      </c>
      <c r="H217">
        <f t="shared" si="17"/>
        <v>-0.0110541179617782</v>
      </c>
      <c r="I217">
        <f t="shared" si="18"/>
        <v>4.36409796725422</v>
      </c>
      <c r="J217">
        <f t="shared" si="19"/>
        <v>4.0134597261164</v>
      </c>
      <c r="K217">
        <f t="shared" si="15"/>
        <v>0.0250302261164008</v>
      </c>
      <c r="L217">
        <f t="shared" si="16"/>
        <v>0.000626512219438154</v>
      </c>
    </row>
    <row r="218" spans="4:12">
      <c r="D218">
        <v>31.966667</v>
      </c>
      <c r="E218">
        <v>70</v>
      </c>
      <c r="F218">
        <v>3.9982897</v>
      </c>
      <c r="G218">
        <f>(G217-$G$5)*EXP(-(D218-D217)/$B$6)+(E218-$E$5)*$B$5*(1-EXP(-(D218-D217)/$B$6))+$G$5</f>
        <v>4.01084254026491</v>
      </c>
      <c r="H218">
        <f t="shared" si="17"/>
        <v>-0.0103349121379339</v>
      </c>
      <c r="I218">
        <f t="shared" si="18"/>
        <v>4.3412152350525</v>
      </c>
      <c r="J218">
        <f t="shared" si="19"/>
        <v>4.01184007118751</v>
      </c>
      <c r="K218">
        <f t="shared" si="15"/>
        <v>0.013550371187514</v>
      </c>
      <c r="L218">
        <f t="shared" si="16"/>
        <v>0.00018361255931941</v>
      </c>
    </row>
    <row r="219" spans="4:12">
      <c r="D219">
        <v>32.116667</v>
      </c>
      <c r="E219">
        <v>70</v>
      </c>
      <c r="F219">
        <v>3.9997437</v>
      </c>
      <c r="G219">
        <f>(G218-$G$5)*EXP(-(D219-D218)/$B$6)+(E219-$E$5)*$B$5*(1-EXP(-(D219-D218)/$B$6))+$G$5</f>
        <v>4.00939316534507</v>
      </c>
      <c r="H219">
        <f t="shared" si="17"/>
        <v>-0.00966249946563626</v>
      </c>
      <c r="I219">
        <f t="shared" si="18"/>
        <v>4.31972044307058</v>
      </c>
      <c r="J219">
        <f t="shared" si="19"/>
        <v>4.01032579465802</v>
      </c>
      <c r="K219">
        <f t="shared" si="15"/>
        <v>0.0105820946580168</v>
      </c>
      <c r="L219">
        <f t="shared" si="16"/>
        <v>0.000111980727351229</v>
      </c>
    </row>
    <row r="220" spans="4:12">
      <c r="D220">
        <v>32.266667</v>
      </c>
      <c r="E220">
        <v>70</v>
      </c>
      <c r="F220">
        <v>4.0045869</v>
      </c>
      <c r="G220">
        <f>(G219-$G$5)*EXP(-(D220-D219)/$B$6)+(E220-$E$5)*$B$5*(1-EXP(-(D220-D219)/$B$6))+$G$5</f>
        <v>4.00803809002351</v>
      </c>
      <c r="H220">
        <f t="shared" si="17"/>
        <v>-0.00903383547701262</v>
      </c>
      <c r="I220">
        <f t="shared" si="18"/>
        <v>4.29952985109307</v>
      </c>
      <c r="J220">
        <f t="shared" si="19"/>
        <v>4.00891004037179</v>
      </c>
      <c r="K220">
        <f t="shared" si="15"/>
        <v>0.00432314037178561</v>
      </c>
      <c r="L220">
        <f t="shared" si="16"/>
        <v>1.86895426741626e-5</v>
      </c>
    </row>
    <row r="221" spans="4:12">
      <c r="D221">
        <v>32.416667</v>
      </c>
      <c r="E221">
        <v>70</v>
      </c>
      <c r="F221">
        <v>4.0071177</v>
      </c>
      <c r="G221">
        <f>(G220-$G$5)*EXP(-(D221-D220)/$B$6)+(E221-$E$5)*$B$5*(1-EXP(-(D221-D220)/$B$6))+$G$5</f>
        <v>4.0067711789559</v>
      </c>
      <c r="H221">
        <f t="shared" si="17"/>
        <v>-0.00844607378411419</v>
      </c>
      <c r="I221">
        <f t="shared" si="18"/>
        <v>4.28056474027296</v>
      </c>
      <c r="J221">
        <f t="shared" si="19"/>
        <v>4.00758639824966</v>
      </c>
      <c r="K221">
        <f t="shared" si="15"/>
        <v>0.000468698249664001</v>
      </c>
      <c r="L221">
        <f t="shared" si="16"/>
        <v>2.19678049238099e-7</v>
      </c>
    </row>
    <row r="222" spans="4:12">
      <c r="D222">
        <v>32.566667</v>
      </c>
      <c r="E222">
        <v>50</v>
      </c>
      <c r="F222">
        <v>3.9703989</v>
      </c>
      <c r="G222">
        <f>(G221-$G$5)*EXP(-(D222-D221)/$B$6)+(E222-$E$5)*$B$5*(1-EXP(-(D222-D221)/$B$6))+$G$5</f>
        <v>3.82975254465471</v>
      </c>
      <c r="H222">
        <f t="shared" si="17"/>
        <v>-1.18012422867451</v>
      </c>
      <c r="I222">
        <f t="shared" si="18"/>
        <v>42.2624653185295</v>
      </c>
      <c r="J222">
        <f t="shared" si="19"/>
        <v>4.00634887526669</v>
      </c>
      <c r="K222">
        <f t="shared" si="15"/>
        <v>0.0359499752666919</v>
      </c>
      <c r="L222">
        <f t="shared" si="16"/>
        <v>0.00129240072167576</v>
      </c>
    </row>
    <row r="223" spans="4:12">
      <c r="D223">
        <v>32.716667</v>
      </c>
      <c r="E223">
        <v>50</v>
      </c>
      <c r="F223">
        <v>3.9908566</v>
      </c>
      <c r="G223">
        <f>(G222-$G$5)*EXP(-(D223-D222)/$B$6)+(E223-$E$5)*$B$5*(1-EXP(-(D223-D222)/$B$6))+$G$5</f>
        <v>3.6642511415934</v>
      </c>
      <c r="H223">
        <f t="shared" si="17"/>
        <v>-1.1033426870754</v>
      </c>
      <c r="I223">
        <f t="shared" si="18"/>
        <v>39.7619464215245</v>
      </c>
      <c r="J223">
        <f t="shared" si="19"/>
        <v>3.77074633322099</v>
      </c>
      <c r="K223">
        <f t="shared" si="15"/>
        <v>0.220110266779009</v>
      </c>
      <c r="L223">
        <f t="shared" si="16"/>
        <v>0.0484485295415264</v>
      </c>
    </row>
    <row r="224" spans="4:12">
      <c r="D224">
        <v>32.866667</v>
      </c>
      <c r="E224">
        <v>50</v>
      </c>
      <c r="F224">
        <v>3.9545842</v>
      </c>
      <c r="G224">
        <f>(G223-$G$5)*EXP(-(D224-D223)/$B$6)+(E224-$E$5)*$B$5*(1-EXP(-(D224-D223)/$B$6))+$G$5</f>
        <v>3.50951763275467</v>
      </c>
      <c r="H224">
        <f t="shared" si="17"/>
        <v>-1.03155672559158</v>
      </c>
      <c r="I224">
        <f t="shared" si="18"/>
        <v>37.4133490243835</v>
      </c>
      <c r="J224">
        <f t="shared" si="19"/>
        <v>3.60908400723964</v>
      </c>
      <c r="K224">
        <f t="shared" si="15"/>
        <v>0.345500192760363</v>
      </c>
      <c r="L224">
        <f t="shared" si="16"/>
        <v>0.119370383197448</v>
      </c>
    </row>
    <row r="225" spans="4:12">
      <c r="D225">
        <v>33.016667</v>
      </c>
      <c r="E225">
        <v>50</v>
      </c>
      <c r="F225">
        <v>3.9051441</v>
      </c>
      <c r="G225">
        <f>(G224-$G$5)*EXP(-(D225-D224)/$B$6)+(E225-$E$5)*$B$5*(1-EXP(-(D225-D224)/$B$6))+$G$5</f>
        <v>3.36485143467611</v>
      </c>
      <c r="H225">
        <f t="shared" si="17"/>
        <v>-0.964441320523747</v>
      </c>
      <c r="I225">
        <f t="shared" si="18"/>
        <v>35.2074893554489</v>
      </c>
      <c r="J225">
        <f t="shared" si="19"/>
        <v>3.4579397964751</v>
      </c>
      <c r="K225">
        <f t="shared" si="15"/>
        <v>0.447204303524897</v>
      </c>
      <c r="L225">
        <f t="shared" si="16"/>
        <v>0.199991689091189</v>
      </c>
    </row>
    <row r="226" spans="4:12">
      <c r="D226">
        <v>33.166667</v>
      </c>
      <c r="E226">
        <v>50</v>
      </c>
      <c r="F226">
        <v>3.8195505</v>
      </c>
      <c r="G226">
        <f>(G225-$G$5)*EXP(-(D226-D225)/$B$6)+(E226-$E$5)*$B$5*(1-EXP(-(D226-D225)/$B$6))+$G$5</f>
        <v>3.22959754543408</v>
      </c>
      <c r="H226">
        <f t="shared" si="17"/>
        <v>-0.901692594946892</v>
      </c>
      <c r="I226">
        <f t="shared" si="18"/>
        <v>33.1357355784035</v>
      </c>
      <c r="J226">
        <f t="shared" si="19"/>
        <v>3.31662936864992</v>
      </c>
      <c r="K226">
        <f t="shared" si="15"/>
        <v>0.50292113135008</v>
      </c>
      <c r="L226">
        <f t="shared" si="16"/>
        <v>0.252929664358444</v>
      </c>
    </row>
    <row r="227" spans="4:12">
      <c r="D227">
        <v>33.316667</v>
      </c>
      <c r="E227">
        <v>50</v>
      </c>
      <c r="F227">
        <v>3.7109222</v>
      </c>
      <c r="G227">
        <f>(G226-$G$5)*EXP(-(D227-D226)/$B$6)+(E227-$E$5)*$B$5*(1-EXP(-(D227-D226)/$B$6))+$G$5</f>
        <v>3.10314357900605</v>
      </c>
      <c r="H227">
        <f t="shared" si="17"/>
        <v>-0.843026442853494</v>
      </c>
      <c r="I227">
        <f t="shared" si="18"/>
        <v>31.1899748477504</v>
      </c>
      <c r="J227">
        <f t="shared" si="19"/>
        <v>3.18451291568673</v>
      </c>
      <c r="K227">
        <f t="shared" si="15"/>
        <v>0.526409284313272</v>
      </c>
      <c r="L227">
        <f t="shared" si="16"/>
        <v>0.277106734611211</v>
      </c>
    </row>
    <row r="228" spans="4:12">
      <c r="D228">
        <v>33.466667</v>
      </c>
      <c r="E228">
        <v>50</v>
      </c>
      <c r="F228">
        <v>3.6172977</v>
      </c>
      <c r="G228">
        <f>(G227-$G$5)*EXP(-(D228-D227)/$B$6)+(E228-$E$5)*$B$5*(1-EXP(-(D228-D227)/$B$6))+$G$5</f>
        <v>2.98491699258409</v>
      </c>
      <c r="H228">
        <f t="shared" si="17"/>
        <v>-0.788177242813079</v>
      </c>
      <c r="I228">
        <f t="shared" si="18"/>
        <v>29.3625823147875</v>
      </c>
      <c r="J228">
        <f t="shared" si="19"/>
        <v>3.06099225686338</v>
      </c>
      <c r="K228">
        <f t="shared" si="15"/>
        <v>0.556305443136624</v>
      </c>
      <c r="L228">
        <f t="shared" si="16"/>
        <v>0.309475746063436</v>
      </c>
    </row>
    <row r="229" spans="4:12">
      <c r="D229">
        <v>33.616667</v>
      </c>
      <c r="E229">
        <v>50</v>
      </c>
      <c r="F229">
        <v>3.4691481</v>
      </c>
      <c r="G229">
        <f>(G228-$G$5)*EXP(-(D229-D228)/$B$6)+(E229-$E$5)*$B$5*(1-EXP(-(D229-D228)/$B$6))+$G$5</f>
        <v>2.87438249428549</v>
      </c>
      <c r="H229">
        <f t="shared" si="17"/>
        <v>-0.736896655324001</v>
      </c>
      <c r="I229">
        <f t="shared" si="18"/>
        <v>27.6463919697262</v>
      </c>
      <c r="J229">
        <f t="shared" si="19"/>
        <v>2.94550813044343</v>
      </c>
      <c r="K229">
        <f t="shared" si="15"/>
        <v>0.523639969556568</v>
      </c>
      <c r="L229">
        <f t="shared" si="16"/>
        <v>0.274198817717203</v>
      </c>
    </row>
    <row r="230" spans="4:12">
      <c r="D230">
        <v>33.766667</v>
      </c>
      <c r="E230">
        <v>50</v>
      </c>
      <c r="F230">
        <v>3.336048</v>
      </c>
      <c r="G230">
        <f>(G229-$G$5)*EXP(-(D230-D229)/$B$6)+(E230-$E$5)*$B$5*(1-EXP(-(D230-D229)/$B$6))+$G$5</f>
        <v>2.77103961952366</v>
      </c>
      <c r="H230">
        <f t="shared" si="17"/>
        <v>-0.688952498412187</v>
      </c>
      <c r="I230">
        <f t="shared" si="18"/>
        <v>26.034669212226</v>
      </c>
      <c r="J230">
        <f t="shared" si="19"/>
        <v>2.83753766151929</v>
      </c>
      <c r="K230">
        <f t="shared" si="15"/>
        <v>0.498510338480708</v>
      </c>
      <c r="L230">
        <f t="shared" si="16"/>
        <v>0.24851255757215</v>
      </c>
    </row>
    <row r="231" spans="4:12">
      <c r="D231">
        <v>33.916667</v>
      </c>
      <c r="E231">
        <v>50</v>
      </c>
      <c r="F231">
        <v>3.2016018</v>
      </c>
      <c r="G231">
        <f>(G230-$G$5)*EXP(-(D231-D230)/$B$6)+(E231-$E$5)*$B$5*(1-EXP(-(D231-D230)/$B$6))+$G$5</f>
        <v>2.67442046506576</v>
      </c>
      <c r="H231">
        <f t="shared" si="17"/>
        <v>-0.644127696385996</v>
      </c>
      <c r="I231">
        <f t="shared" si="18"/>
        <v>24.5210850488667</v>
      </c>
      <c r="J231">
        <f t="shared" si="19"/>
        <v>2.73659199460305</v>
      </c>
      <c r="K231">
        <f t="shared" si="15"/>
        <v>0.465009805396951</v>
      </c>
      <c r="L231">
        <f t="shared" si="16"/>
        <v>0.21623411911531</v>
      </c>
    </row>
    <row r="232" spans="4:12">
      <c r="D232">
        <v>34.066667</v>
      </c>
      <c r="E232">
        <v>50</v>
      </c>
      <c r="F232">
        <v>3.0651516</v>
      </c>
      <c r="G232">
        <f>(G231-$G$5)*EXP(-(D232-D231)/$B$6)+(E232-$E$5)*$B$5*(1-EXP(-(D232-D231)/$B$6))+$G$5</f>
        <v>2.58408757051764</v>
      </c>
      <c r="H232">
        <f t="shared" si="17"/>
        <v>-0.602219296987442</v>
      </c>
      <c r="I232">
        <f t="shared" si="18"/>
        <v>23.0996918219629</v>
      </c>
      <c r="J232">
        <f t="shared" si="19"/>
        <v>2.64221408024646</v>
      </c>
      <c r="K232">
        <f t="shared" si="15"/>
        <v>0.422937519753539</v>
      </c>
      <c r="L232">
        <f t="shared" si="16"/>
        <v>0.178876145615275</v>
      </c>
    </row>
    <row r="233" spans="4:12">
      <c r="D233">
        <v>34.216667</v>
      </c>
      <c r="E233">
        <v>50</v>
      </c>
      <c r="F233">
        <v>2.9293667</v>
      </c>
      <c r="G233">
        <f>(G232-$G$5)*EXP(-(D233-D232)/$B$6)+(E233-$E$5)*$B$5*(1-EXP(-(D233-D232)/$B$6))+$G$5</f>
        <v>2.49963193764418</v>
      </c>
      <c r="H233">
        <f t="shared" si="17"/>
        <v>-0.563037552489777</v>
      </c>
      <c r="I233">
        <f t="shared" si="18"/>
        <v>21.7649003796819</v>
      </c>
      <c r="J233">
        <f t="shared" si="19"/>
        <v>2.55397660566827</v>
      </c>
      <c r="K233">
        <f t="shared" si="15"/>
        <v>0.375390094331729</v>
      </c>
      <c r="L233">
        <f t="shared" si="16"/>
        <v>0.140917722922384</v>
      </c>
    </row>
    <row r="234" spans="4:12">
      <c r="D234">
        <v>34.366667</v>
      </c>
      <c r="E234">
        <v>50</v>
      </c>
      <c r="F234">
        <v>2.7957717</v>
      </c>
      <c r="G234">
        <f>(G233-$G$5)*EXP(-(D234-D233)/$B$6)+(E234-$E$5)*$B$5*(1-EXP(-(D234-D233)/$B$6))+$G$5</f>
        <v>2.42067117855704</v>
      </c>
      <c r="H234">
        <f t="shared" si="17"/>
        <v>-0.526405060580931</v>
      </c>
      <c r="I234">
        <f t="shared" si="18"/>
        <v>20.5114586026567</v>
      </c>
      <c r="J234">
        <f t="shared" si="19"/>
        <v>2.47148006001969</v>
      </c>
      <c r="K234">
        <f t="shared" si="15"/>
        <v>0.324291639980313</v>
      </c>
      <c r="L234">
        <f t="shared" si="16"/>
        <v>0.105165067761121</v>
      </c>
    </row>
    <row r="235" spans="4:12">
      <c r="D235">
        <v>34.516667</v>
      </c>
      <c r="E235">
        <v>50</v>
      </c>
      <c r="F235">
        <v>2.6786382</v>
      </c>
      <c r="G235">
        <f>(G234-$G$5)*EXP(-(D235-D234)/$B$6)+(E235-$E$5)*$B$5*(1-EXP(-(D235-D234)/$B$6))+$G$5</f>
        <v>2.34684778438559</v>
      </c>
      <c r="H235">
        <f t="shared" si="17"/>
        <v>-0.492155961143005</v>
      </c>
      <c r="I235">
        <f t="shared" si="18"/>
        <v>19.3344312072236</v>
      </c>
      <c r="J235">
        <f t="shared" si="19"/>
        <v>2.39435092552799</v>
      </c>
      <c r="K235">
        <f t="shared" si="15"/>
        <v>0.284287274472009</v>
      </c>
      <c r="L235">
        <f t="shared" si="16"/>
        <v>0.0808192544267232</v>
      </c>
    </row>
    <row r="236" spans="4:12">
      <c r="D236">
        <v>34.666667</v>
      </c>
      <c r="E236">
        <v>50</v>
      </c>
      <c r="F236">
        <v>2.5758504</v>
      </c>
      <c r="G236">
        <f>(G235-$G$5)*EXP(-(D236-D235)/$B$6)+(E236-$E$5)*$B$5*(1-EXP(-(D236-D235)/$B$6))+$G$5</f>
        <v>2.27782750659192</v>
      </c>
      <c r="H236">
        <f t="shared" si="17"/>
        <v>-0.460135185291131</v>
      </c>
      <c r="I236">
        <f t="shared" si="18"/>
        <v>18.2291807500629</v>
      </c>
      <c r="J236">
        <f t="shared" si="19"/>
        <v>2.32223998632844</v>
      </c>
      <c r="K236">
        <f t="shared" si="15"/>
        <v>0.253610413671563</v>
      </c>
      <c r="L236">
        <f t="shared" si="16"/>
        <v>0.0643182419226613</v>
      </c>
    </row>
    <row r="237" spans="4:12">
      <c r="D237">
        <v>34.816667</v>
      </c>
      <c r="E237">
        <v>50</v>
      </c>
      <c r="F237">
        <v>2.5003181</v>
      </c>
      <c r="G237">
        <f>(G236-$G$5)*EXP(-(D237-D236)/$B$6)+(E237-$E$5)*$B$5*(1-EXP(-(D237-D236)/$B$6))+$G$5</f>
        <v>2.21329784360119</v>
      </c>
      <c r="H237">
        <f t="shared" si="17"/>
        <v>-0.430197753271512</v>
      </c>
      <c r="I237">
        <f t="shared" si="18"/>
        <v>17.1913497634036</v>
      </c>
      <c r="J237">
        <f t="shared" si="19"/>
        <v>2.25482074732736</v>
      </c>
      <c r="K237">
        <f t="shared" si="15"/>
        <v>0.24549735267264</v>
      </c>
      <c r="L237">
        <f t="shared" si="16"/>
        <v>0.0602689501692747</v>
      </c>
    </row>
    <row r="238" spans="4:12">
      <c r="D238">
        <v>34.966667</v>
      </c>
      <c r="E238">
        <v>50</v>
      </c>
      <c r="F238">
        <v>2.4014555</v>
      </c>
      <c r="G238">
        <f>(G237-$G$5)*EXP(-(D238-D237)/$B$6)+(E238-$E$5)*$B$5*(1-EXP(-(D238-D237)/$B$6))+$G$5</f>
        <v>2.15296662589521</v>
      </c>
      <c r="H238">
        <f t="shared" si="17"/>
        <v>-0.402208118039841</v>
      </c>
      <c r="I238">
        <f t="shared" si="18"/>
        <v>16.216843954091</v>
      </c>
      <c r="J238">
        <f t="shared" si="19"/>
        <v>2.19178795593761</v>
      </c>
      <c r="K238">
        <f t="shared" si="15"/>
        <v>0.209667544062387</v>
      </c>
      <c r="L238">
        <f t="shared" si="16"/>
        <v>0.0439604790331529</v>
      </c>
    </row>
    <row r="239" spans="4:12">
      <c r="D239">
        <v>35.116667</v>
      </c>
      <c r="E239">
        <v>50</v>
      </c>
      <c r="F239">
        <v>2.3421791</v>
      </c>
      <c r="G239">
        <f>(G238-$G$5)*EXP(-(D239-D238)/$B$6)+(E239-$E$5)*$B$5*(1-EXP(-(D239-D238)/$B$6))+$G$5</f>
        <v>2.09656069316302</v>
      </c>
      <c r="H239">
        <f t="shared" si="17"/>
        <v>-0.376039551547937</v>
      </c>
      <c r="I239">
        <f t="shared" si="18"/>
        <v>15.3018164037013</v>
      </c>
      <c r="J239">
        <f t="shared" si="19"/>
        <v>2.13285621999322</v>
      </c>
      <c r="K239">
        <f t="shared" si="15"/>
        <v>0.209322880006778</v>
      </c>
      <c r="L239">
        <f t="shared" si="16"/>
        <v>0.0438160680943319</v>
      </c>
    </row>
    <row r="240" spans="4:12">
      <c r="D240">
        <v>35.266667</v>
      </c>
      <c r="E240">
        <v>50</v>
      </c>
      <c r="F240">
        <v>2.2795259</v>
      </c>
      <c r="G240">
        <f>(G239-$G$5)*EXP(-(D240-D239)/$B$6)+(E240-$E$5)*$B$5*(1-EXP(-(D240-D239)/$B$6))+$G$5</f>
        <v>2.04382465751902</v>
      </c>
      <c r="H240">
        <f t="shared" si="17"/>
        <v>-0.35157357096001</v>
      </c>
      <c r="I240">
        <f t="shared" si="18"/>
        <v>14.4426527105666</v>
      </c>
      <c r="J240">
        <f t="shared" si="19"/>
        <v>2.07775871558563</v>
      </c>
      <c r="K240">
        <f t="shared" si="15"/>
        <v>0.201767184414369</v>
      </c>
      <c r="L240">
        <f t="shared" si="16"/>
        <v>0.040709996706502</v>
      </c>
    </row>
    <row r="241" spans="4:12">
      <c r="D241">
        <v>35.416667</v>
      </c>
      <c r="E241">
        <v>50</v>
      </c>
      <c r="F241">
        <v>2.2184508</v>
      </c>
      <c r="G241">
        <f>(G240-$G$5)*EXP(-(D241-D240)/$B$6)+(E241-$E$5)*$B$5*(1-EXP(-(D241-D240)/$B$6))+$G$5</f>
        <v>1.99451974718894</v>
      </c>
      <c r="H241">
        <f t="shared" si="17"/>
        <v>-0.328699402200565</v>
      </c>
      <c r="I241">
        <f t="shared" si="18"/>
        <v>13.6359570180254</v>
      </c>
      <c r="J241">
        <f t="shared" si="19"/>
        <v>2.02624597897102</v>
      </c>
      <c r="K241">
        <f t="shared" si="15"/>
        <v>0.192204821028977</v>
      </c>
      <c r="L241">
        <f t="shared" si="16"/>
        <v>0.0369426932267811</v>
      </c>
    </row>
    <row r="242" spans="4:12">
      <c r="D242">
        <v>35.566667</v>
      </c>
      <c r="E242">
        <v>50</v>
      </c>
      <c r="F242">
        <v>2.1666014</v>
      </c>
      <c r="G242">
        <f>(G241-$G$5)*EXP(-(D242-D241)/$B$6)+(E242-$E$5)*$B$5*(1-EXP(-(D242-D241)/$B$6))+$G$5</f>
        <v>1.94842272542818</v>
      </c>
      <c r="H242">
        <f t="shared" si="17"/>
        <v>-0.307313478405056</v>
      </c>
      <c r="I242">
        <f t="shared" si="18"/>
        <v>12.8785388764725</v>
      </c>
      <c r="J242">
        <f t="shared" si="19"/>
        <v>1.97808477707891</v>
      </c>
      <c r="K242">
        <f t="shared" si="15"/>
        <v>0.188516622921089</v>
      </c>
      <c r="L242">
        <f t="shared" si="16"/>
        <v>0.0355385171175722</v>
      </c>
    </row>
    <row r="243" spans="4:12">
      <c r="D243">
        <v>35.716667</v>
      </c>
      <c r="E243">
        <v>50</v>
      </c>
      <c r="F243">
        <v>2.1326712</v>
      </c>
      <c r="G243">
        <f>(G242-$G$5)*EXP(-(D243-D242)/$B$6)+(E243-$E$5)*$B$5*(1-EXP(-(D243-D242)/$B$6))+$G$5</f>
        <v>1.9053248797778</v>
      </c>
      <c r="H243">
        <f t="shared" si="17"/>
        <v>-0.287318971002535</v>
      </c>
      <c r="I243">
        <f t="shared" si="18"/>
        <v>12.167400889858</v>
      </c>
      <c r="J243">
        <f t="shared" si="19"/>
        <v>1.93305705150793</v>
      </c>
      <c r="K243">
        <f t="shared" si="15"/>
        <v>0.199614148492071</v>
      </c>
      <c r="L243">
        <f t="shared" si="16"/>
        <v>0.0398458082782148</v>
      </c>
    </row>
    <row r="244" spans="4:12">
      <c r="D244">
        <v>35.866667</v>
      </c>
      <c r="E244">
        <v>50</v>
      </c>
      <c r="F244">
        <v>2.1046332</v>
      </c>
      <c r="G244">
        <f>(G243-$G$5)*EXP(-(D244-D243)/$B$6)+(E244-$E$5)*$B$5*(1-EXP(-(D244-D243)/$B$6))+$G$5</f>
        <v>1.86503107708174</v>
      </c>
      <c r="H244">
        <f t="shared" si="17"/>
        <v>-0.268625351307072</v>
      </c>
      <c r="I244">
        <f t="shared" si="18"/>
        <v>11.4997271001705</v>
      </c>
      <c r="J244">
        <f t="shared" si="19"/>
        <v>1.89095893122767</v>
      </c>
      <c r="K244">
        <f t="shared" si="15"/>
        <v>0.213674268772328</v>
      </c>
      <c r="L244">
        <f t="shared" si="16"/>
        <v>0.0456566931353889</v>
      </c>
    </row>
    <row r="245" spans="4:12">
      <c r="D245">
        <v>36.016667</v>
      </c>
      <c r="E245">
        <v>50</v>
      </c>
      <c r="F245">
        <v>2.0730639</v>
      </c>
      <c r="G245">
        <f>(G244-$G$5)*EXP(-(D245-D244)/$B$6)+(E245-$E$5)*$B$5*(1-EXP(-(D245-D244)/$B$6))+$G$5</f>
        <v>1.82735887998678</v>
      </c>
      <c r="H245">
        <f t="shared" si="17"/>
        <v>-0.251147980633031</v>
      </c>
      <c r="I245">
        <f t="shared" si="18"/>
        <v>10.8728720661691</v>
      </c>
      <c r="J245">
        <f t="shared" si="19"/>
        <v>1.85159980951639</v>
      </c>
      <c r="K245">
        <f t="shared" si="15"/>
        <v>0.221464090483614</v>
      </c>
      <c r="L245">
        <f t="shared" si="16"/>
        <v>0.0490463433737342</v>
      </c>
    </row>
    <row r="246" spans="4:12">
      <c r="D246">
        <v>36.166667</v>
      </c>
      <c r="E246">
        <v>50</v>
      </c>
      <c r="F246">
        <v>2.0452464</v>
      </c>
      <c r="G246">
        <f>(G245-$G$5)*EXP(-(D246-D245)/$B$6)+(E246-$E$5)*$B$5*(1-EXP(-(D246-D245)/$B$6))+$G$5</f>
        <v>1.79213772092502</v>
      </c>
      <c r="H246">
        <f t="shared" si="17"/>
        <v>-0.2348077270784</v>
      </c>
      <c r="I246">
        <f t="shared" si="18"/>
        <v>10.2843505951964</v>
      </c>
      <c r="J246">
        <f t="shared" si="19"/>
        <v>1.81480148095513</v>
      </c>
      <c r="K246">
        <f t="shared" si="15"/>
        <v>0.230444919044867</v>
      </c>
      <c r="L246">
        <f t="shared" si="16"/>
        <v>0.0531048607135954</v>
      </c>
    </row>
    <row r="247" spans="4:12">
      <c r="D247">
        <v>36.316667</v>
      </c>
      <c r="E247">
        <v>50</v>
      </c>
      <c r="F247">
        <v>2.0165574</v>
      </c>
      <c r="G247">
        <f>(G246-$G$5)*EXP(-(D247-D246)/$B$6)+(E247-$E$5)*$B$5*(1-EXP(-(D247-D246)/$B$6))+$G$5</f>
        <v>1.75920812983887</v>
      </c>
      <c r="H247">
        <f t="shared" si="17"/>
        <v>-0.219530607241013</v>
      </c>
      <c r="I247">
        <f t="shared" si="18"/>
        <v>9.73182808931851</v>
      </c>
      <c r="J247">
        <f t="shared" si="19"/>
        <v>1.78039733457111</v>
      </c>
      <c r="K247">
        <f t="shared" si="15"/>
        <v>0.236160065428894</v>
      </c>
      <c r="L247">
        <f t="shared" si="16"/>
        <v>0.0557715765033796</v>
      </c>
    </row>
    <row r="248" spans="4:12">
      <c r="D248">
        <v>36.466667</v>
      </c>
      <c r="E248">
        <v>50</v>
      </c>
      <c r="F248">
        <v>2.0069769</v>
      </c>
      <c r="G248">
        <f>(G247-$G$5)*EXP(-(D248-D247)/$B$6)+(E248-$E$5)*$B$5*(1-EXP(-(D248-D247)/$B$6))+$G$5</f>
        <v>1.72842101215204</v>
      </c>
      <c r="H248">
        <f t="shared" si="17"/>
        <v>-0.205247451245575</v>
      </c>
      <c r="I248">
        <f t="shared" si="18"/>
        <v>9.21311146932315</v>
      </c>
      <c r="J248">
        <f t="shared" si="19"/>
        <v>1.74823159947682</v>
      </c>
      <c r="K248">
        <f t="shared" si="15"/>
        <v>0.258745300523179</v>
      </c>
      <c r="L248">
        <f t="shared" si="16"/>
        <v>0.06694913054283</v>
      </c>
    </row>
    <row r="249" spans="4:12">
      <c r="D249">
        <v>36.616667</v>
      </c>
      <c r="E249">
        <v>50</v>
      </c>
      <c r="F249">
        <v>2.0034147</v>
      </c>
      <c r="G249">
        <f>(G248-$G$5)*EXP(-(D249-D248)/$B$6)+(E249-$E$5)*$B$5*(1-EXP(-(D249-D248)/$B$6))+$G$5</f>
        <v>1.69963697371732</v>
      </c>
      <c r="H249">
        <f t="shared" si="17"/>
        <v>-0.191893589564738</v>
      </c>
      <c r="I249">
        <f t="shared" si="18"/>
        <v>8.72614064224402</v>
      </c>
      <c r="J249">
        <f t="shared" si="19"/>
        <v>1.71815863958976</v>
      </c>
      <c r="K249">
        <f t="shared" si="15"/>
        <v>0.285256060410243</v>
      </c>
      <c r="L249">
        <f t="shared" si="16"/>
        <v>0.0813710200007722</v>
      </c>
    </row>
    <row r="250" spans="4:12">
      <c r="D250">
        <v>36.766667</v>
      </c>
      <c r="E250">
        <v>50</v>
      </c>
      <c r="F250">
        <v>1.9944112</v>
      </c>
      <c r="G250">
        <f>(G249-$G$5)*EXP(-(D250-D249)/$B$6)+(E250-$E$5)*$B$5*(1-EXP(-(D250-D249)/$B$6))+$G$5</f>
        <v>1.67272568968488</v>
      </c>
      <c r="H250">
        <f t="shared" si="17"/>
        <v>-0.17940856021633</v>
      </c>
      <c r="I250">
        <f t="shared" si="18"/>
        <v>8.26898048010813</v>
      </c>
      <c r="J250">
        <f t="shared" si="19"/>
        <v>1.69004229423909</v>
      </c>
      <c r="K250">
        <f t="shared" si="15"/>
        <v>0.304368905760912</v>
      </c>
      <c r="L250">
        <f t="shared" si="16"/>
        <v>0.0926404307940948</v>
      </c>
    </row>
    <row r="251" spans="4:12">
      <c r="D251">
        <v>36.916667</v>
      </c>
      <c r="E251">
        <v>50</v>
      </c>
      <c r="F251">
        <v>1.9731614</v>
      </c>
      <c r="G251">
        <f>(G250-$G$5)*EXP(-(D251-D250)/$B$6)+(E251-$E$5)*$B$5*(1-EXP(-(D251-D250)/$B$6))+$G$5</f>
        <v>1.64756531443323</v>
      </c>
      <c r="H251">
        <f t="shared" si="17"/>
        <v>-0.167735835010986</v>
      </c>
      <c r="I251">
        <f t="shared" si="18"/>
        <v>7.83981327950073</v>
      </c>
      <c r="J251">
        <f t="shared" si="19"/>
        <v>1.66375526167406</v>
      </c>
      <c r="K251">
        <f t="shared" si="15"/>
        <v>0.309406138325941</v>
      </c>
      <c r="L251">
        <f t="shared" si="16"/>
        <v>0.0957321584337716</v>
      </c>
    </row>
    <row r="252" spans="4:12">
      <c r="D252">
        <v>37.066667</v>
      </c>
      <c r="E252">
        <v>50</v>
      </c>
      <c r="F252">
        <v>1.9774872</v>
      </c>
      <c r="G252">
        <f>(G251-$G$5)*EXP(-(D252-D251)/$B$6)+(E252-$E$5)*$B$5*(1-EXP(-(D252-D251)/$B$6))+$G$5</f>
        <v>1.62404192989162</v>
      </c>
      <c r="H252">
        <f t="shared" si="17"/>
        <v>-0.156822563610719</v>
      </c>
      <c r="I252">
        <f t="shared" si="18"/>
        <v>7.43693167333646</v>
      </c>
      <c r="J252">
        <f t="shared" si="19"/>
        <v>1.63917852268268</v>
      </c>
      <c r="K252">
        <f t="shared" si="15"/>
        <v>0.338308677317321</v>
      </c>
      <c r="L252">
        <f t="shared" si="16"/>
        <v>0.114452761148195</v>
      </c>
    </row>
    <row r="253" spans="4:12">
      <c r="D253">
        <v>37.216667</v>
      </c>
      <c r="E253">
        <v>50</v>
      </c>
      <c r="F253">
        <v>1.964534</v>
      </c>
      <c r="G253">
        <f>(G252-$G$5)*EXP(-(D253-D252)/$B$6)+(E253-$E$5)*$B$5*(1-EXP(-(D253-D252)/$B$6))+$G$5</f>
        <v>1.60204902975568</v>
      </c>
      <c r="H253">
        <f t="shared" si="17"/>
        <v>-0.146619334239619</v>
      </c>
      <c r="I253">
        <f t="shared" si="18"/>
        <v>7.05873196791328</v>
      </c>
      <c r="J253">
        <f t="shared" si="19"/>
        <v>1.61620080171108</v>
      </c>
      <c r="K253">
        <f t="shared" si="15"/>
        <v>0.348333198288916</v>
      </c>
      <c r="L253">
        <f t="shared" si="16"/>
        <v>0.121336017030185</v>
      </c>
    </row>
    <row r="254" spans="4:12">
      <c r="D254">
        <v>37.366667</v>
      </c>
      <c r="E254">
        <v>50</v>
      </c>
      <c r="F254">
        <v>1.9479112</v>
      </c>
      <c r="G254">
        <f>(G253-$G$5)*EXP(-(D254-D253)/$B$6)+(E254-$E$5)*$B$5*(1-EXP(-(D254-D253)/$B$6))+$G$5</f>
        <v>1.58148703726119</v>
      </c>
      <c r="H254">
        <f t="shared" si="17"/>
        <v>-0.137079949963274</v>
      </c>
      <c r="I254">
        <f t="shared" si="18"/>
        <v>6.7037078799155</v>
      </c>
      <c r="J254">
        <f t="shared" si="19"/>
        <v>1.5947180630437</v>
      </c>
      <c r="K254">
        <f t="shared" si="15"/>
        <v>0.353193136956304</v>
      </c>
      <c r="L254">
        <f t="shared" si="16"/>
        <v>0.124745391993035</v>
      </c>
    </row>
    <row r="255" spans="4:12">
      <c r="D255">
        <v>37.516667</v>
      </c>
      <c r="E255">
        <v>50</v>
      </c>
      <c r="F255">
        <v>1.954127</v>
      </c>
      <c r="G255">
        <f>(G254-$G$5)*EXP(-(D255-D254)/$B$6)+(E255-$E$5)*$B$5*(1-EXP(-(D255-D254)/$B$6))+$G$5</f>
        <v>1.5622628543326</v>
      </c>
      <c r="H255">
        <f t="shared" si="17"/>
        <v>-0.128161219523911</v>
      </c>
      <c r="I255">
        <f t="shared" si="18"/>
        <v>6.37044464952505</v>
      </c>
      <c r="J255">
        <f t="shared" si="19"/>
        <v>1.57463303976302</v>
      </c>
      <c r="K255">
        <f t="shared" si="15"/>
        <v>0.379493960236976</v>
      </c>
      <c r="L255">
        <f t="shared" si="16"/>
        <v>0.144015665856344</v>
      </c>
    </row>
    <row r="256" spans="4:12">
      <c r="D256">
        <v>37.666667</v>
      </c>
      <c r="E256">
        <v>50</v>
      </c>
      <c r="F256">
        <v>1.9523209</v>
      </c>
      <c r="G256">
        <f>(G255-$G$5)*EXP(-(D256-D255)/$B$6)+(E256-$E$5)*$B$5*(1-EXP(-(D256-D255)/$B$6))+$G$5</f>
        <v>1.54428944006495</v>
      </c>
      <c r="H256">
        <f t="shared" si="17"/>
        <v>-0.119822761784322</v>
      </c>
      <c r="I256">
        <f t="shared" si="18"/>
        <v>6.05761350721535</v>
      </c>
      <c r="J256">
        <f t="shared" si="19"/>
        <v>1.5558547933564</v>
      </c>
      <c r="K256">
        <f t="shared" si="15"/>
        <v>0.396466106643596</v>
      </c>
      <c r="L256">
        <f t="shared" si="16"/>
        <v>0.157185373717131</v>
      </c>
    </row>
    <row r="257" spans="4:12">
      <c r="D257">
        <v>37.816667</v>
      </c>
      <c r="E257">
        <v>50</v>
      </c>
      <c r="F257">
        <v>1.9449297</v>
      </c>
      <c r="G257">
        <f>(G256-$G$5)*EXP(-(D257-D256)/$B$6)+(E257-$E$5)*$B$5*(1-EXP(-(D257-D256)/$B$6))+$G$5</f>
        <v>1.52748541663069</v>
      </c>
      <c r="H257">
        <f t="shared" si="17"/>
        <v>-0.112026822895077</v>
      </c>
      <c r="I257">
        <f t="shared" si="18"/>
        <v>5.76396647312178</v>
      </c>
      <c r="J257">
        <f t="shared" si="19"/>
        <v>1.53829830197574</v>
      </c>
      <c r="K257">
        <f t="shared" si="15"/>
        <v>0.406631398024265</v>
      </c>
      <c r="L257">
        <f t="shared" si="16"/>
        <v>0.165349093859168</v>
      </c>
    </row>
    <row r="258" spans="4:12">
      <c r="D258">
        <v>37.966667</v>
      </c>
      <c r="E258">
        <v>50</v>
      </c>
      <c r="F258">
        <v>1.9542749</v>
      </c>
      <c r="G258">
        <f>(G257-$G$5)*EXP(-(D258-D257)/$B$6)+(E258-$E$5)*$B$5*(1-EXP(-(D258-D257)/$B$6))+$G$5</f>
        <v>1.5117747008271</v>
      </c>
      <c r="H258">
        <f t="shared" si="17"/>
        <v>-0.104738105357268</v>
      </c>
      <c r="I258">
        <f t="shared" si="18"/>
        <v>5.48833146913741</v>
      </c>
      <c r="J258">
        <f t="shared" si="19"/>
        <v>1.52188407548594</v>
      </c>
      <c r="K258">
        <f t="shared" si="15"/>
        <v>0.432390824514064</v>
      </c>
      <c r="L258">
        <f t="shared" si="16"/>
        <v>0.186961825123952</v>
      </c>
    </row>
    <row r="259" spans="4:12">
      <c r="D259">
        <v>38.116667</v>
      </c>
      <c r="E259">
        <v>50</v>
      </c>
      <c r="F259">
        <v>1.9463886</v>
      </c>
      <c r="G259">
        <f>(G258-$G$5)*EXP(-(D259-D258)/$B$6)+(E259-$E$5)*$B$5*(1-EXP(-(D259-D258)/$B$6))+$G$5</f>
        <v>1.49708615959608</v>
      </c>
      <c r="H259">
        <f t="shared" si="17"/>
        <v>-0.0979236082067982</v>
      </c>
      <c r="I259">
        <f t="shared" si="18"/>
        <v>5.22960772505307</v>
      </c>
      <c r="J259">
        <f t="shared" si="19"/>
        <v>1.50653779555924</v>
      </c>
      <c r="K259">
        <f t="shared" si="15"/>
        <v>0.439850804440764</v>
      </c>
      <c r="L259">
        <f t="shared" si="16"/>
        <v>0.193468730167187</v>
      </c>
    </row>
    <row r="260" spans="4:12">
      <c r="D260">
        <v>38.266667</v>
      </c>
      <c r="E260">
        <v>50</v>
      </c>
      <c r="F260">
        <v>1.946879</v>
      </c>
      <c r="G260">
        <f>(G259-$G$5)*EXP(-(D260-D259)/$B$6)+(E260-$E$5)*$B$5*(1-EXP(-(D260-D259)/$B$6))+$G$5</f>
        <v>1.48335328795658</v>
      </c>
      <c r="H260">
        <f t="shared" si="17"/>
        <v>-0.0915524775966689</v>
      </c>
      <c r="I260">
        <f t="shared" si="18"/>
        <v>4.98676146117327</v>
      </c>
      <c r="J260">
        <f t="shared" si="19"/>
        <v>1.49218997918574</v>
      </c>
      <c r="K260">
        <f t="shared" si="15"/>
        <v>0.45468902081426</v>
      </c>
      <c r="L260">
        <f t="shared" si="16"/>
        <v>0.20674210564903</v>
      </c>
    </row>
    <row r="261" spans="4:12">
      <c r="D261">
        <v>38.416667</v>
      </c>
      <c r="E261">
        <v>50</v>
      </c>
      <c r="F261">
        <v>1.9554015</v>
      </c>
      <c r="G261">
        <f>(G260-$G$5)*EXP(-(D261-D260)/$B$6)+(E261-$E$5)*$B$5*(1-EXP(-(D261-D260)/$B$6))+$G$5</f>
        <v>1.47051390789148</v>
      </c>
      <c r="H261">
        <f t="shared" si="17"/>
        <v>-0.0855958671006815</v>
      </c>
      <c r="I261">
        <f t="shared" si="18"/>
        <v>4.75882183087461</v>
      </c>
      <c r="J261">
        <f t="shared" si="19"/>
        <v>1.47877566407675</v>
      </c>
      <c r="K261">
        <f t="shared" ref="K261:K324" si="20">ABS(F261-J261)</f>
        <v>0.476625835923254</v>
      </c>
      <c r="L261">
        <f t="shared" ref="L261:L324" si="21">(F261-J261)^2</f>
        <v>0.227172187469541</v>
      </c>
    </row>
    <row r="262" spans="4:12">
      <c r="D262">
        <v>38.566667</v>
      </c>
      <c r="E262">
        <v>50</v>
      </c>
      <c r="F262">
        <v>1.9295511</v>
      </c>
      <c r="G262">
        <f>(G261-$G$5)*EXP(-(D262-D261)/$B$6)+(E262-$E$5)*$B$5*(1-EXP(-(D262-D261)/$B$6))+$G$5</f>
        <v>1.45850988682556</v>
      </c>
      <c r="H262">
        <f t="shared" si="17"/>
        <v>-0.0800268071061379</v>
      </c>
      <c r="I262">
        <f t="shared" si="18"/>
        <v>4.54487710756121</v>
      </c>
      <c r="J262">
        <f t="shared" si="19"/>
        <v>1.46623411453644</v>
      </c>
      <c r="K262">
        <f t="shared" si="20"/>
        <v>0.463316985463557</v>
      </c>
      <c r="L262">
        <f t="shared" si="21"/>
        <v>0.214662629019038</v>
      </c>
    </row>
    <row r="263" spans="4:12">
      <c r="D263">
        <v>38.716667</v>
      </c>
      <c r="E263">
        <v>50</v>
      </c>
      <c r="F263">
        <v>1.9275037</v>
      </c>
      <c r="G263">
        <f>(G262-$G$5)*EXP(-(D263-D262)/$B$6)+(E263-$E$5)*$B$5*(1-EXP(-(D263-D262)/$B$6))+$G$5</f>
        <v>1.44728687441994</v>
      </c>
      <c r="H263">
        <f t="shared" ref="H263:H326" si="22">SLOPE(G262:G263,D262:D263)</f>
        <v>-0.0748200827041093</v>
      </c>
      <c r="I263">
        <f t="shared" ref="I263:I326" si="23">INTERCEPT(G262:G263,D262:D263)</f>
        <v>4.3440711013874</v>
      </c>
      <c r="J263">
        <f t="shared" ref="J263:J326" si="24">IF(D263-$D$5&lt;$B$7,J262,VLOOKUP(D263-$B$7,$D$5:$I$5000,5)*(D263-$B$7)+VLOOKUP(D263-$B$7,$D$5:$I$5000,6))</f>
        <v>1.45450854647025</v>
      </c>
      <c r="K263">
        <f t="shared" si="20"/>
        <v>0.472995153529751</v>
      </c>
      <c r="L263">
        <f t="shared" si="21"/>
        <v>0.223724415262632</v>
      </c>
    </row>
    <row r="264" spans="4:12">
      <c r="D264">
        <v>38.866667</v>
      </c>
      <c r="E264">
        <v>50</v>
      </c>
      <c r="F264">
        <v>1.9385917</v>
      </c>
      <c r="G264">
        <f>(G263-$G$5)*EXP(-(D264-D263)/$B$6)+(E264-$E$5)*$B$5*(1-EXP(-(D264-D263)/$B$6))+$G$5</f>
        <v>1.43679405649127</v>
      </c>
      <c r="H264">
        <f t="shared" si="22"/>
        <v>-0.0699521195244663</v>
      </c>
      <c r="I264">
        <f t="shared" si="23"/>
        <v>4.1555997919929</v>
      </c>
      <c r="J264">
        <f t="shared" si="24"/>
        <v>1.44354587028473</v>
      </c>
      <c r="K264">
        <f t="shared" si="20"/>
        <v>0.495045829715266</v>
      </c>
      <c r="L264">
        <f t="shared" si="21"/>
        <v>0.245070373518476</v>
      </c>
    </row>
    <row r="265" spans="4:12">
      <c r="D265">
        <v>39.016667</v>
      </c>
      <c r="E265">
        <v>50</v>
      </c>
      <c r="F265">
        <v>1.9343769</v>
      </c>
      <c r="G265">
        <f>(G264-$G$5)*EXP(-(D265-D264)/$B$6)+(E265-$E$5)*$B$5*(1-EXP(-(D265-D264)/$B$6))+$G$5</f>
        <v>1.42698392494146</v>
      </c>
      <c r="H265">
        <f t="shared" si="22"/>
        <v>-0.0654008769987134</v>
      </c>
      <c r="I265">
        <f t="shared" si="23"/>
        <v>3.97870816430822</v>
      </c>
      <c r="J265">
        <f t="shared" si="24"/>
        <v>1.43329645051505</v>
      </c>
      <c r="K265">
        <f t="shared" si="20"/>
        <v>0.501080449484953</v>
      </c>
      <c r="L265">
        <f t="shared" si="21"/>
        <v>0.251081616856042</v>
      </c>
    </row>
    <row r="266" spans="4:12">
      <c r="D266">
        <v>39.166667</v>
      </c>
      <c r="E266">
        <v>50</v>
      </c>
      <c r="F266">
        <v>1.9155357</v>
      </c>
      <c r="G266">
        <f>(G265-$G$5)*EXP(-(D266-D265)/$B$6)+(E266-$E$5)*$B$5*(1-EXP(-(D266-D265)/$B$6))+$G$5</f>
        <v>1.41781206265635</v>
      </c>
      <c r="H266">
        <f t="shared" si="22"/>
        <v>-0.061145748567417</v>
      </c>
      <c r="I266">
        <f t="shared" si="23"/>
        <v>3.8126872352621</v>
      </c>
      <c r="J266">
        <f t="shared" si="24"/>
        <v>1.42371388109153</v>
      </c>
      <c r="K266">
        <f t="shared" si="20"/>
        <v>0.491821818908472</v>
      </c>
      <c r="L266">
        <f t="shared" si="21"/>
        <v>0.241888701554438</v>
      </c>
    </row>
    <row r="267" spans="4:12">
      <c r="D267">
        <v>39.316667</v>
      </c>
      <c r="E267">
        <v>50</v>
      </c>
      <c r="F267">
        <v>1.9316147</v>
      </c>
      <c r="G267">
        <f>(G266-$G$5)*EXP(-(D267-D266)/$B$6)+(E267-$E$5)*$B$5*(1-EXP(-(D267-D266)/$B$6))+$G$5</f>
        <v>1.4092369423993</v>
      </c>
      <c r="H267">
        <f t="shared" si="22"/>
        <v>-0.0571674683803288</v>
      </c>
      <c r="I267">
        <f t="shared" si="23"/>
        <v>3.65687125994172</v>
      </c>
      <c r="J267">
        <f t="shared" si="24"/>
        <v>1.41475477522798</v>
      </c>
      <c r="K267">
        <f t="shared" si="20"/>
        <v>0.516859924772021</v>
      </c>
      <c r="L267">
        <f t="shared" si="21"/>
        <v>0.267144181835339</v>
      </c>
    </row>
    <row r="268" spans="4:12">
      <c r="D268">
        <v>39.466667</v>
      </c>
      <c r="E268">
        <v>50</v>
      </c>
      <c r="F268">
        <v>1.9407133</v>
      </c>
      <c r="G268">
        <f>(G267-$G$5)*EXP(-(D268-D267)/$B$6)+(E268-$E$5)*$B$5*(1-EXP(-(D268-D267)/$B$6))+$G$5</f>
        <v>1.40121973878928</v>
      </c>
      <c r="H268">
        <f t="shared" si="22"/>
        <v>-0.0534480240668338</v>
      </c>
      <c r="I268">
        <f t="shared" si="23"/>
        <v>3.51063510644299</v>
      </c>
      <c r="J268">
        <f t="shared" si="24"/>
        <v>1.40637856898028</v>
      </c>
      <c r="K268">
        <f t="shared" si="20"/>
        <v>0.534334731019715</v>
      </c>
      <c r="L268">
        <f t="shared" si="21"/>
        <v>0.285513604773911</v>
      </c>
    </row>
    <row r="269" spans="4:12">
      <c r="D269">
        <v>39.616667</v>
      </c>
      <c r="E269">
        <v>50</v>
      </c>
      <c r="F269">
        <v>1.9418038</v>
      </c>
      <c r="G269">
        <f>(G268-$G$5)*EXP(-(D269-D268)/$B$6)+(E269-$E$5)*$B$5*(1-EXP(-(D269-D268)/$B$6))+$G$5</f>
        <v>1.39372415251201</v>
      </c>
      <c r="H269">
        <f t="shared" si="22"/>
        <v>-0.0499705751817404</v>
      </c>
      <c r="I269">
        <f t="shared" si="23"/>
        <v>3.37339178928549</v>
      </c>
      <c r="J269">
        <f t="shared" si="24"/>
        <v>1.39854733758593</v>
      </c>
      <c r="K269">
        <f t="shared" si="20"/>
        <v>0.543256462414066</v>
      </c>
      <c r="L269">
        <f t="shared" si="21"/>
        <v>0.295127583954645</v>
      </c>
    </row>
    <row r="270" spans="4:12">
      <c r="D270">
        <v>39.766667</v>
      </c>
      <c r="E270">
        <v>50</v>
      </c>
      <c r="F270">
        <v>1.9222106</v>
      </c>
      <c r="G270">
        <f>(G269-$G$5)*EXP(-(D270-D269)/$B$6)+(E270-$E$5)*$B$5*(1-EXP(-(D270-D269)/$B$6))+$G$5</f>
        <v>1.38671624596844</v>
      </c>
      <c r="H270">
        <f t="shared" si="22"/>
        <v>-0.0467193769571617</v>
      </c>
      <c r="I270">
        <f t="shared" si="23"/>
        <v>3.24459015187136</v>
      </c>
      <c r="J270">
        <f t="shared" si="24"/>
        <v>1.39122562375293</v>
      </c>
      <c r="K270">
        <f t="shared" si="20"/>
        <v>0.530984976247072</v>
      </c>
      <c r="L270">
        <f t="shared" si="21"/>
        <v>0.281945045000103</v>
      </c>
    </row>
    <row r="271" spans="4:12">
      <c r="D271">
        <v>39.916667</v>
      </c>
      <c r="E271">
        <v>50</v>
      </c>
      <c r="F271">
        <v>1.9351462</v>
      </c>
      <c r="G271">
        <f>(G270-$G$5)*EXP(-(D271-D270)/$B$6)+(E271-$E$5)*$B$5*(1-EXP(-(D271-D270)/$B$6))+$G$5</f>
        <v>1.38016428961615</v>
      </c>
      <c r="H271">
        <f t="shared" si="22"/>
        <v>-0.0436797090152952</v>
      </c>
      <c r="I271">
        <f t="shared" si="23"/>
        <v>3.12371268903658</v>
      </c>
      <c r="J271">
        <f t="shared" si="24"/>
        <v>1.38438027712058</v>
      </c>
      <c r="K271">
        <f t="shared" si="20"/>
        <v>0.550765922879418</v>
      </c>
      <c r="L271">
        <f t="shared" si="21"/>
        <v>0.303343101805217</v>
      </c>
    </row>
    <row r="272" spans="4:12">
      <c r="D272">
        <v>40.066667</v>
      </c>
      <c r="E272">
        <v>50</v>
      </c>
      <c r="F272">
        <v>1.9277481</v>
      </c>
      <c r="G272">
        <f>(G271-$G$5)*EXP(-(D272-D271)/$B$6)+(E272-$E$5)*$B$5*(1-EXP(-(D272-D271)/$B$6))+$G$5</f>
        <v>1.37403861830825</v>
      </c>
      <c r="H272">
        <f t="shared" si="22"/>
        <v>-0.0408378087192865</v>
      </c>
      <c r="I272">
        <f t="shared" si="23"/>
        <v>3.0102735012736</v>
      </c>
      <c r="J272">
        <f t="shared" si="24"/>
        <v>1.37798030416538</v>
      </c>
      <c r="K272">
        <f t="shared" si="20"/>
        <v>0.549767795834619</v>
      </c>
      <c r="L272">
        <f t="shared" si="21"/>
        <v>0.302244629336855</v>
      </c>
    </row>
    <row r="273" spans="4:12">
      <c r="D273">
        <v>40.216667</v>
      </c>
      <c r="E273">
        <v>50</v>
      </c>
      <c r="F273">
        <v>1.9350848</v>
      </c>
      <c r="G273">
        <f>(G272-$G$5)*EXP(-(D273-D272)/$B$6)+(E273-$E$5)*$B$5*(1-EXP(-(D273-D272)/$B$6))+$G$5</f>
        <v>1.36831149697919</v>
      </c>
      <c r="H273">
        <f t="shared" si="22"/>
        <v>-0.0381808088604533</v>
      </c>
      <c r="I273">
        <f t="shared" si="23"/>
        <v>2.90381637271068</v>
      </c>
      <c r="J273">
        <f t="shared" si="24"/>
        <v>1.37199672787229</v>
      </c>
      <c r="K273">
        <f t="shared" si="20"/>
        <v>0.563088072127711</v>
      </c>
      <c r="L273">
        <f t="shared" si="21"/>
        <v>0.317068176972502</v>
      </c>
    </row>
    <row r="274" spans="4:12">
      <c r="D274">
        <v>40.366667</v>
      </c>
      <c r="E274">
        <v>90</v>
      </c>
      <c r="F274">
        <v>1.9405134</v>
      </c>
      <c r="G274">
        <f>(G273-$G$5)*EXP(-(D274-D273)/$B$6)+(E274-$E$5)*$B$5*(1-EXP(-(D274-D273)/$B$6))+$G$5</f>
        <v>1.71462529771416</v>
      </c>
      <c r="H274">
        <f t="shared" si="22"/>
        <v>2.30875867156652</v>
      </c>
      <c r="I274">
        <f t="shared" si="23"/>
        <v>-91.4822671807739</v>
      </c>
      <c r="J274">
        <f t="shared" si="24"/>
        <v>1.36640245653616</v>
      </c>
      <c r="K274">
        <f t="shared" si="20"/>
        <v>0.574110943463838</v>
      </c>
      <c r="L274">
        <f t="shared" si="21"/>
        <v>0.329603375404938</v>
      </c>
    </row>
    <row r="275" spans="4:12">
      <c r="D275">
        <v>40.516667</v>
      </c>
      <c r="E275">
        <v>90</v>
      </c>
      <c r="F275">
        <v>1.9492369</v>
      </c>
      <c r="G275">
        <f>(G274-$G$5)*EXP(-(D275-D274)/$B$6)+(E275-$E$5)*$B$5*(1-EXP(-(D275-D274)/$B$6))+$G$5</f>
        <v>2.03840714219285</v>
      </c>
      <c r="H275">
        <f t="shared" si="22"/>
        <v>2.15854562985794</v>
      </c>
      <c r="I275">
        <f t="shared" si="23"/>
        <v>-85.4186673470665</v>
      </c>
      <c r="J275">
        <f t="shared" si="24"/>
        <v>1.83006323129247</v>
      </c>
      <c r="K275">
        <f t="shared" si="20"/>
        <v>0.11917366870753</v>
      </c>
      <c r="L275">
        <f t="shared" si="21"/>
        <v>0.014202363313212</v>
      </c>
    </row>
    <row r="276" spans="4:12">
      <c r="D276">
        <v>40.666667</v>
      </c>
      <c r="E276">
        <v>90</v>
      </c>
      <c r="F276">
        <v>1.9999615</v>
      </c>
      <c r="G276">
        <f>(G275-$G$5)*EXP(-(D276-D275)/$B$6)+(E276-$E$5)*$B$5*(1-EXP(-(D276-D275)/$B$6))+$G$5</f>
        <v>2.34112301026259</v>
      </c>
      <c r="H276">
        <f t="shared" si="22"/>
        <v>2.01810578713166</v>
      </c>
      <c r="I276">
        <f t="shared" si="23"/>
        <v>-79.7285130057937</v>
      </c>
      <c r="J276">
        <f t="shared" si="24"/>
        <v>2.14633442368574</v>
      </c>
      <c r="K276">
        <f t="shared" si="20"/>
        <v>0.146372923685744</v>
      </c>
      <c r="L276">
        <f t="shared" si="21"/>
        <v>0.0214250327883126</v>
      </c>
    </row>
    <row r="277" spans="4:12">
      <c r="D277">
        <v>40.816667</v>
      </c>
      <c r="E277">
        <v>90</v>
      </c>
      <c r="F277">
        <v>2.1152181</v>
      </c>
      <c r="G277">
        <f>(G276-$G$5)*EXP(-(D277-D276)/$B$6)+(E277-$E$5)*$B$5*(1-EXP(-(D277-D276)/$B$6))+$G$5</f>
        <v>2.62414350181846</v>
      </c>
      <c r="H277">
        <f t="shared" si="22"/>
        <v>1.88680327703906</v>
      </c>
      <c r="I277">
        <f t="shared" si="23"/>
        <v>-74.3888775515937</v>
      </c>
      <c r="J277">
        <f t="shared" si="24"/>
        <v>2.44202829961917</v>
      </c>
      <c r="K277">
        <f t="shared" si="20"/>
        <v>0.326810199619167</v>
      </c>
      <c r="L277">
        <f t="shared" si="21"/>
        <v>0.10680490657512</v>
      </c>
    </row>
    <row r="278" spans="4:12">
      <c r="D278">
        <v>40.966667</v>
      </c>
      <c r="E278">
        <v>90</v>
      </c>
      <c r="F278">
        <v>2.2740334</v>
      </c>
      <c r="G278">
        <f>(G277-$G$5)*EXP(-(D278-D277)/$B$6)+(E278-$E$5)*$B$5*(1-EXP(-(D278-D277)/$B$6))+$G$5</f>
        <v>2.88875004243781</v>
      </c>
      <c r="H278">
        <f t="shared" si="22"/>
        <v>1.76404360412901</v>
      </c>
      <c r="I278">
        <f t="shared" si="23"/>
        <v>-69.378236861395</v>
      </c>
      <c r="J278">
        <f t="shared" si="24"/>
        <v>2.71848366567042</v>
      </c>
      <c r="K278">
        <f t="shared" si="20"/>
        <v>0.444450265670419</v>
      </c>
      <c r="L278">
        <f t="shared" si="21"/>
        <v>0.197536038654506</v>
      </c>
    </row>
    <row r="279" spans="4:12">
      <c r="D279">
        <v>41.116667</v>
      </c>
      <c r="E279">
        <v>90</v>
      </c>
      <c r="F279">
        <v>2.456504</v>
      </c>
      <c r="G279">
        <f>(G278-$G$5)*EXP(-(D279-D278)/$B$6)+(E279-$E$5)*$B$5*(1-EXP(-(D279-D278)/$B$6))+$G$5</f>
        <v>3.13614068526242</v>
      </c>
      <c r="H279">
        <f t="shared" si="22"/>
        <v>1.64927095216405</v>
      </c>
      <c r="I279">
        <f t="shared" si="23"/>
        <v>-64.6763838476397</v>
      </c>
      <c r="J279">
        <f t="shared" si="24"/>
        <v>2.97695222264426</v>
      </c>
      <c r="K279">
        <f t="shared" si="20"/>
        <v>0.520448222644258</v>
      </c>
      <c r="L279">
        <f t="shared" si="21"/>
        <v>0.270866352453567</v>
      </c>
    </row>
    <row r="280" spans="4:12">
      <c r="D280">
        <v>41.266667</v>
      </c>
      <c r="E280">
        <v>90</v>
      </c>
      <c r="F280">
        <v>2.6787187</v>
      </c>
      <c r="G280">
        <f>(G279-$G$5)*EXP(-(D280-D279)/$B$6)+(E280-$E$5)*$B$5*(1-EXP(-(D280-D279)/$B$6))+$G$5</f>
        <v>3.36743553539696</v>
      </c>
      <c r="H280">
        <f t="shared" si="22"/>
        <v>1.54196566756361</v>
      </c>
      <c r="I280">
        <f t="shared" si="23"/>
        <v>-60.2643481933833</v>
      </c>
      <c r="J280">
        <f t="shared" si="24"/>
        <v>3.2186042328706</v>
      </c>
      <c r="K280">
        <f t="shared" si="20"/>
        <v>0.539885532870604</v>
      </c>
      <c r="L280">
        <f t="shared" si="21"/>
        <v>0.291476388602976</v>
      </c>
    </row>
    <row r="281" spans="4:12">
      <c r="D281">
        <v>41.416667</v>
      </c>
      <c r="E281">
        <v>90</v>
      </c>
      <c r="F281">
        <v>2.8996934</v>
      </c>
      <c r="G281">
        <f>(G280-$G$5)*EXP(-(D281-D280)/$B$6)+(E281-$E$5)*$B$5*(1-EXP(-(D281-D280)/$B$6))+$G$5</f>
        <v>3.58368182138397</v>
      </c>
      <c r="H281">
        <f t="shared" si="22"/>
        <v>1.44164190658007</v>
      </c>
      <c r="I281">
        <f t="shared" si="23"/>
        <v>-56.1243209566877</v>
      </c>
      <c r="J281">
        <f t="shared" si="24"/>
        <v>3.44453381877515</v>
      </c>
      <c r="K281">
        <f t="shared" si="20"/>
        <v>0.544840418775149</v>
      </c>
      <c r="L281">
        <f t="shared" si="21"/>
        <v>0.29685108193108</v>
      </c>
    </row>
    <row r="282" spans="4:12">
      <c r="D282">
        <v>41.566667</v>
      </c>
      <c r="E282">
        <v>90</v>
      </c>
      <c r="F282">
        <v>3.143664</v>
      </c>
      <c r="G282">
        <f>(G281-$G$5)*EXP(-(D282-D281)/$B$6)+(E282-$E$5)*$B$5*(1-EXP(-(D282-D281)/$B$6))+$G$5</f>
        <v>3.78585863671719</v>
      </c>
      <c r="H282">
        <f t="shared" si="22"/>
        <v>1.34784543555479</v>
      </c>
      <c r="I282">
        <f t="shared" si="23"/>
        <v>-52.2395837504585</v>
      </c>
      <c r="J282">
        <f t="shared" si="24"/>
        <v>3.65576391671297</v>
      </c>
      <c r="K282">
        <f t="shared" si="20"/>
        <v>0.512099916712971</v>
      </c>
      <c r="L282">
        <f t="shared" si="21"/>
        <v>0.262246324697432</v>
      </c>
    </row>
    <row r="283" spans="4:12">
      <c r="D283">
        <v>41.716667</v>
      </c>
      <c r="E283">
        <v>90</v>
      </c>
      <c r="F283">
        <v>3.3716041</v>
      </c>
      <c r="G283">
        <f>(G282-$G$5)*EXP(-(D283-D282)/$B$6)+(E283-$E$5)*$B$5*(1-EXP(-(D283-D282)/$B$6))+$G$5</f>
        <v>3.97488137286137</v>
      </c>
      <c r="H283">
        <f t="shared" si="22"/>
        <v>1.26015157429455</v>
      </c>
      <c r="I283">
        <f t="shared" si="23"/>
        <v>-48.5944422215101</v>
      </c>
      <c r="J283">
        <f t="shared" si="24"/>
        <v>3.85325090849493</v>
      </c>
      <c r="K283">
        <f t="shared" si="20"/>
        <v>0.481646808494928</v>
      </c>
      <c r="L283">
        <f t="shared" si="21"/>
        <v>0.23198364813335</v>
      </c>
    </row>
    <row r="284" spans="4:12">
      <c r="D284">
        <v>41.866667</v>
      </c>
      <c r="E284">
        <v>90</v>
      </c>
      <c r="F284">
        <v>3.6153876</v>
      </c>
      <c r="G284">
        <f>(G283-$G$5)*EXP(-(D284-D283)/$B$6)+(E284-$E$5)*$B$5*(1-EXP(-(D284-D283)/$B$6))+$G$5</f>
        <v>4.15160586384984</v>
      </c>
      <c r="H284">
        <f t="shared" si="22"/>
        <v>1.17816327325649</v>
      </c>
      <c r="I284">
        <f t="shared" si="23"/>
        <v>-45.1741635692095</v>
      </c>
      <c r="J284">
        <f t="shared" si="24"/>
        <v>4.03788895157611</v>
      </c>
      <c r="K284">
        <f t="shared" si="20"/>
        <v>0.422501351576107</v>
      </c>
      <c r="L284">
        <f t="shared" si="21"/>
        <v>0.178507392083637</v>
      </c>
    </row>
    <row r="285" spans="4:12">
      <c r="D285">
        <v>42.016667</v>
      </c>
      <c r="E285">
        <v>90</v>
      </c>
      <c r="F285">
        <v>3.8350857</v>
      </c>
      <c r="G285">
        <f>(G284-$G$5)*EXP(-(D285-D284)/$B$6)+(E285-$E$5)*$B$5*(1-EXP(-(D285-D284)/$B$6))+$G$5</f>
        <v>4.31683226122519</v>
      </c>
      <c r="H285">
        <f t="shared" si="22"/>
        <v>1.10150931583567</v>
      </c>
      <c r="I285">
        <f t="shared" si="23"/>
        <v>-41.96491785964</v>
      </c>
      <c r="J285">
        <f t="shared" si="24"/>
        <v>4.21051402751266</v>
      </c>
      <c r="K285">
        <f t="shared" si="20"/>
        <v>0.375428327512659</v>
      </c>
      <c r="L285">
        <f t="shared" si="21"/>
        <v>0.140946429098952</v>
      </c>
    </row>
    <row r="286" spans="4:12">
      <c r="D286">
        <v>42.166667</v>
      </c>
      <c r="E286">
        <v>90</v>
      </c>
      <c r="F286">
        <v>4.0410343</v>
      </c>
      <c r="G286">
        <f>(G285-$G$5)*EXP(-(D286-D285)/$B$6)+(E286-$E$5)*$B$5*(1-EXP(-(D286-D285)/$B$6))+$G$5</f>
        <v>4.47130865686759</v>
      </c>
      <c r="H286">
        <f t="shared" si="22"/>
        <v>1.02984263761601</v>
      </c>
      <c r="I286">
        <f t="shared" si="23"/>
        <v>-38.9537229058882</v>
      </c>
      <c r="J286">
        <f t="shared" si="24"/>
        <v>4.37190772701698</v>
      </c>
      <c r="K286">
        <f t="shared" si="20"/>
        <v>0.330873427016982</v>
      </c>
      <c r="L286">
        <f t="shared" si="21"/>
        <v>0.109477224705962</v>
      </c>
    </row>
    <row r="287" spans="4:12">
      <c r="D287">
        <v>42.316667</v>
      </c>
      <c r="E287">
        <v>90</v>
      </c>
      <c r="F287">
        <v>4.240696</v>
      </c>
      <c r="G287">
        <f>(G286-$G$5)*EXP(-(D287-D286)/$B$6)+(E287-$E$5)*$B$5*(1-EXP(-(D287-D286)/$B$6))+$G$5</f>
        <v>4.61573447011375</v>
      </c>
      <c r="H287">
        <f t="shared" si="22"/>
        <v>0.962838754974377</v>
      </c>
      <c r="I287">
        <f t="shared" si="23"/>
        <v>-36.1283924988315</v>
      </c>
      <c r="J287">
        <f t="shared" si="24"/>
        <v>4.52280078874839</v>
      </c>
      <c r="K287">
        <f t="shared" si="20"/>
        <v>0.282104788748391</v>
      </c>
      <c r="L287">
        <f t="shared" si="21"/>
        <v>0.0795831118347745</v>
      </c>
    </row>
    <row r="288" spans="4:12">
      <c r="D288">
        <v>42.466667</v>
      </c>
      <c r="E288">
        <v>90</v>
      </c>
      <c r="F288">
        <v>4.4465106</v>
      </c>
      <c r="G288">
        <f>(G287-$G$5)*EXP(-(D288-D287)/$B$6)+(E288-$E$5)*$B$5*(1-EXP(-(D288-D287)/$B$6))+$G$5</f>
        <v>4.75076361450226</v>
      </c>
      <c r="H288">
        <f t="shared" si="22"/>
        <v>0.900194295923369</v>
      </c>
      <c r="I288">
        <f t="shared" si="23"/>
        <v>-33.4774877857749</v>
      </c>
      <c r="J288">
        <f t="shared" si="24"/>
        <v>4.66387640786247</v>
      </c>
      <c r="K288">
        <f t="shared" si="20"/>
        <v>0.217365807862468</v>
      </c>
      <c r="L288">
        <f t="shared" si="21"/>
        <v>0.0472478944277032</v>
      </c>
    </row>
    <row r="289" spans="4:12">
      <c r="D289">
        <v>42.616667</v>
      </c>
      <c r="E289">
        <v>90</v>
      </c>
      <c r="F289">
        <v>4.6522118</v>
      </c>
      <c r="G289">
        <f>(G288-$G$5)*EXP(-(D289-D288)/$B$6)+(E289-$E$5)*$B$5*(1-EXP(-(D289-D288)/$B$6))+$G$5</f>
        <v>4.87700745848336</v>
      </c>
      <c r="H289">
        <f t="shared" si="22"/>
        <v>0.841625626540697</v>
      </c>
      <c r="I289">
        <f t="shared" si="23"/>
        <v>-30.9902716064679</v>
      </c>
      <c r="J289">
        <f t="shared" si="24"/>
        <v>4.79577332929843</v>
      </c>
      <c r="K289">
        <f t="shared" si="20"/>
        <v>0.143561529298427</v>
      </c>
      <c r="L289">
        <f t="shared" si="21"/>
        <v>0.0206099126945032</v>
      </c>
    </row>
    <row r="290" spans="4:12">
      <c r="D290">
        <v>42.766667</v>
      </c>
      <c r="E290">
        <v>90</v>
      </c>
      <c r="F290">
        <v>4.8069463</v>
      </c>
      <c r="G290">
        <f>(G289-$G$5)*EXP(-(D290-D289)/$B$6)+(E290-$E$5)*$B$5*(1-EXP(-(D290-D289)/$B$6))+$G$5</f>
        <v>4.99503759349829</v>
      </c>
      <c r="H290">
        <f t="shared" si="22"/>
        <v>0.786867566766178</v>
      </c>
      <c r="I290">
        <f t="shared" si="23"/>
        <v>-28.6566656074911</v>
      </c>
      <c r="J290">
        <f t="shared" si="24"/>
        <v>4.91908873981039</v>
      </c>
      <c r="K290">
        <f t="shared" si="20"/>
        <v>0.112142439810391</v>
      </c>
      <c r="L290">
        <f t="shared" si="21"/>
        <v>0.0125759268066272</v>
      </c>
    </row>
    <row r="291" spans="4:12">
      <c r="D291">
        <v>42.916667</v>
      </c>
      <c r="E291">
        <v>90</v>
      </c>
      <c r="F291">
        <v>4.9781998</v>
      </c>
      <c r="G291">
        <f>(G290-$G$5)*EXP(-(D291-D290)/$B$6)+(E291-$E$5)*$B$5*(1-EXP(-(D291-D290)/$B$6))+$G$5</f>
        <v>5.10538842196107</v>
      </c>
      <c r="H291">
        <f t="shared" si="22"/>
        <v>0.735672189751924</v>
      </c>
      <c r="I291">
        <f t="shared" si="23"/>
        <v>-26.4672099667831</v>
      </c>
      <c r="J291">
        <f t="shared" si="24"/>
        <v>5.0343809718366</v>
      </c>
      <c r="K291">
        <f t="shared" si="20"/>
        <v>0.0561811718365979</v>
      </c>
      <c r="L291">
        <f t="shared" si="21"/>
        <v>0.00315632406893334</v>
      </c>
    </row>
    <row r="292" spans="4:12">
      <c r="D292">
        <v>43.066667</v>
      </c>
      <c r="E292">
        <v>90</v>
      </c>
      <c r="F292">
        <v>5.132576</v>
      </c>
      <c r="G292">
        <f>(G291-$G$5)*EXP(-(D292-D291)/$B$6)+(E292-$E$5)*$B$5*(1-EXP(-(D292-D291)/$B$6))+$G$5</f>
        <v>5.20855957686049</v>
      </c>
      <c r="H292">
        <f t="shared" si="22"/>
        <v>0.687807699329429</v>
      </c>
      <c r="I292">
        <f t="shared" si="23"/>
        <v>-24.4130255701962</v>
      </c>
      <c r="J292">
        <f t="shared" si="24"/>
        <v>5.14217203144867</v>
      </c>
      <c r="K292">
        <f t="shared" si="20"/>
        <v>0.00959603144867316</v>
      </c>
      <c r="L292">
        <f t="shared" si="21"/>
        <v>9.20838195639243e-5</v>
      </c>
    </row>
    <row r="293" spans="4:12">
      <c r="D293">
        <v>43.216667</v>
      </c>
      <c r="E293">
        <v>90</v>
      </c>
      <c r="F293">
        <v>5.2789182</v>
      </c>
      <c r="G293">
        <f>(G292-$G$5)*EXP(-(D293-D292)/$B$6)+(E293-$E$5)*$B$5*(1-EXP(-(D293-D292)/$B$6))+$G$5</f>
        <v>5.30501818393718</v>
      </c>
      <c r="H293">
        <f t="shared" si="22"/>
        <v>0.643057380511246</v>
      </c>
      <c r="I293">
        <f t="shared" si="23"/>
        <v>-22.4857784915096</v>
      </c>
      <c r="J293">
        <f t="shared" si="24"/>
        <v>5.24294996182696</v>
      </c>
      <c r="K293">
        <f t="shared" si="20"/>
        <v>0.0359682381730373</v>
      </c>
      <c r="L293">
        <f t="shared" si="21"/>
        <v>0.00129371415727234</v>
      </c>
    </row>
    <row r="294" spans="4:12">
      <c r="D294">
        <v>43.366667</v>
      </c>
      <c r="E294">
        <v>90</v>
      </c>
      <c r="F294">
        <v>5.4168382</v>
      </c>
      <c r="G294">
        <f>(G293-$G$5)*EXP(-(D294-D293)/$B$6)+(E294-$E$5)*$B$5*(1-EXP(-(D294-D293)/$B$6))+$G$5</f>
        <v>5.39520097667848</v>
      </c>
      <c r="H294">
        <f t="shared" si="22"/>
        <v>0.601218618275343</v>
      </c>
      <c r="I294">
        <f t="shared" si="23"/>
        <v>-20.6776466362684</v>
      </c>
      <c r="J294">
        <f t="shared" si="24"/>
        <v>5.33717105296274</v>
      </c>
      <c r="K294">
        <f t="shared" si="20"/>
        <v>0.0796671470372585</v>
      </c>
      <c r="L294">
        <f t="shared" si="21"/>
        <v>0.00634685431705617</v>
      </c>
    </row>
    <row r="295" spans="4:12">
      <c r="D295">
        <v>43.516667</v>
      </c>
      <c r="E295">
        <v>90</v>
      </c>
      <c r="F295">
        <v>5.5446609</v>
      </c>
      <c r="G295">
        <f>(G294-$G$5)*EXP(-(D295-D294)/$B$6)+(E295-$E$5)*$B$5*(1-EXP(-(D295-D294)/$B$6))+$G$5</f>
        <v>5.47951627370692</v>
      </c>
      <c r="H295">
        <f t="shared" si="22"/>
        <v>0.562101980189607</v>
      </c>
      <c r="I295">
        <f t="shared" si="23"/>
        <v>-18.9812884182448</v>
      </c>
      <c r="J295">
        <f t="shared" si="24"/>
        <v>5.42526190759224</v>
      </c>
      <c r="K295">
        <f t="shared" si="20"/>
        <v>0.119398992407756</v>
      </c>
      <c r="L295">
        <f t="shared" si="21"/>
        <v>0.0142561193879874</v>
      </c>
    </row>
    <row r="296" spans="4:12">
      <c r="D296">
        <v>43.666667</v>
      </c>
      <c r="E296">
        <v>90</v>
      </c>
      <c r="F296">
        <v>5.6388056</v>
      </c>
      <c r="G296">
        <f>(G295-$G$5)*EXP(-(D296-D295)/$B$6)+(E296-$E$5)*$B$5*(1-EXP(-(D296-D295)/$B$6))+$G$5</f>
        <v>5.55834582751534</v>
      </c>
      <c r="H296">
        <f t="shared" si="22"/>
        <v>0.525530358722819</v>
      </c>
      <c r="I296">
        <f t="shared" si="23"/>
        <v>-17.3898133452245</v>
      </c>
      <c r="J296">
        <f t="shared" si="24"/>
        <v>5.5076213727164</v>
      </c>
      <c r="K296">
        <f t="shared" si="20"/>
        <v>0.1311842272836</v>
      </c>
      <c r="L296">
        <f t="shared" si="21"/>
        <v>0.0172093014879953</v>
      </c>
    </row>
    <row r="297" spans="4:12">
      <c r="D297">
        <v>43.816667</v>
      </c>
      <c r="E297">
        <v>90</v>
      </c>
      <c r="F297">
        <v>5.7483791</v>
      </c>
      <c r="G297">
        <f>(G296-$G$5)*EXP(-(D297-D296)/$B$6)+(E297-$E$5)*$B$5*(1-EXP(-(D297-D296)/$B$6))+$G$5</f>
        <v>5.63204655291917</v>
      </c>
      <c r="H297">
        <f t="shared" si="22"/>
        <v>0.49133816935883</v>
      </c>
      <c r="I297">
        <f t="shared" si="23"/>
        <v>-15.8967543982663</v>
      </c>
      <c r="J297">
        <f t="shared" si="24"/>
        <v>5.58462234545148</v>
      </c>
      <c r="K297">
        <f t="shared" si="20"/>
        <v>0.163756754548518</v>
      </c>
      <c r="L297">
        <f t="shared" si="21"/>
        <v>0.0268162746602636</v>
      </c>
    </row>
    <row r="298" spans="4:12">
      <c r="D298">
        <v>43.966667</v>
      </c>
      <c r="E298">
        <v>90</v>
      </c>
      <c r="F298">
        <v>5.8427366</v>
      </c>
      <c r="G298">
        <f>(G297-$G$5)*EXP(-(D298-D297)/$B$6)+(E298-$E$5)*$B$5*(1-EXP(-(D298-D297)/$B$6))+$G$5</f>
        <v>5.70095214305165</v>
      </c>
      <c r="H298">
        <f t="shared" si="22"/>
        <v>0.459370600883238</v>
      </c>
      <c r="I298">
        <f t="shared" si="23"/>
        <v>-14.4960420955716</v>
      </c>
      <c r="J298">
        <f t="shared" si="24"/>
        <v>5.65661346138711</v>
      </c>
      <c r="K298">
        <f t="shared" si="20"/>
        <v>0.18612313861289</v>
      </c>
      <c r="L298">
        <f t="shared" si="21"/>
        <v>0.0346418227271132</v>
      </c>
    </row>
    <row r="299" spans="4:12">
      <c r="D299">
        <v>44.116667</v>
      </c>
      <c r="E299">
        <v>90</v>
      </c>
      <c r="F299">
        <v>5.9196634</v>
      </c>
      <c r="G299">
        <f>(G298-$G$5)*EXP(-(D299-D298)/$B$6)+(E299-$E$5)*$B$5*(1-EXP(-(D299-D298)/$B$6))+$G$5</f>
        <v>5.76537458021887</v>
      </c>
      <c r="H299">
        <f t="shared" si="22"/>
        <v>0.429482914448103</v>
      </c>
      <c r="I299">
        <f t="shared" si="23"/>
        <v>-13.1819801386776</v>
      </c>
      <c r="J299">
        <f t="shared" si="24"/>
        <v>5.72392067309582</v>
      </c>
      <c r="K299">
        <f t="shared" si="20"/>
        <v>0.195742726904185</v>
      </c>
      <c r="L299">
        <f t="shared" si="21"/>
        <v>0.0383152151358863</v>
      </c>
    </row>
    <row r="300" spans="4:12">
      <c r="D300">
        <v>44.266667</v>
      </c>
      <c r="E300">
        <v>90</v>
      </c>
      <c r="F300">
        <v>5.9988176</v>
      </c>
      <c r="G300">
        <f>(G299-$G$5)*EXP(-(D300-D299)/$B$6)+(E300-$E$5)*$B$5*(1-EXP(-(D300-D299)/$B$6))+$G$5</f>
        <v>5.82560554845503</v>
      </c>
      <c r="H300">
        <f t="shared" si="22"/>
        <v>0.401539788241091</v>
      </c>
      <c r="I300">
        <f t="shared" si="23"/>
        <v>-11.9492225448638</v>
      </c>
      <c r="J300">
        <f t="shared" si="24"/>
        <v>5.78684872594127</v>
      </c>
      <c r="K300">
        <f t="shared" si="20"/>
        <v>0.211968874058729</v>
      </c>
      <c r="L300">
        <f t="shared" si="21"/>
        <v>0.0449308035697254</v>
      </c>
    </row>
    <row r="301" spans="4:12">
      <c r="D301">
        <v>44.416667</v>
      </c>
      <c r="E301">
        <v>90</v>
      </c>
      <c r="F301">
        <v>6.065771</v>
      </c>
      <c r="G301">
        <f>(G300-$G$5)*EXP(-(D301-D300)/$B$6)+(E301-$E$5)*$B$5*(1-EXP(-(D301-D300)/$B$6))+$G$5</f>
        <v>5.88191775417382</v>
      </c>
      <c r="H301">
        <f t="shared" si="22"/>
        <v>0.375414704791905</v>
      </c>
      <c r="I301">
        <f t="shared" si="23"/>
        <v>-10.7927521754715</v>
      </c>
      <c r="J301">
        <f t="shared" si="24"/>
        <v>5.84568253786709</v>
      </c>
      <c r="K301">
        <f t="shared" si="20"/>
        <v>0.220088462132914</v>
      </c>
      <c r="L301">
        <f t="shared" si="21"/>
        <v>0.048438931164031</v>
      </c>
    </row>
    <row r="302" spans="4:12">
      <c r="D302">
        <v>44.566667</v>
      </c>
      <c r="E302">
        <v>90</v>
      </c>
      <c r="F302">
        <v>6.1482539</v>
      </c>
      <c r="G302">
        <f>(G301-$G$5)*EXP(-(D302-D301)/$B$6)+(E302-$E$5)*$B$5*(1-EXP(-(D302-D301)/$B$6))+$G$5</f>
        <v>5.93456616089511</v>
      </c>
      <c r="H302">
        <f t="shared" si="22"/>
        <v>0.35098937814195</v>
      </c>
      <c r="I302">
        <f t="shared" si="23"/>
        <v>-9.70786057529424</v>
      </c>
      <c r="J302">
        <f t="shared" si="24"/>
        <v>5.90068848941341</v>
      </c>
      <c r="K302">
        <f t="shared" si="20"/>
        <v>0.247565410586589</v>
      </c>
      <c r="L302">
        <f t="shared" si="21"/>
        <v>0.0612886325189062</v>
      </c>
    </row>
    <row r="303" spans="4:12">
      <c r="D303">
        <v>44.716667</v>
      </c>
      <c r="E303">
        <v>90</v>
      </c>
      <c r="F303">
        <v>6.2164567</v>
      </c>
      <c r="G303">
        <f>(G302-$G$5)*EXP(-(D303-D302)/$B$6)+(E303-$E$5)*$B$5*(1-EXP(-(D303-D302)/$B$6))+$G$5</f>
        <v>5.98378914363766</v>
      </c>
      <c r="H303">
        <f t="shared" si="22"/>
        <v>0.328153218283663</v>
      </c>
      <c r="I303">
        <f t="shared" si="23"/>
        <v>-8.69012904333121</v>
      </c>
      <c r="J303">
        <f t="shared" si="24"/>
        <v>5.95211562980221</v>
      </c>
      <c r="K303">
        <f t="shared" si="20"/>
        <v>0.264341070197791</v>
      </c>
      <c r="L303">
        <f t="shared" si="21"/>
        <v>0.0698762013933133</v>
      </c>
    </row>
    <row r="304" spans="4:12">
      <c r="D304">
        <v>44.866667</v>
      </c>
      <c r="E304">
        <v>90</v>
      </c>
      <c r="F304">
        <v>6.2680433</v>
      </c>
      <c r="G304">
        <f>(G303-$G$5)*EXP(-(D304-D303)/$B$6)+(E304-$E$5)*$B$5*(1-EXP(-(D304-D303)/$B$6))+$G$5</f>
        <v>6.02980956820434</v>
      </c>
      <c r="H304">
        <f t="shared" si="22"/>
        <v>0.306802830444554</v>
      </c>
      <c r="I304">
        <f t="shared" si="23"/>
        <v>-7.73541086000892</v>
      </c>
      <c r="J304">
        <f t="shared" si="24"/>
        <v>6.00019680455184</v>
      </c>
      <c r="K304">
        <f t="shared" si="20"/>
        <v>0.267846495448156</v>
      </c>
      <c r="L304">
        <f t="shared" si="21"/>
        <v>0.071741745123859</v>
      </c>
    </row>
    <row r="305" spans="4:12">
      <c r="D305">
        <v>45.016667</v>
      </c>
      <c r="E305">
        <v>90</v>
      </c>
      <c r="F305">
        <v>6.3104179</v>
      </c>
      <c r="G305">
        <f>(G304-$G$5)*EXP(-(D305-D304)/$B$6)+(E305-$E$5)*$B$5*(1-EXP(-(D305-D304)/$B$6))+$G$5</f>
        <v>6.0728358002467</v>
      </c>
      <c r="H305">
        <f t="shared" si="22"/>
        <v>0.286841546949038</v>
      </c>
      <c r="I305">
        <f t="shared" si="23"/>
        <v>-6.83981460052302</v>
      </c>
      <c r="J305">
        <f t="shared" si="24"/>
        <v>6.04514970972657</v>
      </c>
      <c r="K305">
        <f t="shared" si="20"/>
        <v>0.265268190273431</v>
      </c>
      <c r="L305">
        <f t="shared" si="21"/>
        <v>0.070367212770941</v>
      </c>
    </row>
    <row r="306" spans="4:12">
      <c r="D306">
        <v>45.166667</v>
      </c>
      <c r="E306">
        <v>90</v>
      </c>
      <c r="F306">
        <v>6.3607197</v>
      </c>
      <c r="G306">
        <f>(G305-$G$5)*EXP(-(D306-D305)/$B$6)+(E306-$E$5)*$B$5*(1-EXP(-(D306-D305)/$B$6))+$G$5</f>
        <v>6.11306264867745</v>
      </c>
      <c r="H306">
        <f t="shared" si="22"/>
        <v>0.268178989538313</v>
      </c>
      <c r="I306">
        <f t="shared" si="23"/>
        <v>-5.99968846819604</v>
      </c>
      <c r="J306">
        <f t="shared" si="24"/>
        <v>6.08717787759415</v>
      </c>
      <c r="K306">
        <f t="shared" si="20"/>
        <v>0.273541822405849</v>
      </c>
      <c r="L306">
        <f t="shared" si="21"/>
        <v>0.074825128605113</v>
      </c>
    </row>
    <row r="307" spans="4:12">
      <c r="D307">
        <v>45.316667</v>
      </c>
      <c r="E307">
        <v>90</v>
      </c>
      <c r="F307">
        <v>6.4132092</v>
      </c>
      <c r="G307">
        <f>(G306-$G$5)*EXP(-(D307-D306)/$B$6)+(E307-$E$5)*$B$5*(1-EXP(-(D307-D306)/$B$6))+$G$5</f>
        <v>6.15067224770246</v>
      </c>
      <c r="H307">
        <f t="shared" si="22"/>
        <v>0.250730660166776</v>
      </c>
      <c r="I307">
        <f t="shared" si="23"/>
        <v>-5.21160558576549</v>
      </c>
      <c r="J307">
        <f t="shared" si="24"/>
        <v>6.12647159815436</v>
      </c>
      <c r="K307">
        <f t="shared" si="20"/>
        <v>0.286737601845639</v>
      </c>
      <c r="L307">
        <f t="shared" si="21"/>
        <v>0.082218452312188</v>
      </c>
    </row>
    <row r="308" spans="4:12">
      <c r="D308">
        <v>45.466667</v>
      </c>
      <c r="E308">
        <v>90</v>
      </c>
      <c r="F308">
        <v>6.4549989</v>
      </c>
      <c r="G308">
        <f>(G307-$G$5)*EXP(-(D308-D307)/$B$6)+(E308-$E$5)*$B$5*(1-EXP(-(D308-D307)/$B$6))+$G$5</f>
        <v>6.18583488146577</v>
      </c>
      <c r="H308">
        <f t="shared" si="22"/>
        <v>0.234417558422069</v>
      </c>
      <c r="I308">
        <f t="shared" si="23"/>
        <v>-4.47235018626347</v>
      </c>
      <c r="J308">
        <f t="shared" si="24"/>
        <v>6.1632087807108</v>
      </c>
      <c r="K308">
        <f t="shared" si="20"/>
        <v>0.291790119289198</v>
      </c>
      <c r="L308">
        <f t="shared" si="21"/>
        <v>0.0851414737148043</v>
      </c>
    </row>
    <row r="309" spans="4:12">
      <c r="D309">
        <v>45.616667</v>
      </c>
      <c r="E309">
        <v>90</v>
      </c>
      <c r="F309">
        <v>6.4727569</v>
      </c>
      <c r="G309">
        <f>(G308-$G$5)*EXP(-(D309-D308)/$B$6)+(E309-$E$5)*$B$5*(1-EXP(-(D309-D308)/$B$6))+$G$5</f>
        <v>6.21870975504127</v>
      </c>
      <c r="H309">
        <f t="shared" si="22"/>
        <v>0.219165823836666</v>
      </c>
      <c r="I309">
        <f t="shared" si="23"/>
        <v>-3.77890464869657</v>
      </c>
      <c r="J309">
        <f t="shared" si="24"/>
        <v>6.19755575938688</v>
      </c>
      <c r="K309">
        <f t="shared" si="20"/>
        <v>0.275201140613124</v>
      </c>
      <c r="L309">
        <f t="shared" si="21"/>
        <v>0.0757356677947644</v>
      </c>
    </row>
    <row r="310" spans="4:12">
      <c r="D310">
        <v>45.766667</v>
      </c>
      <c r="E310">
        <v>90</v>
      </c>
      <c r="F310">
        <v>6.5315361</v>
      </c>
      <c r="G310">
        <f>(G309-$G$5)*EXP(-(D310-D309)/$B$6)+(E310-$E$5)*$B$5*(1-EXP(-(D310-D309)/$B$6))+$G$5</f>
        <v>6.249445715262</v>
      </c>
      <c r="H310">
        <f t="shared" si="22"/>
        <v>0.204906401471509</v>
      </c>
      <c r="I310">
        <f t="shared" si="23"/>
        <v>-3.12843732705284</v>
      </c>
      <c r="J310">
        <f t="shared" si="24"/>
        <v>6.22966804623311</v>
      </c>
      <c r="K310">
        <f t="shared" si="20"/>
        <v>0.301868053766895</v>
      </c>
      <c r="L310">
        <f t="shared" si="21"/>
        <v>0.0911243218850128</v>
      </c>
    </row>
    <row r="311" spans="4:12">
      <c r="D311">
        <v>45.916667</v>
      </c>
      <c r="E311">
        <v>90</v>
      </c>
      <c r="F311">
        <v>6.5350044</v>
      </c>
      <c r="G311">
        <f>(G310-$G$5)*EXP(-(D311-D310)/$B$6)+(E311-$E$5)*$B$5*(1-EXP(-(D311-D310)/$B$6))+$G$5</f>
        <v>6.27818192465062</v>
      </c>
      <c r="H311">
        <f t="shared" si="22"/>
        <v>0.191574729257496</v>
      </c>
      <c r="I311">
        <f t="shared" si="23"/>
        <v>-2.51829112428096</v>
      </c>
      <c r="J311">
        <f t="shared" si="24"/>
        <v>6.25969103533558</v>
      </c>
      <c r="K311">
        <f t="shared" si="20"/>
        <v>0.275313364664425</v>
      </c>
      <c r="L311">
        <f t="shared" si="21"/>
        <v>0.0757974487628464</v>
      </c>
    </row>
    <row r="312" spans="4:12">
      <c r="D312">
        <v>46.066667</v>
      </c>
      <c r="E312">
        <v>90</v>
      </c>
      <c r="F312">
        <v>6.5576866</v>
      </c>
      <c r="G312">
        <f>(G311-$G$5)*EXP(-(D312-D311)/$B$6)+(E312-$E$5)*$B$5*(1-EXP(-(D312-D311)/$B$6))+$G$5</f>
        <v>6.3050484915025</v>
      </c>
      <c r="H312">
        <f t="shared" si="22"/>
        <v>0.179110445679188</v>
      </c>
      <c r="I312">
        <f t="shared" si="23"/>
        <v>-1.94597276582226</v>
      </c>
      <c r="J312">
        <f t="shared" si="24"/>
        <v>6.2877606611135</v>
      </c>
      <c r="K312">
        <f t="shared" si="20"/>
        <v>0.269925938886503</v>
      </c>
      <c r="L312">
        <f t="shared" si="21"/>
        <v>0.0728600124837599</v>
      </c>
    </row>
    <row r="313" spans="4:12">
      <c r="D313">
        <v>46.216667</v>
      </c>
      <c r="E313">
        <v>90</v>
      </c>
      <c r="F313">
        <v>6.5860179</v>
      </c>
      <c r="G313">
        <f>(G312-$G$5)*EXP(-(D313-D312)/$B$6)+(E313-$E$5)*$B$5*(1-EXP(-(D313-D312)/$B$6))+$G$5</f>
        <v>6.33016705897411</v>
      </c>
      <c r="H313">
        <f t="shared" si="22"/>
        <v>0.167457116477402</v>
      </c>
      <c r="I313">
        <f t="shared" si="23"/>
        <v>-1.40914273004221</v>
      </c>
      <c r="J313">
        <f t="shared" si="24"/>
        <v>6.31400401378646</v>
      </c>
      <c r="K313">
        <f t="shared" si="20"/>
        <v>0.272013886213539</v>
      </c>
      <c r="L313">
        <f t="shared" si="21"/>
        <v>0.0739915542929923</v>
      </c>
    </row>
    <row r="314" spans="4:12">
      <c r="D314">
        <v>46.366667</v>
      </c>
      <c r="E314">
        <v>90</v>
      </c>
      <c r="F314">
        <v>6.6165476</v>
      </c>
      <c r="G314">
        <f>(G313-$G$5)*EXP(-(D314-D313)/$B$6)+(E314-$E$5)*$B$5*(1-EXP(-(D314-D313)/$B$6))+$G$5</f>
        <v>6.35365135584406</v>
      </c>
      <c r="H314">
        <f t="shared" si="22"/>
        <v>0.156561979132994</v>
      </c>
      <c r="I314">
        <f t="shared" si="23"/>
        <v>-0.90560579547643</v>
      </c>
      <c r="J314">
        <f t="shared" si="24"/>
        <v>6.33853991479798</v>
      </c>
      <c r="K314">
        <f t="shared" si="20"/>
        <v>0.278007685202017</v>
      </c>
      <c r="L314">
        <f t="shared" si="21"/>
        <v>0.077288273031384</v>
      </c>
    </row>
    <row r="315" spans="4:12">
      <c r="D315">
        <v>46.516667</v>
      </c>
      <c r="E315">
        <v>90</v>
      </c>
      <c r="F315">
        <v>6.6310502</v>
      </c>
      <c r="G315">
        <f>(G314-$G$5)*EXP(-(D315-D314)/$B$6)+(E315-$E$5)*$B$5*(1-EXP(-(D315-D314)/$B$6))+$G$5</f>
        <v>6.37560771144034</v>
      </c>
      <c r="H315">
        <f t="shared" si="22"/>
        <v>0.146375703975212</v>
      </c>
      <c r="I315">
        <f t="shared" si="23"/>
        <v>-0.433302167265177</v>
      </c>
      <c r="J315">
        <f t="shared" si="24"/>
        <v>6.36147945480071</v>
      </c>
      <c r="K315">
        <f t="shared" si="20"/>
        <v>0.269570745199291</v>
      </c>
      <c r="L315">
        <f t="shared" si="21"/>
        <v>0.0726683866673008</v>
      </c>
    </row>
    <row r="316" spans="4:12">
      <c r="D316">
        <v>46.666667</v>
      </c>
      <c r="E316">
        <v>90</v>
      </c>
      <c r="F316">
        <v>6.6426845</v>
      </c>
      <c r="G316">
        <f>(G315-$G$5)*EXP(-(D316-D315)/$B$6)+(E316-$E$5)*$B$5*(1-EXP(-(D316-D315)/$B$6))+$G$5</f>
        <v>6.39613553706527</v>
      </c>
      <c r="H316">
        <f t="shared" si="22"/>
        <v>0.13685217083286</v>
      </c>
      <c r="I316">
        <f t="shared" si="23"/>
        <v>0.00970085258107378</v>
      </c>
      <c r="J316">
        <f t="shared" si="24"/>
        <v>6.3829264966391</v>
      </c>
      <c r="K316">
        <f t="shared" si="20"/>
        <v>0.259758003360897</v>
      </c>
      <c r="L316">
        <f t="shared" si="21"/>
        <v>0.0674742203100398</v>
      </c>
    </row>
    <row r="317" spans="4:12">
      <c r="D317">
        <v>46.816667</v>
      </c>
      <c r="E317">
        <v>90</v>
      </c>
      <c r="F317">
        <v>6.6625997</v>
      </c>
      <c r="G317">
        <f>(G316-$G$5)*EXP(-(D317-D316)/$B$6)+(E317-$E$5)*$B$5*(1-EXP(-(D317-D316)/$B$6))+$G$5</f>
        <v>6.41532777609782</v>
      </c>
      <c r="H317">
        <f t="shared" si="22"/>
        <v>0.127948260216999</v>
      </c>
      <c r="I317">
        <f t="shared" si="23"/>
        <v>0.425216684289251</v>
      </c>
      <c r="J317">
        <f t="shared" si="24"/>
        <v>6.40297814560692</v>
      </c>
      <c r="K317">
        <f t="shared" si="20"/>
        <v>0.259621554393085</v>
      </c>
      <c r="L317">
        <f t="shared" si="21"/>
        <v>0.0674033515054818</v>
      </c>
    </row>
    <row r="318" spans="4:12">
      <c r="D318">
        <v>46.966667</v>
      </c>
      <c r="E318">
        <v>90</v>
      </c>
      <c r="F318">
        <v>6.6744652</v>
      </c>
      <c r="G318">
        <f>(G317-$G$5)*EXP(-(D318-D317)/$B$6)+(E318-$E$5)*$B$5*(1-EXP(-(D318-D317)/$B$6))+$G$5</f>
        <v>6.43327132481129</v>
      </c>
      <c r="H318">
        <f t="shared" si="22"/>
        <v>0.119623658089801</v>
      </c>
      <c r="I318">
        <f t="shared" si="23"/>
        <v>0.814946809985735</v>
      </c>
      <c r="J318">
        <f t="shared" si="24"/>
        <v>6.42172518910867</v>
      </c>
      <c r="K318">
        <f t="shared" si="20"/>
        <v>0.252740010891329</v>
      </c>
      <c r="L318">
        <f t="shared" si="21"/>
        <v>0.0638775131053491</v>
      </c>
    </row>
    <row r="319" spans="4:12">
      <c r="D319">
        <v>47.116667</v>
      </c>
      <c r="E319">
        <v>90</v>
      </c>
      <c r="F319">
        <v>6.6923113</v>
      </c>
      <c r="G319">
        <f>(G318-$G$5)*EXP(-(D319-D318)/$B$6)+(E319-$E$5)*$B$5*(1-EXP(-(D319-D318)/$B$6))+$G$5</f>
        <v>6.45004742581163</v>
      </c>
      <c r="H319">
        <f t="shared" si="22"/>
        <v>0.111840673335582</v>
      </c>
      <c r="I319">
        <f t="shared" si="23"/>
        <v>1.18048766320324</v>
      </c>
      <c r="J319">
        <f t="shared" si="24"/>
        <v>6.43925250771578</v>
      </c>
      <c r="K319">
        <f t="shared" si="20"/>
        <v>0.253058792284218</v>
      </c>
      <c r="L319">
        <f t="shared" si="21"/>
        <v>0.064038752352347</v>
      </c>
    </row>
    <row r="320" spans="4:12">
      <c r="D320">
        <v>47.266667</v>
      </c>
      <c r="E320">
        <v>90</v>
      </c>
      <c r="F320">
        <v>6.7117335</v>
      </c>
      <c r="G320">
        <f>(G319-$G$5)*EXP(-(D320-D319)/$B$6)+(E320-$E$5)*$B$5*(1-EXP(-(D320-D319)/$B$6))+$G$5</f>
        <v>6.46573203587777</v>
      </c>
      <c r="H320">
        <f t="shared" si="22"/>
        <v>0.104564067107578</v>
      </c>
      <c r="I320">
        <f t="shared" si="23"/>
        <v>1.52333709573823</v>
      </c>
      <c r="J320">
        <f t="shared" si="24"/>
        <v>6.45563945947841</v>
      </c>
      <c r="K320">
        <f t="shared" si="20"/>
        <v>0.256094040521593</v>
      </c>
      <c r="L320">
        <f t="shared" si="21"/>
        <v>0.0655841575906754</v>
      </c>
    </row>
    <row r="321" spans="4:12">
      <c r="D321">
        <v>47.416667</v>
      </c>
      <c r="E321">
        <v>90</v>
      </c>
      <c r="F321">
        <v>6.6978566</v>
      </c>
      <c r="G321">
        <f>(G320-$G$5)*EXP(-(D321-D320)/$B$6)+(E321-$E$5)*$B$5*(1-EXP(-(D321-D320)/$B$6))+$G$5</f>
        <v>6.48039616986944</v>
      </c>
      <c r="H321">
        <f t="shared" si="22"/>
        <v>0.0977608932778068</v>
      </c>
      <c r="I321">
        <f t="shared" si="23"/>
        <v>1.84490044769313</v>
      </c>
      <c r="J321">
        <f t="shared" si="24"/>
        <v>6.47096023923315</v>
      </c>
      <c r="K321">
        <f t="shared" si="20"/>
        <v>0.226896360766855</v>
      </c>
      <c r="L321">
        <f t="shared" si="21"/>
        <v>0.0514819585292426</v>
      </c>
    </row>
    <row r="322" spans="4:12">
      <c r="D322">
        <v>47.566667</v>
      </c>
      <c r="E322">
        <v>90</v>
      </c>
      <c r="F322">
        <v>6.7028338</v>
      </c>
      <c r="G322">
        <f>(G321-$G$5)*EXP(-(D322-D321)/$B$6)+(E322-$E$5)*$B$5*(1-EXP(-(D322-D321)/$B$6))+$G$5</f>
        <v>6.49410622225958</v>
      </c>
      <c r="H322">
        <f t="shared" si="22"/>
        <v>0.0914003492676195</v>
      </c>
      <c r="I322">
        <f t="shared" si="23"/>
        <v>2.14649624496303</v>
      </c>
      <c r="J322">
        <f t="shared" si="24"/>
        <v>6.48528421453333</v>
      </c>
      <c r="K322">
        <f t="shared" si="20"/>
        <v>0.217549585466672</v>
      </c>
      <c r="L322">
        <f t="shared" si="21"/>
        <v>0.047327822136721</v>
      </c>
    </row>
    <row r="323" spans="4:12">
      <c r="D323">
        <v>47.716667</v>
      </c>
      <c r="E323">
        <v>90</v>
      </c>
      <c r="F323">
        <v>6.7161977</v>
      </c>
      <c r="G323">
        <f>(G322-$G$5)*EXP(-(D323-D322)/$B$6)+(E323-$E$5)*$B$5*(1-EXP(-(D323-D322)/$B$6))+$G$5</f>
        <v>6.50692426774711</v>
      </c>
      <c r="H323">
        <f t="shared" si="22"/>
        <v>0.085453636583525</v>
      </c>
      <c r="I323">
        <f t="shared" si="23"/>
        <v>2.42936154695203</v>
      </c>
      <c r="J323">
        <f t="shared" si="24"/>
        <v>6.49867623972296</v>
      </c>
      <c r="K323">
        <f t="shared" si="20"/>
        <v>0.217521460277039</v>
      </c>
      <c r="L323">
        <f t="shared" si="21"/>
        <v>0.0473155856810556</v>
      </c>
    </row>
    <row r="324" spans="4:12">
      <c r="D324">
        <v>47.866667</v>
      </c>
      <c r="E324">
        <v>90</v>
      </c>
      <c r="F324">
        <v>6.7265446</v>
      </c>
      <c r="G324">
        <f>(G323-$G$5)*EXP(-(D324-D323)/$B$6)+(E324-$E$5)*$B$5*(1-EXP(-(D324-D323)/$B$6))+$G$5</f>
        <v>6.51890834231115</v>
      </c>
      <c r="H324">
        <f t="shared" si="22"/>
        <v>0.07989383042693</v>
      </c>
      <c r="I324">
        <f t="shared" si="23"/>
        <v>2.69465696591082</v>
      </c>
      <c r="J324">
        <f t="shared" si="24"/>
        <v>6.51119694957628</v>
      </c>
      <c r="K324">
        <f t="shared" si="20"/>
        <v>0.215347650423716</v>
      </c>
      <c r="L324">
        <f t="shared" si="21"/>
        <v>0.0463746105430151</v>
      </c>
    </row>
    <row r="325" spans="4:12">
      <c r="D325">
        <v>48.016667</v>
      </c>
      <c r="E325">
        <v>90</v>
      </c>
      <c r="F325">
        <v>6.731099</v>
      </c>
      <c r="G325">
        <f>(G324-$G$5)*EXP(-(D325-D324)/$B$6)+(E325-$E$5)*$B$5*(1-EXP(-(D325-D324)/$B$6))+$G$5</f>
        <v>6.53011270597924</v>
      </c>
      <c r="H325">
        <f t="shared" si="22"/>
        <v>0.0746957577873004</v>
      </c>
      <c r="I325">
        <f t="shared" si="23"/>
        <v>2.94347137799378</v>
      </c>
      <c r="J325">
        <f t="shared" si="24"/>
        <v>6.52290303383249</v>
      </c>
      <c r="K325">
        <f t="shared" ref="K325:K388" si="25">ABS(F325-J325)</f>
        <v>0.208195966167507</v>
      </c>
      <c r="L325">
        <f t="shared" ref="L325:L388" si="26">(F325-J325)^2</f>
        <v>0.0433455603284216</v>
      </c>
    </row>
    <row r="326" spans="4:12">
      <c r="D326">
        <v>48.166667</v>
      </c>
      <c r="E326">
        <v>90</v>
      </c>
      <c r="F326">
        <v>6.7471478</v>
      </c>
      <c r="G326">
        <f>(G325-$G$5)*EXP(-(D326-D325)/$B$6)+(E326-$E$5)*$B$5*(1-EXP(-(D326-D325)/$B$6))+$G$5</f>
        <v>6.54058808849928</v>
      </c>
      <c r="H326">
        <f t="shared" si="22"/>
        <v>0.0698358834668932</v>
      </c>
      <c r="I326">
        <f t="shared" si="23"/>
        <v>3.17682634489863</v>
      </c>
      <c r="J326">
        <f t="shared" si="24"/>
        <v>6.53384749386861</v>
      </c>
      <c r="K326">
        <f t="shared" si="25"/>
        <v>0.213300306131392</v>
      </c>
      <c r="L326">
        <f t="shared" si="26"/>
        <v>0.0454970205957454</v>
      </c>
    </row>
    <row r="327" spans="4:12">
      <c r="D327">
        <v>48.316667</v>
      </c>
      <c r="E327">
        <v>90</v>
      </c>
      <c r="F327">
        <v>6.7505708</v>
      </c>
      <c r="G327">
        <f>(G326-$G$5)*EXP(-(D327-D326)/$B$6)+(E327-$E$5)*$B$5*(1-EXP(-(D327-D326)/$B$6))+$G$5</f>
        <v>6.55038191902742</v>
      </c>
      <c r="H327">
        <f t="shared" ref="H327:H390" si="27">SLOPE(G326:G327,D326:D327)</f>
        <v>0.0652922035209707</v>
      </c>
      <c r="I327">
        <f t="shared" ref="I327:I390" si="28">INTERCEPT(G326:G327,D326:D327)</f>
        <v>3.39568026380845</v>
      </c>
      <c r="J327">
        <f t="shared" ref="J327:J390" si="29">IF(D327-$D$5&lt;$B$7,J326,VLOOKUP(D327-$B$7,$D$5:$I$5000,5)*(D327-$B$7)+VLOOKUP(D327-$B$7,$D$5:$I$5000,6))</f>
        <v>6.54407988267262</v>
      </c>
      <c r="K327">
        <f t="shared" si="25"/>
        <v>0.206490917327379</v>
      </c>
      <c r="L327">
        <f t="shared" si="26"/>
        <v>0.0426384989387025</v>
      </c>
    </row>
    <row r="328" spans="4:12">
      <c r="D328">
        <v>48.466667</v>
      </c>
      <c r="E328">
        <v>90</v>
      </c>
      <c r="F328">
        <v>6.7534164</v>
      </c>
      <c r="G328">
        <f>(G327-$G$5)*EXP(-(D328-D327)/$B$6)+(E328-$E$5)*$B$5*(1-EXP(-(D328-D327)/$B$6))+$G$5</f>
        <v>6.55953854087208</v>
      </c>
      <c r="H328">
        <f t="shared" si="27"/>
        <v>0.0610441456310209</v>
      </c>
      <c r="I328">
        <f t="shared" si="28"/>
        <v>3.60093226227388</v>
      </c>
      <c r="J328">
        <f t="shared" si="29"/>
        <v>6.55364652920347</v>
      </c>
      <c r="K328">
        <f t="shared" si="25"/>
        <v>0.199769870796529</v>
      </c>
      <c r="L328">
        <f t="shared" si="26"/>
        <v>0.0399080012780619</v>
      </c>
    </row>
    <row r="329" spans="4:12">
      <c r="D329">
        <v>48.616667</v>
      </c>
      <c r="E329">
        <v>90</v>
      </c>
      <c r="F329">
        <v>6.7521772</v>
      </c>
      <c r="G329">
        <f>(G328-$G$5)*EXP(-(D329-D328)/$B$6)+(E329-$E$5)*$B$5*(1-EXP(-(D329-D328)/$B$6))+$G$5</f>
        <v>6.56809941226606</v>
      </c>
      <c r="H329">
        <f t="shared" si="27"/>
        <v>0.0570724759599278</v>
      </c>
      <c r="I329">
        <f t="shared" si="28"/>
        <v>3.79342585365675</v>
      </c>
      <c r="J329">
        <f t="shared" si="29"/>
        <v>6.56259074815363</v>
      </c>
      <c r="K329">
        <f t="shared" si="25"/>
        <v>0.189586451846373</v>
      </c>
      <c r="L329">
        <f t="shared" si="26"/>
        <v>0.0359430227236971</v>
      </c>
    </row>
    <row r="330" spans="4:12">
      <c r="D330">
        <v>48.766667</v>
      </c>
      <c r="E330">
        <v>90</v>
      </c>
      <c r="F330">
        <v>6.731861</v>
      </c>
      <c r="G330">
        <f>(G329-$G$5)*EXP(-(D330-D329)/$B$6)+(E330-$E$5)*$B$5*(1-EXP(-(D330-D329)/$B$6))+$G$5</f>
        <v>6.57610329407617</v>
      </c>
      <c r="H330">
        <f t="shared" si="27"/>
        <v>0.0533592120673637</v>
      </c>
      <c r="I330">
        <f t="shared" si="28"/>
        <v>3.97395236780466</v>
      </c>
      <c r="J330">
        <f t="shared" si="29"/>
        <v>6.57095303606406</v>
      </c>
      <c r="K330">
        <f t="shared" si="25"/>
        <v>0.160907963935939</v>
      </c>
      <c r="L330">
        <f t="shared" si="26"/>
        <v>0.0258913728580094</v>
      </c>
    </row>
    <row r="331" spans="4:12">
      <c r="D331">
        <v>48.916667</v>
      </c>
      <c r="E331">
        <v>90</v>
      </c>
      <c r="F331">
        <v>6.751705</v>
      </c>
      <c r="G331">
        <f>(G330-$G$5)*EXP(-(D331-D330)/$B$6)+(E331-$E$5)*$B$5*(1-EXP(-(D331-D330)/$B$6))+$G$5</f>
        <v>6.58358642529983</v>
      </c>
      <c r="H331">
        <f t="shared" si="27"/>
        <v>0.0498875414910794</v>
      </c>
      <c r="I331">
        <f t="shared" si="28"/>
        <v>4.14325417073202</v>
      </c>
      <c r="J331">
        <f t="shared" si="29"/>
        <v>6.57877125467954</v>
      </c>
      <c r="K331">
        <f t="shared" si="25"/>
        <v>0.172933745320463</v>
      </c>
      <c r="L331">
        <f t="shared" si="26"/>
        <v>0.0299060802705627</v>
      </c>
    </row>
    <row r="332" spans="4:12">
      <c r="D332">
        <v>49.066667</v>
      </c>
      <c r="E332">
        <v>90</v>
      </c>
      <c r="F332">
        <v>6.7746431</v>
      </c>
      <c r="G332">
        <f>(G331-$G$5)*EXP(-(D332-D331)/$B$6)+(E332-$E$5)*$B$5*(1-EXP(-(D332-D331)/$B$6))+$G$5</f>
        <v>6.59058268714366</v>
      </c>
      <c r="H332">
        <f t="shared" si="27"/>
        <v>0.0466417456255209</v>
      </c>
      <c r="I332">
        <f t="shared" si="28"/>
        <v>4.30202768623752</v>
      </c>
      <c r="J332">
        <f t="shared" si="29"/>
        <v>6.58608080237439</v>
      </c>
      <c r="K332">
        <f t="shared" si="25"/>
        <v>0.188562297625614</v>
      </c>
      <c r="L332">
        <f t="shared" si="26"/>
        <v>0.0355557400858507</v>
      </c>
    </row>
    <row r="333" spans="4:12">
      <c r="D333">
        <v>49.216667</v>
      </c>
      <c r="E333">
        <v>90</v>
      </c>
      <c r="F333">
        <v>6.773138</v>
      </c>
      <c r="G333">
        <f>(G332-$G$5)*EXP(-(D333-D332)/$B$6)+(E333-$E$5)*$B$5*(1-EXP(-(D333-D332)/$B$6))+$G$5</f>
        <v>6.59712375642661</v>
      </c>
      <c r="H333">
        <f t="shared" si="27"/>
        <v>0.0436071285530267</v>
      </c>
      <c r="I333">
        <f t="shared" si="28"/>
        <v>4.45092623160611</v>
      </c>
      <c r="J333">
        <f t="shared" si="29"/>
        <v>6.59291477442494</v>
      </c>
      <c r="K333">
        <f t="shared" si="25"/>
        <v>0.180223225575065</v>
      </c>
      <c r="L333">
        <f t="shared" si="26"/>
        <v>0.0324804110366808</v>
      </c>
    </row>
    <row r="334" spans="4:12">
      <c r="D334">
        <v>49.366667</v>
      </c>
      <c r="E334">
        <v>90</v>
      </c>
      <c r="F334">
        <v>6.7534832</v>
      </c>
      <c r="G334">
        <f>(G333-$G$5)*EXP(-(D334-D333)/$B$6)+(E334-$E$5)*$B$5*(1-EXP(-(D334-D333)/$B$6))+$G$5</f>
        <v>6.60323924900243</v>
      </c>
      <c r="H334">
        <f t="shared" si="27"/>
        <v>0.0407699505054523</v>
      </c>
      <c r="I334">
        <f t="shared" si="28"/>
        <v>4.59056267879329</v>
      </c>
      <c r="J334">
        <f t="shared" si="29"/>
        <v>6.59930411285427</v>
      </c>
      <c r="K334">
        <f t="shared" si="25"/>
        <v>0.154179087145733</v>
      </c>
      <c r="L334">
        <f t="shared" si="26"/>
        <v>0.0237711909130916</v>
      </c>
    </row>
    <row r="335" spans="4:12">
      <c r="D335">
        <v>49.516667</v>
      </c>
      <c r="E335">
        <v>90</v>
      </c>
      <c r="F335">
        <v>6.7734004</v>
      </c>
      <c r="G335">
        <f>(G334-$G$5)*EXP(-(D335-D334)/$B$6)+(E335-$E$5)*$B$5*(1-EXP(-(D335-D334)/$B$6))+$G$5</f>
        <v>6.60895685385067</v>
      </c>
      <c r="H335">
        <f t="shared" si="27"/>
        <v>0.0381173656549198</v>
      </c>
      <c r="I335">
        <f t="shared" si="28"/>
        <v>4.72151195179877</v>
      </c>
      <c r="J335">
        <f t="shared" si="29"/>
        <v>6.6052777465277</v>
      </c>
      <c r="K335">
        <f t="shared" si="25"/>
        <v>0.168122653472295</v>
      </c>
      <c r="L335">
        <f t="shared" si="26"/>
        <v>0.0282652266105655</v>
      </c>
    </row>
    <row r="336" spans="4:12">
      <c r="D336">
        <v>49.666667</v>
      </c>
      <c r="E336">
        <v>90</v>
      </c>
      <c r="F336">
        <v>6.775811</v>
      </c>
      <c r="G336">
        <f>(G335-$G$5)*EXP(-(D336-D335)/$B$6)+(E336-$E$5)*$B$5*(1-EXP(-(D336-D335)/$B$6))+$G$5</f>
        <v>6.61430245844348</v>
      </c>
      <c r="H336">
        <f t="shared" si="27"/>
        <v>0.0356373639520713</v>
      </c>
      <c r="I336">
        <f t="shared" si="28"/>
        <v>4.84431337027815</v>
      </c>
      <c r="J336">
        <f t="shared" si="29"/>
        <v>6.61086272213342</v>
      </c>
      <c r="K336">
        <f t="shared" si="25"/>
        <v>0.164948277866585</v>
      </c>
      <c r="L336">
        <f t="shared" si="26"/>
        <v>0.027207934371152</v>
      </c>
    </row>
    <row r="337" spans="4:12">
      <c r="D337">
        <v>49.816667</v>
      </c>
      <c r="E337">
        <v>90</v>
      </c>
      <c r="F337">
        <v>6.7779692</v>
      </c>
      <c r="G337">
        <f>(G336-$G$5)*EXP(-(D337-D336)/$B$6)+(E337-$E$5)*$B$5*(1-EXP(-(D337-D336)/$B$6))+$G$5</f>
        <v>6.61930026595574</v>
      </c>
      <c r="H337">
        <f t="shared" si="27"/>
        <v>0.033318716748423</v>
      </c>
      <c r="I337">
        <f t="shared" si="28"/>
        <v>4.95947284883223</v>
      </c>
      <c r="J337">
        <f t="shared" si="29"/>
        <v>6.61608432664108</v>
      </c>
      <c r="K337">
        <f t="shared" si="25"/>
        <v>0.161884873358916</v>
      </c>
      <c r="L337">
        <f t="shared" si="26"/>
        <v>0.0262067122224324</v>
      </c>
    </row>
    <row r="338" spans="4:12">
      <c r="D338">
        <v>49.966667</v>
      </c>
      <c r="E338">
        <v>90</v>
      </c>
      <c r="F338">
        <v>6.7841745</v>
      </c>
      <c r="G338">
        <f>(G337-$G$5)*EXP(-(D338-D337)/$B$6)+(E338-$E$5)*$B$5*(1-EXP(-(D338-D337)/$B$6))+$G$5</f>
        <v>6.62397290484924</v>
      </c>
      <c r="H338">
        <f t="shared" si="27"/>
        <v>0.0311509259566736</v>
      </c>
      <c r="I338">
        <f t="shared" si="28"/>
        <v>5.06746496083048</v>
      </c>
      <c r="J338">
        <f t="shared" si="29"/>
        <v>6.62096620179316</v>
      </c>
      <c r="K338">
        <f t="shared" si="25"/>
        <v>0.163208298206835</v>
      </c>
      <c r="L338">
        <f t="shared" si="26"/>
        <v>0.0266369486035713</v>
      </c>
    </row>
    <row r="339" spans="4:12">
      <c r="D339">
        <v>50.116667</v>
      </c>
      <c r="E339">
        <v>90</v>
      </c>
      <c r="F339">
        <v>6.7623785</v>
      </c>
      <c r="G339">
        <f>(G338-$G$5)*EXP(-(D339-D338)/$B$6)+(E339-$E$5)*$B$5*(1-EXP(-(D339-D338)/$B$6))+$G$5</f>
        <v>6.62834153132705</v>
      </c>
      <c r="H339">
        <f t="shared" si="27"/>
        <v>0.029124176518707</v>
      </c>
      <c r="I339">
        <f t="shared" si="28"/>
        <v>5.1687348750898</v>
      </c>
      <c r="J339">
        <f t="shared" si="29"/>
        <v>6.62553045114708</v>
      </c>
      <c r="K339">
        <f t="shared" si="25"/>
        <v>0.136848048852921</v>
      </c>
      <c r="L339">
        <f t="shared" si="26"/>
        <v>0.0187273884748515</v>
      </c>
    </row>
    <row r="340" spans="4:12">
      <c r="D340">
        <v>50.266667</v>
      </c>
      <c r="E340">
        <v>90</v>
      </c>
      <c r="F340">
        <v>6.7789386</v>
      </c>
      <c r="G340">
        <f>(G339-$G$5)*EXP(-(D340-D339)/$B$6)+(E340-$E$5)*$B$5*(1-EXP(-(D340-D339)/$B$6))+$G$5</f>
        <v>6.63242592512199</v>
      </c>
      <c r="H340">
        <f t="shared" si="27"/>
        <v>0.0272292919662341</v>
      </c>
      <c r="I340">
        <f t="shared" si="28"/>
        <v>5.26370017320952</v>
      </c>
      <c r="J340">
        <f t="shared" si="29"/>
        <v>6.62979774015299</v>
      </c>
      <c r="K340">
        <f t="shared" si="25"/>
        <v>0.149140859847014</v>
      </c>
      <c r="L340">
        <f t="shared" si="26"/>
        <v>0.0222429960759067</v>
      </c>
    </row>
    <row r="341" spans="4:12">
      <c r="D341">
        <v>50.416667</v>
      </c>
      <c r="E341">
        <v>90</v>
      </c>
      <c r="F341">
        <v>6.7819469</v>
      </c>
      <c r="G341">
        <f>(G340-$G$5)*EXP(-(D341-D340)/$B$6)+(E341-$E$5)*$B$5*(1-EXP(-(D341-D340)/$B$6))+$G$5</f>
        <v>6.63624457905289</v>
      </c>
      <c r="H341">
        <f t="shared" si="27"/>
        <v>0.0254576928726638</v>
      </c>
      <c r="I341">
        <f t="shared" si="28"/>
        <v>5.35275255490352</v>
      </c>
      <c r="J341">
        <f t="shared" si="29"/>
        <v>6.6337873897203</v>
      </c>
      <c r="K341">
        <f t="shared" si="25"/>
        <v>0.148159510279703</v>
      </c>
      <c r="L341">
        <f t="shared" si="26"/>
        <v>0.0219512404863213</v>
      </c>
    </row>
    <row r="342" spans="4:12">
      <c r="D342">
        <v>50.566667</v>
      </c>
      <c r="E342">
        <v>90</v>
      </c>
      <c r="F342">
        <v>6.7811043</v>
      </c>
      <c r="G342">
        <f>(G341-$G$5)*EXP(-(D342-D341)/$B$6)+(E342-$E$5)*$B$5*(1-EXP(-(D342-D341)/$B$6))+$G$5</f>
        <v>6.63981478275412</v>
      </c>
      <c r="H342">
        <f t="shared" si="27"/>
        <v>0.0238013580082343</v>
      </c>
      <c r="I342">
        <f t="shared" si="28"/>
        <v>5.43625943820395</v>
      </c>
      <c r="J342">
        <f t="shared" si="29"/>
        <v>6.63751746369652</v>
      </c>
      <c r="K342">
        <f t="shared" si="25"/>
        <v>0.143586836303482</v>
      </c>
      <c r="L342">
        <f t="shared" si="26"/>
        <v>0.0206171795596428</v>
      </c>
    </row>
    <row r="343" spans="4:12">
      <c r="D343">
        <v>50.716667</v>
      </c>
      <c r="E343">
        <v>70</v>
      </c>
      <c r="F343">
        <v>6.7788301</v>
      </c>
      <c r="G343">
        <f>(G342-$G$5)*EXP(-(D343-D342)/$B$6)+(E343-$E$5)*$B$5*(1-EXP(-(D343-D342)/$B$6))+$G$5</f>
        <v>6.46731854963502</v>
      </c>
      <c r="H343">
        <f t="shared" si="27"/>
        <v>-1.14997488746066</v>
      </c>
      <c r="I343">
        <f t="shared" si="28"/>
        <v>64.79021197534</v>
      </c>
      <c r="J343">
        <f t="shared" si="29"/>
        <v>6.64100485065453</v>
      </c>
      <c r="K343">
        <f t="shared" si="25"/>
        <v>0.137825249345468</v>
      </c>
      <c r="L343">
        <f t="shared" si="26"/>
        <v>0.0189957993571405</v>
      </c>
    </row>
    <row r="344" spans="4:12">
      <c r="D344">
        <v>50.866667</v>
      </c>
      <c r="E344">
        <v>70</v>
      </c>
      <c r="F344">
        <v>6.7689216</v>
      </c>
      <c r="G344">
        <f>(G343-$G$5)*EXP(-(D344-D343)/$B$6)+(E344-$E$5)*$B$5*(1-EXP(-(D344-D343)/$B$6))+$G$5</f>
        <v>6.30604531014415</v>
      </c>
      <c r="H344">
        <f t="shared" si="27"/>
        <v>-1.07515492993919</v>
      </c>
      <c r="I344">
        <f t="shared" si="28"/>
        <v>60.9955931047691</v>
      </c>
      <c r="J344">
        <f t="shared" si="29"/>
        <v>6.40981980526199</v>
      </c>
      <c r="K344">
        <f t="shared" si="25"/>
        <v>0.35910179473801</v>
      </c>
      <c r="L344">
        <f t="shared" si="26"/>
        <v>0.12895409898406</v>
      </c>
    </row>
    <row r="345" spans="4:12">
      <c r="D345">
        <v>51.016667</v>
      </c>
      <c r="E345">
        <v>70</v>
      </c>
      <c r="F345">
        <v>6.7529592</v>
      </c>
      <c r="G345">
        <f>(G344-$G$5)*EXP(-(D345-D344)/$B$6)+(E345-$E$5)*$B$5*(1-EXP(-(D345-D344)/$B$6))+$G$5</f>
        <v>6.15526487102624</v>
      </c>
      <c r="H345">
        <f t="shared" si="27"/>
        <v>-1.00520292745269</v>
      </c>
      <c r="I345">
        <f t="shared" si="28"/>
        <v>57.4373678883053</v>
      </c>
      <c r="J345">
        <f t="shared" si="29"/>
        <v>6.25228756364719</v>
      </c>
      <c r="K345">
        <f t="shared" si="25"/>
        <v>0.500671636352807</v>
      </c>
      <c r="L345">
        <f t="shared" si="26"/>
        <v>0.250672087448197</v>
      </c>
    </row>
    <row r="346" spans="4:12">
      <c r="D346">
        <v>51.166667</v>
      </c>
      <c r="E346">
        <v>70</v>
      </c>
      <c r="F346">
        <v>6.7173194</v>
      </c>
      <c r="G346">
        <f>(G345-$G$5)*EXP(-(D346-D345)/$B$6)+(E346-$E$5)*$B$5*(1-EXP(-(D346-D345)/$B$6))+$G$5</f>
        <v>6.01429454704467</v>
      </c>
      <c r="H346">
        <f t="shared" si="27"/>
        <v>-0.939802159877188</v>
      </c>
      <c r="I346">
        <f t="shared" si="28"/>
        <v>54.1008387073615</v>
      </c>
      <c r="J346">
        <f t="shared" si="29"/>
        <v>6.1050047246536</v>
      </c>
      <c r="K346">
        <f t="shared" si="25"/>
        <v>0.612314675346396</v>
      </c>
      <c r="L346">
        <f t="shared" si="26"/>
        <v>0.374929261644563</v>
      </c>
    </row>
    <row r="347" spans="4:12">
      <c r="D347">
        <v>51.316667</v>
      </c>
      <c r="E347">
        <v>70</v>
      </c>
      <c r="F347">
        <v>6.6446336</v>
      </c>
      <c r="G347">
        <f>(G346-$G$5)*EXP(-(D347-D346)/$B$6)+(E347-$E$5)*$B$5*(1-EXP(-(D347-D346)/$B$6))+$G$5</f>
        <v>5.88249607000261</v>
      </c>
      <c r="H347">
        <f t="shared" si="27"/>
        <v>-0.87865651361367</v>
      </c>
      <c r="I347">
        <f t="shared" si="28"/>
        <v>50.9722197864963</v>
      </c>
      <c r="J347">
        <f t="shared" si="29"/>
        <v>5.96730443905081</v>
      </c>
      <c r="K347">
        <f t="shared" si="25"/>
        <v>0.677329160949186</v>
      </c>
      <c r="L347">
        <f t="shared" si="26"/>
        <v>0.458774792272128</v>
      </c>
    </row>
    <row r="348" spans="4:12">
      <c r="D348">
        <v>51.466667</v>
      </c>
      <c r="E348">
        <v>70</v>
      </c>
      <c r="F348">
        <v>6.5662051</v>
      </c>
      <c r="G348">
        <f>(G347-$G$5)*EXP(-(D348-D347)/$B$6)+(E348-$E$5)*$B$5*(1-EXP(-(D348-D347)/$B$6))+$G$5</f>
        <v>5.75927269887045</v>
      </c>
      <c r="H348">
        <f t="shared" si="27"/>
        <v>-0.82148914088111</v>
      </c>
      <c r="I348">
        <f t="shared" si="28"/>
        <v>48.0385807567146</v>
      </c>
      <c r="J348">
        <f t="shared" si="29"/>
        <v>5.83856324432193</v>
      </c>
      <c r="K348">
        <f t="shared" si="25"/>
        <v>0.727641855678075</v>
      </c>
      <c r="L348">
        <f t="shared" si="26"/>
        <v>0.529462670134633</v>
      </c>
    </row>
    <row r="349" spans="4:12">
      <c r="D349">
        <v>51.616667</v>
      </c>
      <c r="E349">
        <v>70</v>
      </c>
      <c r="F349">
        <v>6.4536487</v>
      </c>
      <c r="G349">
        <f>(G348-$G$5)*EXP(-(D349-D348)/$B$6)+(E349-$E$5)*$B$5*(1-EXP(-(D349-D348)/$B$6))+$G$5</f>
        <v>5.6440665179346</v>
      </c>
      <c r="H349">
        <f t="shared" si="27"/>
        <v>-0.768041206238989</v>
      </c>
      <c r="I349">
        <f t="shared" si="28"/>
        <v>45.2877937026508</v>
      </c>
      <c r="J349">
        <f t="shared" si="29"/>
        <v>5.71819824182639</v>
      </c>
      <c r="K349">
        <f t="shared" si="25"/>
        <v>0.735450458173607</v>
      </c>
      <c r="L349">
        <f t="shared" si="26"/>
        <v>0.540887376427768</v>
      </c>
    </row>
    <row r="350" spans="4:12">
      <c r="D350">
        <v>51.766667</v>
      </c>
      <c r="E350">
        <v>70</v>
      </c>
      <c r="F350">
        <v>6.3319106</v>
      </c>
      <c r="G350">
        <f>(G349-$G$5)*EXP(-(D350-D349)/$B$6)+(E350-$E$5)*$B$5*(1-EXP(-(D350-D349)/$B$6))+$G$5</f>
        <v>5.53635591073503</v>
      </c>
      <c r="H350">
        <f t="shared" si="27"/>
        <v>-0.718070714663787</v>
      </c>
      <c r="I350">
        <f t="shared" si="28"/>
        <v>42.7084834791873</v>
      </c>
      <c r="J350">
        <f t="shared" si="29"/>
        <v>5.60566445762265</v>
      </c>
      <c r="K350">
        <f t="shared" si="25"/>
        <v>0.726246142377348</v>
      </c>
      <c r="L350">
        <f t="shared" si="26"/>
        <v>0.527433459317979</v>
      </c>
    </row>
    <row r="351" spans="4:12">
      <c r="D351">
        <v>51.916667</v>
      </c>
      <c r="E351">
        <v>70</v>
      </c>
      <c r="F351">
        <v>6.1959263</v>
      </c>
      <c r="G351">
        <f>(G350-$G$5)*EXP(-(D351-D350)/$B$6)+(E351-$E$5)*$B$5*(1-EXP(-(D351-D350)/$B$6))+$G$5</f>
        <v>5.435653198354</v>
      </c>
      <c r="H351">
        <f t="shared" si="27"/>
        <v>-0.671351415873532</v>
      </c>
      <c r="I351">
        <f t="shared" si="28"/>
        <v>40.2899810962387</v>
      </c>
      <c r="J351">
        <f t="shared" si="29"/>
        <v>5.50045237500184</v>
      </c>
      <c r="K351">
        <f t="shared" si="25"/>
        <v>0.695473924998158</v>
      </c>
      <c r="L351">
        <f t="shared" si="26"/>
        <v>0.483683980352343</v>
      </c>
    </row>
    <row r="352" spans="4:12">
      <c r="D352">
        <v>52.066667</v>
      </c>
      <c r="E352">
        <v>70</v>
      </c>
      <c r="F352">
        <v>6.0694822</v>
      </c>
      <c r="G352">
        <f>(G351-$G$5)*EXP(-(D352-D351)/$B$6)+(E352-$E$5)*$B$5*(1-EXP(-(D352-D351)/$B$6))+$G$5</f>
        <v>5.34150243136308</v>
      </c>
      <c r="H352">
        <f t="shared" si="27"/>
        <v>-0.627671779939434</v>
      </c>
      <c r="I352">
        <f t="shared" si="28"/>
        <v>38.0222799827669</v>
      </c>
      <c r="J352">
        <f t="shared" si="29"/>
        <v>5.40208562756033</v>
      </c>
      <c r="K352">
        <f t="shared" si="25"/>
        <v>0.667396572439675</v>
      </c>
      <c r="L352">
        <f t="shared" si="26"/>
        <v>0.445418184904227</v>
      </c>
    </row>
    <row r="353" spans="4:12">
      <c r="D353">
        <v>52.216667</v>
      </c>
      <c r="E353">
        <v>70</v>
      </c>
      <c r="F353">
        <v>5.9309754</v>
      </c>
      <c r="G353">
        <f>(G352-$G$5)*EXP(-(D353-D352)/$B$6)+(E353-$E$5)*$B$5*(1-EXP(-(D353-D352)/$B$6))+$G$5</f>
        <v>5.25347732543111</v>
      </c>
      <c r="H353">
        <f t="shared" si="27"/>
        <v>-0.586834039546507</v>
      </c>
      <c r="I353">
        <f t="shared" si="28"/>
        <v>35.8959949526959</v>
      </c>
      <c r="J353">
        <f t="shared" si="29"/>
        <v>5.31011884236612</v>
      </c>
      <c r="K353">
        <f t="shared" si="25"/>
        <v>0.620856557633885</v>
      </c>
      <c r="L353">
        <f t="shared" si="26"/>
        <v>0.385462865156997</v>
      </c>
    </row>
    <row r="354" spans="4:12">
      <c r="D354">
        <v>52.366667</v>
      </c>
      <c r="E354">
        <v>70</v>
      </c>
      <c r="F354">
        <v>5.7732867</v>
      </c>
      <c r="G354">
        <f>(G353-$G$5)*EXP(-(D354-D353)/$B$6)+(E354-$E$5)*$B$5*(1-EXP(-(D354-D353)/$B$6))+$G$5</f>
        <v>5.17117933124607</v>
      </c>
      <c r="H354">
        <f t="shared" si="27"/>
        <v>-0.548653294566954</v>
      </c>
      <c r="I354">
        <f t="shared" si="28"/>
        <v>33.9023237062867</v>
      </c>
      <c r="J354">
        <f t="shared" si="29"/>
        <v>5.22413562345378</v>
      </c>
      <c r="K354">
        <f t="shared" si="25"/>
        <v>0.54915107654622</v>
      </c>
      <c r="L354">
        <f t="shared" si="26"/>
        <v>0.301566904871873</v>
      </c>
    </row>
    <row r="355" spans="4:12">
      <c r="D355">
        <v>52.516667</v>
      </c>
      <c r="E355">
        <v>70</v>
      </c>
      <c r="F355">
        <v>5.630269</v>
      </c>
      <c r="G355">
        <f>(G354-$G$5)*EXP(-(D355-D354)/$B$6)+(E355-$E$5)*$B$5*(1-EXP(-(D355-D354)/$B$6))+$G$5</f>
        <v>5.09423583001228</v>
      </c>
      <c r="H355">
        <f t="shared" si="27"/>
        <v>-0.512956674891923</v>
      </c>
      <c r="I355">
        <f t="shared" si="28"/>
        <v>32.0330107107387</v>
      </c>
      <c r="J355">
        <f t="shared" si="29"/>
        <v>5.14374666651772</v>
      </c>
      <c r="K355">
        <f t="shared" si="25"/>
        <v>0.486522333482283</v>
      </c>
      <c r="L355">
        <f t="shared" si="26"/>
        <v>0.236703980977045</v>
      </c>
    </row>
    <row r="356" spans="4:12">
      <c r="D356">
        <v>52.666667</v>
      </c>
      <c r="E356">
        <v>70</v>
      </c>
      <c r="F356">
        <v>5.485883</v>
      </c>
      <c r="G356">
        <f>(G355-$G$5)*EXP(-(D356-D355)/$B$6)+(E356-$E$5)*$B$5*(1-EXP(-(D356-D355)/$B$6))+$G$5</f>
        <v>5.02229844635257</v>
      </c>
      <c r="H356">
        <f t="shared" si="27"/>
        <v>-0.479582557731401</v>
      </c>
      <c r="I356">
        <f t="shared" si="28"/>
        <v>30.2803133134005</v>
      </c>
      <c r="J356">
        <f t="shared" si="29"/>
        <v>5.06858799626768</v>
      </c>
      <c r="K356">
        <f t="shared" si="25"/>
        <v>0.41729500373232</v>
      </c>
      <c r="L356">
        <f t="shared" si="26"/>
        <v>0.174135120139957</v>
      </c>
    </row>
    <row r="357" spans="4:12">
      <c r="D357">
        <v>52.816667</v>
      </c>
      <c r="E357">
        <v>70</v>
      </c>
      <c r="F357">
        <v>5.3436267</v>
      </c>
      <c r="G357">
        <f>(G356-$G$5)*EXP(-(D357-D356)/$B$6)+(E357-$E$5)*$B$5*(1-EXP(-(D357-D356)/$B$6))+$G$5</f>
        <v>4.95504147097682</v>
      </c>
      <c r="H357">
        <f t="shared" si="27"/>
        <v>-0.448379835838283</v>
      </c>
      <c r="I357">
        <f t="shared" si="28"/>
        <v>28.6369699499621</v>
      </c>
      <c r="J357">
        <f t="shared" si="29"/>
        <v>4.998319318466</v>
      </c>
      <c r="K357">
        <f t="shared" si="25"/>
        <v>0.345307381534001</v>
      </c>
      <c r="L357">
        <f t="shared" si="26"/>
        <v>0.119237187741868</v>
      </c>
    </row>
    <row r="358" spans="4:12">
      <c r="D358">
        <v>52.966667</v>
      </c>
      <c r="E358">
        <v>70</v>
      </c>
      <c r="F358">
        <v>5.2248423</v>
      </c>
      <c r="G358">
        <f>(G357-$G$5)*EXP(-(D358-D357)/$B$6)+(E358-$E$5)*$B$5*(1-EXP(-(D358-D357)/$B$6))+$G$5</f>
        <v>4.8921603859753</v>
      </c>
      <c r="H358">
        <f t="shared" si="27"/>
        <v>-0.419207233343468</v>
      </c>
      <c r="I358">
        <f t="shared" si="28"/>
        <v>27.0961703184701</v>
      </c>
      <c r="J358">
        <f t="shared" si="29"/>
        <v>4.93262247918491</v>
      </c>
      <c r="K358">
        <f t="shared" si="25"/>
        <v>0.292219820815085</v>
      </c>
      <c r="L358">
        <f t="shared" si="26"/>
        <v>0.0853924236772007</v>
      </c>
    </row>
    <row r="359" spans="4:12">
      <c r="D359">
        <v>53.116667</v>
      </c>
      <c r="E359">
        <v>70</v>
      </c>
      <c r="F359">
        <v>5.1053288</v>
      </c>
      <c r="G359">
        <f>(G358-$G$5)*EXP(-(D359-D358)/$B$6)+(E359-$E$5)*$B$5*(1-EXP(-(D359-D358)/$B$6))+$G$5</f>
        <v>4.83337048605967</v>
      </c>
      <c r="H359">
        <f t="shared" si="27"/>
        <v>-0.391932666104251</v>
      </c>
      <c r="I359">
        <f t="shared" si="28"/>
        <v>25.6515273979414</v>
      </c>
      <c r="J359">
        <f t="shared" si="29"/>
        <v>4.87120002430813</v>
      </c>
      <c r="K359">
        <f t="shared" si="25"/>
        <v>0.234128775691873</v>
      </c>
      <c r="L359">
        <f t="shared" si="26"/>
        <v>0.0548162836069752</v>
      </c>
    </row>
    <row r="360" spans="4:12">
      <c r="D360">
        <v>53.266667</v>
      </c>
      <c r="E360">
        <v>70</v>
      </c>
      <c r="F360">
        <v>4.9817258</v>
      </c>
      <c r="G360">
        <f>(G359-$G$5)*EXP(-(D360-D359)/$B$6)+(E360-$E$5)*$B$5*(1-EXP(-(D360-D359)/$B$6))+$G$5</f>
        <v>4.77840558950918</v>
      </c>
      <c r="H360">
        <f t="shared" si="27"/>
        <v>-0.366432643669894</v>
      </c>
      <c r="I360">
        <f t="shared" si="28"/>
        <v>24.2970511978031</v>
      </c>
      <c r="J360">
        <f t="shared" si="29"/>
        <v>4.81377385275445</v>
      </c>
      <c r="K360">
        <f t="shared" si="25"/>
        <v>0.167951947245546</v>
      </c>
      <c r="L360">
        <f t="shared" si="26"/>
        <v>0.0282078565835705</v>
      </c>
    </row>
    <row r="361" spans="4:12">
      <c r="D361">
        <v>53.416667</v>
      </c>
      <c r="E361">
        <v>70</v>
      </c>
      <c r="F361">
        <v>4.8879992</v>
      </c>
      <c r="G361">
        <f>(G360-$G$5)*EXP(-(D361-D360)/$B$6)+(E361-$E$5)*$B$5*(1-EXP(-(D361-D360)/$B$6))+$G$5</f>
        <v>4.72701683298569</v>
      </c>
      <c r="H361">
        <f t="shared" si="27"/>
        <v>-0.342591710156635</v>
      </c>
      <c r="I361">
        <f t="shared" si="28"/>
        <v>23.0271241313832</v>
      </c>
      <c r="J361">
        <f t="shared" si="29"/>
        <v>4.76008395732569</v>
      </c>
      <c r="K361">
        <f t="shared" si="25"/>
        <v>0.127915242674313</v>
      </c>
      <c r="L361">
        <f t="shared" si="26"/>
        <v>0.0163623093084285</v>
      </c>
    </row>
    <row r="362" spans="4:12">
      <c r="D362">
        <v>53.566667</v>
      </c>
      <c r="E362">
        <v>70</v>
      </c>
      <c r="F362">
        <v>4.7945369</v>
      </c>
      <c r="G362">
        <f>(G361-$G$5)*EXP(-(D362-D361)/$B$6)+(E362-$E$5)*$B$5*(1-EXP(-(D362-D361)/$B$6))+$G$5</f>
        <v>4.67897154476058</v>
      </c>
      <c r="H362">
        <f t="shared" si="27"/>
        <v>-0.320301921500701</v>
      </c>
      <c r="I362">
        <f t="shared" si="28"/>
        <v>21.8364779132488</v>
      </c>
      <c r="J362">
        <f t="shared" si="29"/>
        <v>4.70988724747786</v>
      </c>
      <c r="K362">
        <f t="shared" si="25"/>
        <v>0.084649652522141</v>
      </c>
      <c r="L362">
        <f t="shared" si="26"/>
        <v>0.00716556367211921</v>
      </c>
    </row>
    <row r="363" spans="4:12">
      <c r="D363">
        <v>53.716667</v>
      </c>
      <c r="E363">
        <v>70</v>
      </c>
      <c r="F363">
        <v>4.705698</v>
      </c>
      <c r="G363">
        <f>(G362-$G$5)*EXP(-(D363-D362)/$B$6)+(E363-$E$5)*$B$5*(1-EXP(-(D363-D362)/$B$6))+$G$5</f>
        <v>4.63405219125223</v>
      </c>
      <c r="H363">
        <f t="shared" si="27"/>
        <v>-0.299462356722335</v>
      </c>
      <c r="I363">
        <f t="shared" si="28"/>
        <v>20.7201718863411</v>
      </c>
      <c r="J363">
        <f t="shared" si="29"/>
        <v>4.66295644868555</v>
      </c>
      <c r="K363">
        <f t="shared" si="25"/>
        <v>0.0427415513144513</v>
      </c>
      <c r="L363">
        <f t="shared" si="26"/>
        <v>0.00182684020876588</v>
      </c>
    </row>
    <row r="364" spans="4:12">
      <c r="D364">
        <v>53.866667</v>
      </c>
      <c r="E364">
        <v>70</v>
      </c>
      <c r="F364">
        <v>4.62229</v>
      </c>
      <c r="G364">
        <f>(G363-$G$5)*EXP(-(D364-D363)/$B$6)+(E364-$E$5)*$B$5*(1-EXP(-(D364-D363)/$B$6))+$G$5</f>
        <v>4.59205539210401</v>
      </c>
      <c r="H364">
        <f t="shared" si="27"/>
        <v>-0.27997866098814</v>
      </c>
      <c r="I364">
        <f t="shared" si="28"/>
        <v>19.6735726906581</v>
      </c>
      <c r="J364">
        <f t="shared" si="29"/>
        <v>4.61907907341612</v>
      </c>
      <c r="K364">
        <f t="shared" si="25"/>
        <v>0.00321092658388267</v>
      </c>
      <c r="L364">
        <f t="shared" si="26"/>
        <v>1.03100495270844e-5</v>
      </c>
    </row>
    <row r="365" spans="4:12">
      <c r="D365">
        <v>54.016667</v>
      </c>
      <c r="E365">
        <v>70</v>
      </c>
      <c r="F365">
        <v>4.550845</v>
      </c>
      <c r="G365">
        <f>(G364-$G$5)*EXP(-(D365-D364)/$B$6)+(E365-$E$5)*$B$5*(1-EXP(-(D365-D364)/$B$6))+$G$5</f>
        <v>4.55279099934359</v>
      </c>
      <c r="H365">
        <f t="shared" si="27"/>
        <v>-0.261762618402808</v>
      </c>
      <c r="I365">
        <f t="shared" si="28"/>
        <v>18.6923351906561</v>
      </c>
      <c r="J365">
        <f t="shared" si="29"/>
        <v>4.57805645905461</v>
      </c>
      <c r="K365">
        <f t="shared" si="25"/>
        <v>0.027211459054608</v>
      </c>
      <c r="L365">
        <f t="shared" si="26"/>
        <v>0.000740463503880607</v>
      </c>
    </row>
    <row r="366" spans="4:12">
      <c r="D366">
        <v>54.166667</v>
      </c>
      <c r="E366">
        <v>70</v>
      </c>
      <c r="F366">
        <v>4.481442</v>
      </c>
      <c r="G366">
        <f>(G365-$G$5)*EXP(-(D366-D365)/$B$6)+(E366-$E$5)*$B$5*(1-EXP(-(D366-D365)/$B$6))+$G$5</f>
        <v>4.5160812364542</v>
      </c>
      <c r="H366">
        <f t="shared" si="27"/>
        <v>-0.244731752595941</v>
      </c>
      <c r="I366">
        <f t="shared" si="28"/>
        <v>17.7723845836449</v>
      </c>
      <c r="J366">
        <f t="shared" si="29"/>
        <v>4.53970286842345</v>
      </c>
      <c r="K366">
        <f t="shared" si="25"/>
        <v>0.0582608684234485</v>
      </c>
      <c r="L366">
        <f t="shared" si="26"/>
        <v>0.00339432878945437</v>
      </c>
    </row>
    <row r="367" spans="4:12">
      <c r="D367">
        <v>54.316667</v>
      </c>
      <c r="E367">
        <v>70</v>
      </c>
      <c r="F367">
        <v>4.4124208</v>
      </c>
      <c r="G367">
        <f>(G366-$G$5)*EXP(-(D367-D366)/$B$6)+(E367-$E$5)*$B$5*(1-EXP(-(D367-D366)/$B$6))+$G$5</f>
        <v>4.48175989345985</v>
      </c>
      <c r="H367">
        <f t="shared" si="27"/>
        <v>-0.228808953295667</v>
      </c>
      <c r="I367">
        <f t="shared" si="28"/>
        <v>16.9098996162392</v>
      </c>
      <c r="J367">
        <f t="shared" si="29"/>
        <v>4.5038446488244</v>
      </c>
      <c r="K367">
        <f t="shared" si="25"/>
        <v>0.0914238488244035</v>
      </c>
      <c r="L367">
        <f t="shared" si="26"/>
        <v>0.00835832013386738</v>
      </c>
    </row>
    <row r="368" spans="4:12">
      <c r="D368">
        <v>54.466667</v>
      </c>
      <c r="E368">
        <v>70</v>
      </c>
      <c r="F368">
        <v>4.3590846</v>
      </c>
      <c r="G368">
        <f>(G367-$G$5)*EXP(-(D368-D367)/$B$6)+(E368-$E$5)*$B$5*(1-EXP(-(D368-D367)/$B$6))+$G$5</f>
        <v>4.44967157438012</v>
      </c>
      <c r="H368">
        <f t="shared" si="27"/>
        <v>-0.21392212719817</v>
      </c>
      <c r="I368">
        <f t="shared" si="28"/>
        <v>16.1012968404145</v>
      </c>
      <c r="J368">
        <f t="shared" si="29"/>
        <v>4.47031944579506</v>
      </c>
      <c r="K368">
        <f t="shared" si="25"/>
        <v>0.111234845795065</v>
      </c>
      <c r="L368">
        <f t="shared" si="26"/>
        <v>0.0123731909190518</v>
      </c>
    </row>
    <row r="369" spans="4:12">
      <c r="D369">
        <v>54.616667</v>
      </c>
      <c r="E369">
        <v>70</v>
      </c>
      <c r="F369">
        <v>4.3271062</v>
      </c>
      <c r="G369">
        <f>(G368-$G$5)*EXP(-(D369-D368)/$B$6)+(E369-$E$5)*$B$5*(1-EXP(-(D369-D368)/$B$6))+$G$5</f>
        <v>4.41967099364726</v>
      </c>
      <c r="H369">
        <f t="shared" si="27"/>
        <v>-0.200003871552421</v>
      </c>
      <c r="I369">
        <f t="shared" si="28"/>
        <v>15.3432158449366</v>
      </c>
      <c r="J369">
        <f t="shared" si="29"/>
        <v>4.43897546802021</v>
      </c>
      <c r="K369">
        <f t="shared" si="25"/>
        <v>0.111869268020214</v>
      </c>
      <c r="L369">
        <f t="shared" si="26"/>
        <v>0.0125147331273784</v>
      </c>
    </row>
    <row r="370" spans="4:12">
      <c r="D370">
        <v>54.766667</v>
      </c>
      <c r="E370">
        <v>70</v>
      </c>
      <c r="F370">
        <v>4.2879497</v>
      </c>
      <c r="G370">
        <f>(G369-$G$5)*EXP(-(D370-D369)/$B$6)+(E370-$E$5)*$B$5*(1-EXP(-(D370-D369)/$B$6))+$G$5</f>
        <v>4.39162231829992</v>
      </c>
      <c r="H370">
        <f t="shared" si="27"/>
        <v>-0.186991168982256</v>
      </c>
      <c r="I370">
        <f t="shared" si="28"/>
        <v>14.6325054018919</v>
      </c>
      <c r="J370">
        <f t="shared" si="29"/>
        <v>4.40967080006964</v>
      </c>
      <c r="K370">
        <f t="shared" si="25"/>
        <v>0.121721100069641</v>
      </c>
      <c r="L370">
        <f t="shared" si="26"/>
        <v>0.0148160262021634</v>
      </c>
    </row>
    <row r="371" spans="4:12">
      <c r="D371">
        <v>54.916667</v>
      </c>
      <c r="E371">
        <v>70</v>
      </c>
      <c r="F371">
        <v>4.2533804</v>
      </c>
      <c r="G371">
        <f>(G370-$G$5)*EXP(-(D371-D370)/$B$6)+(E371-$E$5)*$B$5*(1-EXP(-(D371-D370)/$B$6))+$G$5</f>
        <v>4.36539855297532</v>
      </c>
      <c r="H371">
        <f t="shared" si="27"/>
        <v>-0.17482510216402</v>
      </c>
      <c r="I371">
        <f t="shared" si="28"/>
        <v>13.9662104717578</v>
      </c>
      <c r="J371">
        <f t="shared" si="29"/>
        <v>4.38227275985081</v>
      </c>
      <c r="K371">
        <f t="shared" si="25"/>
        <v>0.128892359850808</v>
      </c>
      <c r="L371">
        <f t="shared" si="26"/>
        <v>0.0166132404279103</v>
      </c>
    </row>
    <row r="372" spans="4:12">
      <c r="D372">
        <v>55.066667</v>
      </c>
      <c r="E372">
        <v>70</v>
      </c>
      <c r="F372">
        <v>4.2326091</v>
      </c>
      <c r="G372">
        <f>(G371-$G$5)*EXP(-(D372-D371)/$B$6)+(E372-$E$5)*$B$5*(1-EXP(-(D372-D371)/$B$6))+$G$5</f>
        <v>4.34088096491514</v>
      </c>
      <c r="H372">
        <f t="shared" si="27"/>
        <v>-0.163450587067881</v>
      </c>
      <c r="I372">
        <f t="shared" si="28"/>
        <v>13.3415600139367</v>
      </c>
      <c r="J372">
        <f t="shared" si="29"/>
        <v>4.35665729786712</v>
      </c>
      <c r="K372">
        <f t="shared" si="25"/>
        <v>0.124048197867118</v>
      </c>
      <c r="L372">
        <f t="shared" si="26"/>
        <v>0.0153879553940795</v>
      </c>
    </row>
    <row r="373" spans="4:12">
      <c r="D373">
        <v>55.216667</v>
      </c>
      <c r="E373">
        <v>70</v>
      </c>
      <c r="F373">
        <v>4.1918808</v>
      </c>
      <c r="G373">
        <f>(G372-$G$5)*EXP(-(D373-D372)/$B$6)+(E373-$E$5)*$B$5*(1-EXP(-(D373-D372)/$B$6))+$G$5</f>
        <v>4.31795854638187</v>
      </c>
      <c r="H373">
        <f t="shared" si="27"/>
        <v>-0.152816123555133</v>
      </c>
      <c r="I373">
        <f t="shared" si="28"/>
        <v>12.7559555529565</v>
      </c>
      <c r="J373">
        <f t="shared" si="29"/>
        <v>4.33270843556175</v>
      </c>
      <c r="K373">
        <f t="shared" si="25"/>
        <v>0.140827635561745</v>
      </c>
      <c r="L373">
        <f t="shared" si="26"/>
        <v>0.0198324229379117</v>
      </c>
    </row>
    <row r="374" spans="4:12">
      <c r="D374">
        <v>55.366667</v>
      </c>
      <c r="E374">
        <v>70</v>
      </c>
      <c r="F374">
        <v>4.1506152</v>
      </c>
      <c r="G374">
        <f>(G373-$G$5)*EXP(-(D374-D373)/$B$6)+(E374-$E$5)*$B$5*(1-EXP(-(D374-D373)/$B$6))+$G$5</f>
        <v>4.29652751205155</v>
      </c>
      <c r="H374">
        <f t="shared" si="27"/>
        <v>-0.142873562202127</v>
      </c>
      <c r="I374">
        <f t="shared" si="28"/>
        <v>12.2069604536005</v>
      </c>
      <c r="J374">
        <f t="shared" si="29"/>
        <v>4.31031774020411</v>
      </c>
      <c r="K374">
        <f t="shared" si="25"/>
        <v>0.159702540204109</v>
      </c>
      <c r="L374">
        <f t="shared" si="26"/>
        <v>0.0255049013476451</v>
      </c>
    </row>
    <row r="375" spans="4:12">
      <c r="D375">
        <v>55.516667</v>
      </c>
      <c r="E375">
        <v>70</v>
      </c>
      <c r="F375">
        <v>4.1459754</v>
      </c>
      <c r="G375">
        <f>(G374-$G$5)*EXP(-(D375-D374)/$B$6)+(E375-$E$5)*$B$5*(1-EXP(-(D375-D374)/$B$6))+$G$5</f>
        <v>4.27649082910726</v>
      </c>
      <c r="H375">
        <f t="shared" si="27"/>
        <v>-0.133577886295231</v>
      </c>
      <c r="I375">
        <f t="shared" si="28"/>
        <v>11.6922898611234</v>
      </c>
      <c r="J375">
        <f t="shared" si="29"/>
        <v>4.28938383394144</v>
      </c>
      <c r="K375">
        <f t="shared" si="25"/>
        <v>0.143408433941442</v>
      </c>
      <c r="L375">
        <f t="shared" si="26"/>
        <v>0.0205659789255369</v>
      </c>
    </row>
    <row r="376" spans="4:12">
      <c r="D376">
        <v>55.666667</v>
      </c>
      <c r="E376">
        <v>70</v>
      </c>
      <c r="F376">
        <v>4.1217491</v>
      </c>
      <c r="G376">
        <f>(G375-$G$5)*EXP(-(D376-D375)/$B$6)+(E376-$E$5)*$B$5*(1-EXP(-(D376-D375)/$B$6))+$G$5</f>
        <v>4.25775777790582</v>
      </c>
      <c r="H376">
        <f t="shared" si="27"/>
        <v>-0.124887008009628</v>
      </c>
      <c r="I376">
        <f t="shared" si="28"/>
        <v>11.2098012654041</v>
      </c>
      <c r="J376">
        <f t="shared" si="29"/>
        <v>4.2698119347925</v>
      </c>
      <c r="K376">
        <f t="shared" si="25"/>
        <v>0.148062834792502</v>
      </c>
      <c r="L376">
        <f t="shared" si="26"/>
        <v>0.0219226030467918</v>
      </c>
    </row>
    <row r="377" spans="4:12">
      <c r="D377">
        <v>55.816667</v>
      </c>
      <c r="E377">
        <v>70</v>
      </c>
      <c r="F377">
        <v>4.0842124</v>
      </c>
      <c r="G377">
        <f>(G376-$G$5)*EXP(-(D377-D376)/$B$6)+(E377-$E$5)*$B$5*(1-EXP(-(D377-D376)/$B$6))+$G$5</f>
        <v>4.24024354122843</v>
      </c>
      <c r="H377">
        <f t="shared" si="27"/>
        <v>-0.116761577849238</v>
      </c>
      <c r="I377">
        <f t="shared" si="28"/>
        <v>10.7574856504339</v>
      </c>
      <c r="J377">
        <f t="shared" si="29"/>
        <v>4.25151342750534</v>
      </c>
      <c r="K377">
        <f t="shared" si="25"/>
        <v>0.167301027505337</v>
      </c>
      <c r="L377">
        <f t="shared" si="26"/>
        <v>0.0279896338043415</v>
      </c>
    </row>
    <row r="378" spans="4:12">
      <c r="D378">
        <v>55.966667</v>
      </c>
      <c r="E378">
        <v>70</v>
      </c>
      <c r="F378">
        <v>4.0839034</v>
      </c>
      <c r="G378">
        <f>(G377-$G$5)*EXP(-(D378-D377)/$B$6)+(E378-$E$5)*$B$5*(1-EXP(-(D378-D377)/$B$6))+$G$5</f>
        <v>4.22386882025571</v>
      </c>
      <c r="H378">
        <f t="shared" si="27"/>
        <v>-0.109164806484852</v>
      </c>
      <c r="I378">
        <f t="shared" si="28"/>
        <v>10.3334591929129</v>
      </c>
      <c r="J378">
        <f t="shared" si="29"/>
        <v>4.23440546233597</v>
      </c>
      <c r="K378">
        <f t="shared" si="25"/>
        <v>0.150502062335973</v>
      </c>
      <c r="L378">
        <f t="shared" si="26"/>
        <v>0.0226508707673812</v>
      </c>
    </row>
    <row r="379" spans="4:12">
      <c r="D379">
        <v>56.116667</v>
      </c>
      <c r="E379">
        <v>70</v>
      </c>
      <c r="F379">
        <v>4.0777486</v>
      </c>
      <c r="G379">
        <f>(G378-$G$5)*EXP(-(D379-D378)/$B$6)+(E379-$E$5)*$B$5*(1-EXP(-(D379-D378)/$B$6))+$G$5</f>
        <v>4.20855947552811</v>
      </c>
      <c r="H379">
        <f t="shared" si="27"/>
        <v>-0.102062298183939</v>
      </c>
      <c r="I379">
        <f t="shared" si="28"/>
        <v>9.93595547597093</v>
      </c>
      <c r="J379">
        <f t="shared" si="29"/>
        <v>4.21841057993146</v>
      </c>
      <c r="K379">
        <f t="shared" si="25"/>
        <v>0.140661979931464</v>
      </c>
      <c r="L379">
        <f t="shared" si="26"/>
        <v>0.0197857925982395</v>
      </c>
    </row>
    <row r="380" spans="4:12">
      <c r="D380">
        <v>56.266667</v>
      </c>
      <c r="E380">
        <v>70</v>
      </c>
      <c r="F380">
        <v>4.0732605</v>
      </c>
      <c r="G380">
        <f>(G379-$G$5)*EXP(-(D380-D379)/$B$6)+(E380-$E$5)*$B$5*(1-EXP(-(D380-D379)/$B$6))+$G$5</f>
        <v>4.19424619126644</v>
      </c>
      <c r="H380">
        <f t="shared" si="27"/>
        <v>-0.0954218950778054</v>
      </c>
      <c r="I380">
        <f t="shared" si="28"/>
        <v>9.56331818611826</v>
      </c>
      <c r="J380">
        <f t="shared" si="29"/>
        <v>4.20345636061892</v>
      </c>
      <c r="K380">
        <f t="shared" si="25"/>
        <v>0.13019586061892</v>
      </c>
      <c r="L380">
        <f t="shared" si="26"/>
        <v>0.0169509621223012</v>
      </c>
    </row>
    <row r="381" spans="4:12">
      <c r="D381">
        <v>56.416667</v>
      </c>
      <c r="E381">
        <v>70</v>
      </c>
      <c r="F381">
        <v>4.0531329</v>
      </c>
      <c r="G381">
        <f>(G380-$G$5)*EXP(-(D381-D380)/$B$6)+(E381-$E$5)*$B$5*(1-EXP(-(D381-D380)/$B$6))+$G$5</f>
        <v>4.18086416153227</v>
      </c>
      <c r="H381">
        <f t="shared" si="27"/>
        <v>-0.0892135315611861</v>
      </c>
      <c r="I381">
        <f t="shared" si="28"/>
        <v>9.21399426351369</v>
      </c>
      <c r="J381">
        <f t="shared" si="29"/>
        <v>4.18947509651255</v>
      </c>
      <c r="K381">
        <f t="shared" si="25"/>
        <v>0.136342196512554</v>
      </c>
      <c r="L381">
        <f t="shared" si="26"/>
        <v>0.0185891945498678</v>
      </c>
    </row>
    <row r="382" spans="4:12">
      <c r="D382">
        <v>56.566667</v>
      </c>
      <c r="E382">
        <v>70</v>
      </c>
      <c r="F382">
        <v>4.0524939</v>
      </c>
      <c r="G382">
        <f>(G381-$G$5)*EXP(-(D382-D381)/$B$6)+(E382-$E$5)*$B$5*(1-EXP(-(D382-D381)/$B$6))+$G$5</f>
        <v>4.16835279680754</v>
      </c>
      <c r="H382">
        <f t="shared" si="27"/>
        <v>-0.0834090981648304</v>
      </c>
      <c r="I382">
        <f t="shared" si="28"/>
        <v>8.88652747746781</v>
      </c>
      <c r="J382">
        <f t="shared" si="29"/>
        <v>4.17640348495421</v>
      </c>
      <c r="K382">
        <f t="shared" si="25"/>
        <v>0.123909584954207</v>
      </c>
      <c r="L382">
        <f t="shared" si="26"/>
        <v>0.0153535852435239</v>
      </c>
    </row>
    <row r="383" spans="4:12">
      <c r="D383">
        <v>56.716667</v>
      </c>
      <c r="E383">
        <v>70</v>
      </c>
      <c r="F383">
        <v>4.0578687</v>
      </c>
      <c r="G383">
        <f>(G382-$G$5)*EXP(-(D383-D382)/$B$6)+(E383-$E$5)*$B$5*(1-EXP(-(D383-D382)/$B$6))+$G$5</f>
        <v>4.15665544966481</v>
      </c>
      <c r="H383">
        <f t="shared" si="27"/>
        <v>-0.0779823142848938</v>
      </c>
      <c r="I383">
        <f t="shared" si="28"/>
        <v>8.57955240085047</v>
      </c>
      <c r="J383">
        <f t="shared" si="29"/>
        <v>4.1641823418993</v>
      </c>
      <c r="K383">
        <f t="shared" si="25"/>
        <v>0.1063136418993</v>
      </c>
      <c r="L383">
        <f t="shared" si="26"/>
        <v>0.0113025904538926</v>
      </c>
    </row>
    <row r="384" spans="4:12">
      <c r="D384">
        <v>56.866667</v>
      </c>
      <c r="E384">
        <v>70</v>
      </c>
      <c r="F384">
        <v>4.0335387</v>
      </c>
      <c r="G384">
        <f>(G383-$G$5)*EXP(-(D384-D383)/$B$6)+(E384-$E$5)*$B$5*(1-EXP(-(D384-D383)/$B$6))+$G$5</f>
        <v>4.14571915828588</v>
      </c>
      <c r="H384">
        <f t="shared" si="27"/>
        <v>-0.072908609192861</v>
      </c>
      <c r="I384">
        <f t="shared" si="28"/>
        <v>8.29178875868944</v>
      </c>
      <c r="J384">
        <f t="shared" si="29"/>
        <v>4.15275633395056</v>
      </c>
      <c r="K384">
        <f t="shared" si="25"/>
        <v>0.119217633950561</v>
      </c>
      <c r="L384">
        <f t="shared" si="26"/>
        <v>0.01421284424477</v>
      </c>
    </row>
    <row r="385" spans="4:12">
      <c r="D385">
        <v>57.016667</v>
      </c>
      <c r="E385">
        <v>70</v>
      </c>
      <c r="F385">
        <v>4.0463322</v>
      </c>
      <c r="G385">
        <f>(G384-$G$5)*EXP(-(D385-D384)/$B$6)+(E385-$E$5)*$B$5*(1-EXP(-(D385-D384)/$B$6))+$G$5</f>
        <v>4.1354944066678</v>
      </c>
      <c r="H385">
        <f t="shared" si="27"/>
        <v>-0.0681650107871578</v>
      </c>
      <c r="I385">
        <f t="shared" si="28"/>
        <v>8.02203612777059</v>
      </c>
      <c r="J385">
        <f t="shared" si="29"/>
        <v>4.14207372782624</v>
      </c>
      <c r="K385">
        <f t="shared" si="25"/>
        <v>0.0957415278262363</v>
      </c>
      <c r="L385">
        <f t="shared" si="26"/>
        <v>0.00916644015050199</v>
      </c>
    </row>
    <row r="386" spans="4:12">
      <c r="D386">
        <v>57.166667</v>
      </c>
      <c r="E386">
        <v>70</v>
      </c>
      <c r="F386">
        <v>4.0273757</v>
      </c>
      <c r="G386">
        <f>(G385-$G$5)*EXP(-(D386-D385)/$B$6)+(E386-$E$5)*$B$5*(1-EXP(-(D386-D385)/$B$6))+$G$5</f>
        <v>4.12593490043037</v>
      </c>
      <c r="H386">
        <f t="shared" si="27"/>
        <v>-0.0637300415829092</v>
      </c>
      <c r="I386">
        <f t="shared" si="28"/>
        <v>7.76916896549669</v>
      </c>
      <c r="J386">
        <f t="shared" si="29"/>
        <v>4.13208615612845</v>
      </c>
      <c r="K386">
        <f t="shared" si="25"/>
        <v>0.104710456128447</v>
      </c>
      <c r="L386">
        <f t="shared" si="26"/>
        <v>0.0109642796226274</v>
      </c>
    </row>
    <row r="387" spans="4:12">
      <c r="D387">
        <v>57.316667</v>
      </c>
      <c r="E387">
        <v>70</v>
      </c>
      <c r="F387">
        <v>4.0206249</v>
      </c>
      <c r="G387">
        <f>(G386-$G$5)*EXP(-(D387-D386)/$B$6)+(E387-$E$5)*$B$5*(1-EXP(-(D387-D386)/$B$6))+$G$5</f>
        <v>4.11699735721005</v>
      </c>
      <c r="H387">
        <f t="shared" si="27"/>
        <v>-0.0595836214688083</v>
      </c>
      <c r="I387">
        <f t="shared" si="28"/>
        <v>7.53213194759178</v>
      </c>
      <c r="J387">
        <f t="shared" si="29"/>
        <v>4.12274839835122</v>
      </c>
      <c r="K387">
        <f t="shared" si="25"/>
        <v>0.102123498351223</v>
      </c>
      <c r="L387">
        <f t="shared" si="26"/>
        <v>0.0104292089154923</v>
      </c>
    </row>
    <row r="388" spans="4:12">
      <c r="D388">
        <v>57.466667</v>
      </c>
      <c r="E388">
        <v>70</v>
      </c>
      <c r="F388">
        <v>4.0162236</v>
      </c>
      <c r="G388">
        <f>(G387-$G$5)*EXP(-(D388-D387)/$B$6)+(E388-$E$5)*$B$5*(1-EXP(-(D388-D387)/$B$6))+$G$5</f>
        <v>4.10864131069142</v>
      </c>
      <c r="H388">
        <f t="shared" si="27"/>
        <v>-0.0557069767908426</v>
      </c>
      <c r="I388">
        <f t="shared" si="28"/>
        <v>7.3099355955075</v>
      </c>
      <c r="J388">
        <f t="shared" si="29"/>
        <v>4.11401817613661</v>
      </c>
      <c r="K388">
        <f t="shared" si="25"/>
        <v>0.0977945761366072</v>
      </c>
      <c r="L388">
        <f t="shared" si="26"/>
        <v>0.00956377912173867</v>
      </c>
    </row>
    <row r="389" spans="4:12">
      <c r="D389">
        <v>57.616667</v>
      </c>
      <c r="E389">
        <v>70</v>
      </c>
      <c r="F389">
        <v>4.0224587</v>
      </c>
      <c r="G389">
        <f>(G388-$G$5)*EXP(-(D389-D388)/$B$6)+(E389-$E$5)*$B$5*(1-EXP(-(D389-D388)/$B$6))+$G$5</f>
        <v>4.10082892738874</v>
      </c>
      <c r="H389">
        <f t="shared" si="27"/>
        <v>-0.0520825553512166</v>
      </c>
      <c r="I389">
        <f t="shared" si="28"/>
        <v>7.10165217556885</v>
      </c>
      <c r="J389">
        <f t="shared" si="29"/>
        <v>4.10585596185188</v>
      </c>
      <c r="K389">
        <f t="shared" ref="K389:K401" si="30">ABS(F389-J389)</f>
        <v>0.0833972618518786</v>
      </c>
      <c r="L389">
        <f t="shared" ref="L389:L401" si="31">(F389-J389)^2</f>
        <v>0.0069551032843908</v>
      </c>
    </row>
    <row r="390" spans="4:12">
      <c r="D390">
        <v>57.766667</v>
      </c>
      <c r="E390">
        <v>70</v>
      </c>
      <c r="F390">
        <v>4.0178695</v>
      </c>
      <c r="G390">
        <f>(G389-$G$5)*EXP(-(D390-D389)/$B$6)+(E390-$E$5)*$B$5*(1-EXP(-(D390-D389)/$B$6))+$G$5</f>
        <v>4.09352483534808</v>
      </c>
      <c r="H390">
        <f t="shared" si="27"/>
        <v>-0.0486939469376921</v>
      </c>
      <c r="I390">
        <f t="shared" si="28"/>
        <v>6.90641185301341</v>
      </c>
      <c r="J390">
        <f t="shared" si="29"/>
        <v>4.09822479962118</v>
      </c>
      <c r="K390">
        <f t="shared" si="30"/>
        <v>0.0803552996211776</v>
      </c>
      <c r="L390">
        <f t="shared" si="31"/>
        <v>0.00645697417720922</v>
      </c>
    </row>
    <row r="391" spans="4:12">
      <c r="D391">
        <v>57.916667</v>
      </c>
      <c r="E391">
        <v>70</v>
      </c>
      <c r="F391">
        <v>4.0060201</v>
      </c>
      <c r="G391">
        <f>(G390-$G$5)*EXP(-(D391-D390)/$B$6)+(E391-$E$5)*$B$5*(1-EXP(-(D391-D390)/$B$6))+$G$5</f>
        <v>4.08669596399457</v>
      </c>
      <c r="H391">
        <f t="shared" ref="H391:H401" si="32">SLOPE(G390:G391,D390:D391)</f>
        <v>-0.0455258090234172</v>
      </c>
      <c r="I391">
        <f t="shared" ref="I391:I401" si="33">INTERCEPT(G390:G391,D390:D391)</f>
        <v>6.72339908510942</v>
      </c>
      <c r="J391">
        <f t="shared" ref="J391:J401" si="34">IF(D391-$D$5&lt;$B$7,J390,VLOOKUP(D391-$B$7,$D$5:$I$5000,5)*(D391-$B$7)+VLOOKUP(D391-$B$7,$D$5:$I$5000,6))</f>
        <v>4.0910901380012</v>
      </c>
      <c r="K391">
        <f t="shared" si="30"/>
        <v>0.0850700380011995</v>
      </c>
      <c r="L391">
        <f t="shared" si="31"/>
        <v>0.00723691136552553</v>
      </c>
    </row>
    <row r="392" spans="4:12">
      <c r="D392">
        <v>58.066667</v>
      </c>
      <c r="E392">
        <v>70</v>
      </c>
      <c r="F392">
        <v>4.0006018</v>
      </c>
      <c r="G392">
        <f>(G391-$G$5)*EXP(-(D392-D391)/$B$6)+(E392-$E$5)*$B$5*(1-EXP(-(D392-D391)/$B$6))+$G$5</f>
        <v>4.08031139439944</v>
      </c>
      <c r="H392">
        <f t="shared" si="32"/>
        <v>-0.042563797300894</v>
      </c>
      <c r="I392">
        <f t="shared" si="33"/>
        <v>6.55184923852595</v>
      </c>
      <c r="J392">
        <f t="shared" si="34"/>
        <v>4.0844196735434</v>
      </c>
      <c r="K392">
        <f t="shared" si="30"/>
        <v>0.083817873543401</v>
      </c>
      <c r="L392">
        <f t="shared" si="31"/>
        <v>0.00702543592533756</v>
      </c>
    </row>
    <row r="393" spans="4:12">
      <c r="D393">
        <v>58.216667</v>
      </c>
      <c r="E393">
        <v>70</v>
      </c>
      <c r="F393">
        <v>4.0001598</v>
      </c>
      <c r="G393">
        <f>(G392-$G$5)*EXP(-(D393-D392)/$B$6)+(E393-$E$5)*$B$5*(1-EXP(-(D393-D392)/$B$6))+$G$5</f>
        <v>4.0743422192891</v>
      </c>
      <c r="H393">
        <f t="shared" si="32"/>
        <v>-0.0397945007356115</v>
      </c>
      <c r="I393">
        <f t="shared" si="33"/>
        <v>6.39104541704545</v>
      </c>
      <c r="J393">
        <f t="shared" si="34"/>
        <v>4.07818320453439</v>
      </c>
      <c r="K393">
        <f t="shared" si="30"/>
        <v>0.0780234045343935</v>
      </c>
      <c r="L393">
        <f t="shared" si="31"/>
        <v>0.00608765165513761</v>
      </c>
    </row>
    <row r="394" spans="4:12">
      <c r="D394">
        <v>58.366667</v>
      </c>
      <c r="E394">
        <v>70</v>
      </c>
      <c r="F394">
        <v>3.983284</v>
      </c>
      <c r="G394">
        <f>(G393-$G$5)*EXP(-(D394-D393)/$B$6)+(E394-$E$5)*$B$5*(1-EXP(-(D394-D393)/$B$6))+$G$5</f>
        <v>4.06876141216232</v>
      </c>
      <c r="H394">
        <f t="shared" si="32"/>
        <v>-0.0372053808451752</v>
      </c>
      <c r="I394">
        <f t="shared" si="33"/>
        <v>6.24031548656084</v>
      </c>
      <c r="J394">
        <f t="shared" si="34"/>
        <v>4.07235249425232</v>
      </c>
      <c r="K394">
        <f t="shared" si="30"/>
        <v>0.0890684942523161</v>
      </c>
      <c r="L394">
        <f t="shared" si="31"/>
        <v>0.00793319666837487</v>
      </c>
    </row>
    <row r="395" spans="4:12">
      <c r="D395">
        <v>58.516667</v>
      </c>
      <c r="E395">
        <v>70</v>
      </c>
      <c r="F395">
        <v>4.0071595</v>
      </c>
      <c r="G395">
        <f>(G394-$G$5)*EXP(-(D395-D394)/$B$6)+(E395-$E$5)*$B$5*(1-EXP(-(D395-D394)/$B$6))+$G$5</f>
        <v>4.06354370492295</v>
      </c>
      <c r="H395">
        <f t="shared" si="32"/>
        <v>-0.0347847149291114</v>
      </c>
      <c r="I395">
        <f t="shared" si="33"/>
        <v>6.09902928511969</v>
      </c>
      <c r="J395">
        <f t="shared" si="34"/>
        <v>4.06690114312006</v>
      </c>
      <c r="K395">
        <f t="shared" si="30"/>
        <v>0.059741643120061</v>
      </c>
      <c r="L395">
        <f t="shared" si="31"/>
        <v>0.00356906392268473</v>
      </c>
    </row>
    <row r="396" spans="4:12">
      <c r="D396">
        <v>58.666667</v>
      </c>
      <c r="E396">
        <v>70</v>
      </c>
      <c r="F396">
        <v>4.0065949</v>
      </c>
      <c r="G396">
        <f>(G395-$G$5)*EXP(-(D396-D395)/$B$6)+(E396-$E$5)*$B$5*(1-EXP(-(D396-D395)/$B$6))+$G$5</f>
        <v>4.05866547347411</v>
      </c>
      <c r="H396">
        <f t="shared" si="32"/>
        <v>-0.0325215429922568</v>
      </c>
      <c r="I396">
        <f t="shared" si="33"/>
        <v>5.96659600652703</v>
      </c>
      <c r="J396">
        <f t="shared" si="34"/>
        <v>4.0618044691765</v>
      </c>
      <c r="K396">
        <f t="shared" si="30"/>
        <v>0.0552095691764984</v>
      </c>
      <c r="L396">
        <f t="shared" si="31"/>
        <v>0.00304809652865457</v>
      </c>
    </row>
    <row r="397" spans="4:12">
      <c r="D397">
        <v>58.816667</v>
      </c>
      <c r="E397">
        <v>70</v>
      </c>
      <c r="F397">
        <v>4.0040957</v>
      </c>
      <c r="G397">
        <f>(G396-$G$5)*EXP(-(D397-D396)/$B$6)+(E397-$E$5)*$B$5*(1-EXP(-(D397-D396)/$B$6))+$G$5</f>
        <v>4.0541046307559</v>
      </c>
      <c r="H397">
        <f t="shared" si="32"/>
        <v>-0.0304056181214196</v>
      </c>
      <c r="I397">
        <f t="shared" si="33"/>
        <v>5.8424617467326</v>
      </c>
      <c r="J397">
        <f t="shared" si="34"/>
        <v>4.0570393963245</v>
      </c>
      <c r="K397">
        <f t="shared" si="30"/>
        <v>0.052943696324502</v>
      </c>
      <c r="L397">
        <f t="shared" si="31"/>
        <v>0.00280303498050109</v>
      </c>
    </row>
    <row r="398" spans="4:12">
      <c r="D398">
        <v>58.966667</v>
      </c>
      <c r="E398">
        <v>70</v>
      </c>
      <c r="F398">
        <v>4.0028818</v>
      </c>
      <c r="G398">
        <f>(G397-$G$5)*EXP(-(D398-D397)/$B$6)+(E398-$E$5)*$B$5*(1-EXP(-(D398-D397)/$B$6))+$G$5</f>
        <v>4.0498405267423</v>
      </c>
      <c r="H398">
        <f t="shared" si="32"/>
        <v>-0.0284273600906877</v>
      </c>
      <c r="I398">
        <f t="shared" si="33"/>
        <v>5.72610720289897</v>
      </c>
      <c r="J398">
        <f t="shared" si="34"/>
        <v>4.05258434984983</v>
      </c>
      <c r="K398">
        <f t="shared" si="30"/>
        <v>0.0497025498498305</v>
      </c>
      <c r="L398">
        <f t="shared" si="31"/>
        <v>0.00247034346157488</v>
      </c>
    </row>
    <row r="399" spans="4:12">
      <c r="D399">
        <v>59.116667</v>
      </c>
      <c r="E399">
        <v>70</v>
      </c>
      <c r="F399">
        <v>3.9881579</v>
      </c>
      <c r="G399">
        <f>(G398-$G$5)*EXP(-(D399-D398)/$B$6)+(E399-$E$5)*$B$5*(1-EXP(-(D399-D398)/$B$6))+$G$5</f>
        <v>4.04585385494451</v>
      </c>
      <c r="H399">
        <f t="shared" si="32"/>
        <v>-0.0265778119852262</v>
      </c>
      <c r="I399">
        <f t="shared" si="33"/>
        <v>5.61704551566374</v>
      </c>
      <c r="J399">
        <f t="shared" si="34"/>
        <v>4.04841915873776</v>
      </c>
      <c r="K399">
        <f t="shared" si="30"/>
        <v>0.0602612587377633</v>
      </c>
      <c r="L399">
        <f t="shared" si="31"/>
        <v>0.00363141930465966</v>
      </c>
    </row>
    <row r="400" spans="4:12">
      <c r="D400">
        <v>59.266667</v>
      </c>
      <c r="E400">
        <v>70</v>
      </c>
      <c r="F400">
        <v>4.0218058</v>
      </c>
      <c r="G400">
        <f>(G399-$G$5)*EXP(-(D400-D399)/$B$6)+(E400-$E$5)*$B$5*(1-EXP(-(D400-D399)/$B$6))+$G$5</f>
        <v>4.04212656499743</v>
      </c>
      <c r="H400">
        <f t="shared" si="32"/>
        <v>-0.0248485996472605</v>
      </c>
      <c r="I400">
        <f t="shared" si="33"/>
        <v>5.51482024570793</v>
      </c>
      <c r="J400">
        <f t="shared" si="34"/>
        <v>4.04452496434525</v>
      </c>
      <c r="K400">
        <f t="shared" si="30"/>
        <v>0.0227191643452533</v>
      </c>
      <c r="L400">
        <f t="shared" si="31"/>
        <v>0.000516160428546631</v>
      </c>
    </row>
    <row r="401" spans="4:12">
      <c r="D401">
        <v>59.416667</v>
      </c>
      <c r="E401">
        <v>70</v>
      </c>
      <c r="F401">
        <v>4.0025267</v>
      </c>
      <c r="G401">
        <f>(G400-$G$5)*EXP(-(D401-D400)/$B$6)+(E401-$E$5)*$B$5*(1-EXP(-(D401-D400)/$B$6))+$G$5</f>
        <v>4.03864178093334</v>
      </c>
      <c r="H401">
        <f t="shared" si="32"/>
        <v>-0.0232318937605908</v>
      </c>
      <c r="I401">
        <f t="shared" si="33"/>
        <v>5.41900347628574</v>
      </c>
      <c r="J401">
        <f t="shared" si="34"/>
        <v>4.04088413501506</v>
      </c>
      <c r="K401">
        <f t="shared" si="30"/>
        <v>0.0383574350150617</v>
      </c>
      <c r="L401">
        <f t="shared" si="31"/>
        <v>0.00147129282093468</v>
      </c>
    </row>
  </sheetData>
  <pageMargins left="0.75" right="0.75" top="1" bottom="1" header="0.5" footer="0.5"/>
  <pageSetup paperSize="1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zoomScale="79" zoomScaleNormal="79" workbookViewId="0">
      <selection activeCell="A1" sqref="A1"/>
    </sheetView>
  </sheetViews>
  <sheetFormatPr defaultColWidth="9.64285714285714" defaultRowHeight="12"/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BYU Chemical Engineering Dept.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Results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John Hedengren</cp:lastModifiedBy>
  <dcterms:created xsi:type="dcterms:W3CDTF">2003-09-10T09:38:00Z</dcterms:created>
  <dcterms:modified xsi:type="dcterms:W3CDTF">2023-09-10T21:37:31Z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