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 activeTab="5"/>
  </bookViews>
  <sheets>
    <sheet name="梳棉" sheetId="1" r:id="rId1"/>
    <sheet name="梳棉明细" sheetId="2" r:id="rId2"/>
    <sheet name="并条" sheetId="3" r:id="rId3"/>
    <sheet name="粗纱" sheetId="4" r:id="rId4"/>
    <sheet name="细纱" sheetId="5" r:id="rId5"/>
    <sheet name="生产状态" sheetId="6" r:id="rId6"/>
    <sheet name="设备状态" sheetId="7" r:id="rId7"/>
    <sheet name="产量统计" sheetId="8" r:id="rId8"/>
    <sheet name="报警状态" sheetId="10" r:id="rId9"/>
  </sheets>
  <calcPr calcId="144525"/>
</workbook>
</file>

<file path=xl/sharedStrings.xml><?xml version="1.0" encoding="utf-8"?>
<sst xmlns="http://schemas.openxmlformats.org/spreadsheetml/2006/main" count="68">
  <si>
    <t>LOGO</t>
  </si>
  <si>
    <t>生产状态</t>
  </si>
  <si>
    <t>设备状态</t>
  </si>
  <si>
    <t>报警状态</t>
  </si>
  <si>
    <t>产量统计</t>
  </si>
  <si>
    <t>当前时间</t>
  </si>
  <si>
    <t>工序</t>
  </si>
  <si>
    <t>梳棉</t>
  </si>
  <si>
    <t>机台号</t>
  </si>
  <si>
    <t>当前品种</t>
  </si>
  <si>
    <t>当前班组</t>
  </si>
  <si>
    <t>设定长度</t>
  </si>
  <si>
    <t>筒内长度</t>
  </si>
  <si>
    <t>出条速度</t>
  </si>
  <si>
    <t>梳棉还有道夫转速、锡林速度  、刺辊速度。</t>
  </si>
  <si>
    <t>甲班本月产量</t>
  </si>
  <si>
    <t>乙班本月产量</t>
  </si>
  <si>
    <t>丙班本月产量</t>
  </si>
  <si>
    <t>总产量</t>
  </si>
  <si>
    <t>计算该机台本月内的所有品种的班组产量合计。</t>
  </si>
  <si>
    <t>计算该机台本月内的所有品种产量合计。</t>
  </si>
  <si>
    <t>末并</t>
  </si>
  <si>
    <t>剩余长度</t>
  </si>
  <si>
    <t>并条还有单筒定长</t>
  </si>
  <si>
    <t>粗纱</t>
  </si>
  <si>
    <t>当前计长</t>
  </si>
  <si>
    <t>细纱</t>
  </si>
  <si>
    <t>当前管纱长度</t>
  </si>
  <si>
    <t>锭速</t>
  </si>
  <si>
    <t>细纱有还罗拉线速、罗拉转速。</t>
  </si>
  <si>
    <t>单做数据采集看板，未确定是否有当前班组信息，暂定。没有的话就不做这三列。</t>
  </si>
  <si>
    <t>单做数据采集看板，未确定是否有当前品种和班组信息，暂定。没有的话就不做这两列。</t>
  </si>
  <si>
    <t>数据采集内容</t>
  </si>
  <si>
    <t>是否全要放到页面</t>
  </si>
  <si>
    <t>设备效率</t>
  </si>
  <si>
    <t>时间轴（分钟）</t>
  </si>
  <si>
    <t>逻辑计算</t>
  </si>
  <si>
    <t>1代表运行，0代表暂停，2代表停机</t>
  </si>
  <si>
    <t>连续六次10秒所获取的数据完全相同则默认为0</t>
  </si>
  <si>
    <t>连续六次10秒所获取的数据不完全相同则默认为1</t>
  </si>
  <si>
    <t>设备效率以每分钟作为统计最小单位，将满足条件的1进行求和/每班次时间（12*60）*100%</t>
  </si>
  <si>
    <t>当班设备效率</t>
  </si>
  <si>
    <t>当班产量（米）</t>
  </si>
  <si>
    <t>本月产量（米）</t>
  </si>
  <si>
    <t>当班运行时间h</t>
  </si>
  <si>
    <t>本月运行时间h</t>
  </si>
  <si>
    <t>本月设备效率</t>
  </si>
  <si>
    <t>当前设备状态</t>
  </si>
  <si>
    <t>运行</t>
  </si>
  <si>
    <t>暂停</t>
  </si>
  <si>
    <t>停机</t>
  </si>
  <si>
    <t>设备效率算法和设备状态中一样</t>
  </si>
  <si>
    <t>机台每秒的产量和对应当班班组的时间戳，以一个班8小时计算。        机台每秒的产量 * (8*60*60)</t>
  </si>
  <si>
    <t>机台每秒的产量和本月的时间戳。机台每秒的产量 * (30*24*60*60)</t>
  </si>
  <si>
    <t>设备效率算法和设备状态中一样，按月份计算</t>
  </si>
  <si>
    <t>机台当前班组的产量总数</t>
  </si>
  <si>
    <t>机台本月生产的产量总数</t>
  </si>
  <si>
    <t>报警时间</t>
  </si>
  <si>
    <t>报警内容</t>
  </si>
  <si>
    <t>梳棉满桶预警</t>
  </si>
  <si>
    <t>梳棉换桶报警</t>
  </si>
  <si>
    <t>梳棉出条速度报警</t>
  </si>
  <si>
    <t>并条满桶预警</t>
  </si>
  <si>
    <t>并条换桶预警</t>
  </si>
  <si>
    <t>并条出条速度报警</t>
  </si>
  <si>
    <t>粗纱落纱预警</t>
  </si>
  <si>
    <t>粗纱落纱报警</t>
  </si>
  <si>
    <t>细纱停机报警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</si>
</sst>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838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3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4" borderId="5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3" fillId="17" borderId="3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/>
    <xf numFmtId="176" fontId="0" fillId="9" borderId="0" xfId="0" applyNumberFormat="1" applyFill="1"/>
    <xf numFmtId="0" fontId="0" fillId="2" borderId="1" xfId="0" applyFill="1" applyBorder="1" applyAlignment="1">
      <alignment horizontal="center" vertical="center"/>
    </xf>
    <xf numFmtId="9" fontId="0" fillId="0" borderId="0" xfId="11" applyFont="1" applyAlignment="1">
      <alignment horizontal="center" vertical="center"/>
    </xf>
    <xf numFmtId="9" fontId="0" fillId="0" borderId="0" xfId="11" applyFont="1" applyAlignment="1">
      <alignment horizontal="left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1" fillId="11" borderId="0" xfId="0" applyFont="1" applyFill="1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20" fontId="0" fillId="12" borderId="0" xfId="0" applyNumberFormat="1" applyFill="1" applyAlignment="1">
      <alignment horizontal="left"/>
    </xf>
    <xf numFmtId="0" fontId="0" fillId="10" borderId="1" xfId="0" applyFill="1" applyBorder="1" applyAlignment="1">
      <alignment horizontal="center"/>
    </xf>
    <xf numFmtId="0" fontId="0" fillId="3" borderId="1" xfId="0" applyFill="1" applyBorder="1"/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1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0" fillId="14" borderId="0" xfId="0" applyFill="1"/>
    <xf numFmtId="0" fontId="0" fillId="10" borderId="0" xfId="0" applyFill="1"/>
    <xf numFmtId="0" fontId="0" fillId="15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2727"/>
      <color rgb="00FF83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579124</xdr:colOff>
      <xdr:row>47</xdr:row>
      <xdr:rowOff>6546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38320" cy="806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502933</xdr:colOff>
      <xdr:row>44</xdr:row>
      <xdr:rowOff>96137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6962120" cy="7639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579124</xdr:colOff>
      <xdr:row>46</xdr:row>
      <xdr:rowOff>149425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38320" cy="8035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598171</xdr:colOff>
      <xdr:row>46</xdr:row>
      <xdr:rowOff>158948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57370" cy="8045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569600</xdr:colOff>
      <xdr:row>46</xdr:row>
      <xdr:rowOff>149425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28795" cy="803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1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23" sqref="C23"/>
    </sheetView>
  </sheetViews>
  <sheetFormatPr defaultColWidth="9" defaultRowHeight="13.5"/>
  <cols>
    <col min="1" max="1" width="7.55833333333333" customWidth="1"/>
    <col min="2" max="2" width="10.3333333333333" customWidth="1"/>
    <col min="3" max="13" width="15.775" customWidth="1"/>
  </cols>
  <sheetData>
    <row r="1" spans="1:13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4"/>
      <c r="J1" s="2" t="s">
        <v>4</v>
      </c>
      <c r="K1" s="2"/>
      <c r="L1" s="11" t="s">
        <v>5</v>
      </c>
      <c r="M1" s="11"/>
    </row>
    <row r="2" spans="1:13">
      <c r="A2" s="1"/>
      <c r="B2" s="1"/>
      <c r="C2" s="2"/>
      <c r="D2" s="2"/>
      <c r="E2" s="3"/>
      <c r="F2" s="3"/>
      <c r="G2" s="4"/>
      <c r="H2" s="4"/>
      <c r="I2" s="4"/>
      <c r="J2" s="2"/>
      <c r="K2" s="2"/>
      <c r="L2" s="12">
        <f ca="1">TODAY()</f>
        <v>43215</v>
      </c>
      <c r="M2" s="13">
        <f ca="1">NOW()</f>
        <v>43215.8673958333</v>
      </c>
    </row>
    <row r="3" customFormat="1" spans="1:9">
      <c r="A3" s="5" t="s">
        <v>6</v>
      </c>
      <c r="B3" s="5"/>
      <c r="I3" s="36"/>
    </row>
    <row r="4" spans="1:13">
      <c r="A4" s="5" t="s">
        <v>7</v>
      </c>
      <c r="B4" s="5"/>
      <c r="C4" s="6" t="s">
        <v>8</v>
      </c>
      <c r="D4" s="28" t="s">
        <v>9</v>
      </c>
      <c r="E4" s="28" t="s">
        <v>10</v>
      </c>
      <c r="F4" s="29" t="s">
        <v>11</v>
      </c>
      <c r="G4" s="29" t="s">
        <v>12</v>
      </c>
      <c r="H4" s="29" t="s">
        <v>13</v>
      </c>
      <c r="I4" s="37" t="s">
        <v>14</v>
      </c>
      <c r="J4" s="38" t="s">
        <v>15</v>
      </c>
      <c r="K4" s="38" t="s">
        <v>16</v>
      </c>
      <c r="L4" s="38" t="s">
        <v>17</v>
      </c>
      <c r="M4" s="39" t="s">
        <v>18</v>
      </c>
    </row>
    <row r="5" customFormat="1" spans="3:13">
      <c r="C5" s="6">
        <v>1</v>
      </c>
      <c r="D5" s="30"/>
      <c r="E5" s="30"/>
      <c r="F5" s="29"/>
      <c r="G5" s="29"/>
      <c r="H5" s="29"/>
      <c r="I5" s="37"/>
      <c r="J5" s="40" t="s">
        <v>19</v>
      </c>
      <c r="M5" s="40" t="s">
        <v>20</v>
      </c>
    </row>
    <row r="6" customFormat="1" spans="3:13">
      <c r="C6" s="6">
        <v>2</v>
      </c>
      <c r="D6" s="30"/>
      <c r="E6" s="30"/>
      <c r="F6" s="29"/>
      <c r="G6" s="29"/>
      <c r="H6" s="29"/>
      <c r="I6" s="37"/>
      <c r="J6" s="40"/>
      <c r="M6" s="40"/>
    </row>
    <row r="7" customFormat="1" spans="3:13">
      <c r="C7" s="6">
        <v>3</v>
      </c>
      <c r="D7" s="30"/>
      <c r="E7" s="30"/>
      <c r="F7" s="29"/>
      <c r="G7" s="29"/>
      <c r="H7" s="29"/>
      <c r="I7" s="37"/>
      <c r="J7" s="40"/>
      <c r="M7" s="40"/>
    </row>
    <row r="8" customFormat="1" spans="3:13">
      <c r="C8" s="6">
        <v>4</v>
      </c>
      <c r="D8" s="30"/>
      <c r="E8" s="30"/>
      <c r="F8" s="29"/>
      <c r="G8" s="29"/>
      <c r="H8" s="29"/>
      <c r="I8" s="37"/>
      <c r="J8" s="40"/>
      <c r="M8" s="40"/>
    </row>
    <row r="9" customFormat="1" spans="3:13">
      <c r="C9" s="6">
        <v>5</v>
      </c>
      <c r="D9" s="30"/>
      <c r="E9" s="30"/>
      <c r="F9" s="29"/>
      <c r="G9" s="29"/>
      <c r="H9" s="29"/>
      <c r="I9" s="37"/>
      <c r="J9" s="40"/>
      <c r="M9" s="40"/>
    </row>
    <row r="10" customFormat="1" spans="3:9">
      <c r="C10" s="6">
        <v>6</v>
      </c>
      <c r="D10" s="30"/>
      <c r="E10" s="30"/>
      <c r="F10" s="29"/>
      <c r="G10" s="29"/>
      <c r="H10" s="29"/>
      <c r="I10" s="37"/>
    </row>
    <row r="11" spans="1:13">
      <c r="A11" s="5" t="s">
        <v>21</v>
      </c>
      <c r="B11" s="5"/>
      <c r="C11" s="6" t="s">
        <v>8</v>
      </c>
      <c r="D11" s="28" t="s">
        <v>9</v>
      </c>
      <c r="E11" s="28" t="s">
        <v>10</v>
      </c>
      <c r="F11" s="29" t="s">
        <v>11</v>
      </c>
      <c r="G11" s="29" t="s">
        <v>22</v>
      </c>
      <c r="H11" s="29" t="s">
        <v>13</v>
      </c>
      <c r="I11" s="41" t="s">
        <v>23</v>
      </c>
      <c r="J11" s="38" t="s">
        <v>15</v>
      </c>
      <c r="K11" s="38" t="s">
        <v>16</v>
      </c>
      <c r="L11" s="38" t="s">
        <v>17</v>
      </c>
      <c r="M11" s="39" t="s">
        <v>18</v>
      </c>
    </row>
    <row r="12" ht="19" customHeight="1" spans="3:9">
      <c r="C12" s="6">
        <v>1</v>
      </c>
      <c r="D12" s="30"/>
      <c r="E12" s="30"/>
      <c r="F12" s="29"/>
      <c r="G12" s="29"/>
      <c r="H12" s="29"/>
      <c r="I12" s="41"/>
    </row>
    <row r="13" customFormat="1" spans="3:9">
      <c r="C13" s="6">
        <v>2</v>
      </c>
      <c r="D13" s="30"/>
      <c r="E13" s="30"/>
      <c r="F13" s="29"/>
      <c r="G13" s="29"/>
      <c r="H13" s="29"/>
      <c r="I13" s="41"/>
    </row>
    <row r="14" customFormat="1" spans="1:13">
      <c r="A14" s="5" t="s">
        <v>24</v>
      </c>
      <c r="B14" s="5"/>
      <c r="C14" s="6" t="s">
        <v>8</v>
      </c>
      <c r="D14" s="28" t="s">
        <v>9</v>
      </c>
      <c r="E14" s="28" t="s">
        <v>10</v>
      </c>
      <c r="F14" s="29" t="s">
        <v>11</v>
      </c>
      <c r="G14" s="29" t="s">
        <v>25</v>
      </c>
      <c r="H14" s="29"/>
      <c r="I14" s="36"/>
      <c r="J14" s="38" t="s">
        <v>15</v>
      </c>
      <c r="K14" s="38" t="s">
        <v>16</v>
      </c>
      <c r="L14" s="38" t="s">
        <v>17</v>
      </c>
      <c r="M14" t="s">
        <v>18</v>
      </c>
    </row>
    <row r="15" customFormat="1" spans="3:9">
      <c r="C15" s="6">
        <v>1</v>
      </c>
      <c r="D15" s="30"/>
      <c r="E15" s="30"/>
      <c r="F15" s="29"/>
      <c r="G15" s="29"/>
      <c r="H15" s="29"/>
      <c r="I15" s="36"/>
    </row>
    <row r="16" customFormat="1" spans="3:9">
      <c r="C16" s="6">
        <v>2</v>
      </c>
      <c r="D16" s="30"/>
      <c r="E16" s="30"/>
      <c r="F16" s="29"/>
      <c r="G16" s="29"/>
      <c r="H16" s="29"/>
      <c r="I16" s="36"/>
    </row>
    <row r="17" customFormat="1" spans="1:13">
      <c r="A17" s="5" t="s">
        <v>26</v>
      </c>
      <c r="B17" s="5"/>
      <c r="C17" s="6" t="s">
        <v>8</v>
      </c>
      <c r="D17" s="28" t="s">
        <v>9</v>
      </c>
      <c r="E17" s="28" t="s">
        <v>10</v>
      </c>
      <c r="F17" s="31" t="s">
        <v>27</v>
      </c>
      <c r="G17" s="31" t="s">
        <v>28</v>
      </c>
      <c r="H17" s="31"/>
      <c r="I17" s="42" t="s">
        <v>29</v>
      </c>
      <c r="J17" s="38" t="s">
        <v>15</v>
      </c>
      <c r="K17" s="38" t="s">
        <v>16</v>
      </c>
      <c r="L17" s="38" t="s">
        <v>17</v>
      </c>
      <c r="M17" t="s">
        <v>18</v>
      </c>
    </row>
    <row r="18" customFormat="1" spans="3:9">
      <c r="C18" s="6">
        <v>1</v>
      </c>
      <c r="D18" s="30"/>
      <c r="E18" s="30"/>
      <c r="F18" s="29"/>
      <c r="G18" s="29"/>
      <c r="H18" s="29"/>
      <c r="I18" s="42"/>
    </row>
    <row r="19" customFormat="1" spans="3:12">
      <c r="C19" s="6">
        <v>2</v>
      </c>
      <c r="D19" s="30"/>
      <c r="E19" s="30"/>
      <c r="F19" s="29"/>
      <c r="G19" s="29"/>
      <c r="H19" s="29"/>
      <c r="I19" s="42"/>
      <c r="J19" s="34" t="s">
        <v>30</v>
      </c>
      <c r="K19" s="34"/>
      <c r="L19" s="34"/>
    </row>
    <row r="20" customFormat="1" spans="3:12">
      <c r="C20" s="6">
        <v>3</v>
      </c>
      <c r="D20" s="30"/>
      <c r="E20" s="30"/>
      <c r="F20" s="29"/>
      <c r="G20" s="29"/>
      <c r="H20" s="29"/>
      <c r="I20" s="42"/>
      <c r="J20" s="34"/>
      <c r="K20" s="34"/>
      <c r="L20" s="34"/>
    </row>
    <row r="21" spans="4:12">
      <c r="D21" s="32" t="s">
        <v>31</v>
      </c>
      <c r="E21" s="32"/>
      <c r="F21" s="33" t="s">
        <v>32</v>
      </c>
      <c r="G21" s="33"/>
      <c r="H21" s="33"/>
      <c r="I21" s="37" t="s">
        <v>33</v>
      </c>
      <c r="J21" s="34"/>
      <c r="K21" s="34"/>
      <c r="L21" s="34"/>
    </row>
    <row r="22" spans="4:12">
      <c r="D22" s="34"/>
      <c r="E22" s="34"/>
      <c r="F22" s="35"/>
      <c r="G22" s="35"/>
      <c r="H22" s="35"/>
      <c r="I22" s="37"/>
      <c r="J22" s="34"/>
      <c r="K22" s="34"/>
      <c r="L22" s="34"/>
    </row>
    <row r="23" spans="4:9">
      <c r="D23" s="34"/>
      <c r="E23" s="34"/>
      <c r="F23" s="35"/>
      <c r="G23" s="35"/>
      <c r="H23" s="35"/>
      <c r="I23" s="37"/>
    </row>
    <row r="24" spans="4:9">
      <c r="D24" s="34"/>
      <c r="E24" s="34"/>
      <c r="F24" s="35"/>
      <c r="G24" s="35"/>
      <c r="H24" s="35"/>
      <c r="I24" s="37"/>
    </row>
  </sheetData>
  <mergeCells count="20">
    <mergeCell ref="L1:M1"/>
    <mergeCell ref="A3:B3"/>
    <mergeCell ref="A4:B4"/>
    <mergeCell ref="A11:B11"/>
    <mergeCell ref="A14:B14"/>
    <mergeCell ref="A17:B17"/>
    <mergeCell ref="I4:I10"/>
    <mergeCell ref="I11:I13"/>
    <mergeCell ref="I17:I20"/>
    <mergeCell ref="I21:I24"/>
    <mergeCell ref="J5:J9"/>
    <mergeCell ref="M5:M9"/>
    <mergeCell ref="A1:B2"/>
    <mergeCell ref="C1:D2"/>
    <mergeCell ref="E1:F2"/>
    <mergeCell ref="G1:H2"/>
    <mergeCell ref="J1:K2"/>
    <mergeCell ref="J19:L22"/>
    <mergeCell ref="D21:E24"/>
    <mergeCell ref="F21:H24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20" sqref="E20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4" t="s">
        <v>0</v>
      </c>
      <c r="B1" s="14"/>
      <c r="C1" s="2" t="s">
        <v>1</v>
      </c>
      <c r="D1" s="2"/>
      <c r="E1" s="3" t="s">
        <v>2</v>
      </c>
      <c r="F1" s="3"/>
      <c r="G1" s="4" t="s">
        <v>3</v>
      </c>
      <c r="H1" s="4"/>
      <c r="I1" s="2" t="s">
        <v>4</v>
      </c>
      <c r="J1" s="2"/>
      <c r="K1" s="11" t="s">
        <v>5</v>
      </c>
      <c r="L1" s="11"/>
    </row>
    <row r="2" spans="1:12">
      <c r="A2" s="14"/>
      <c r="B2" s="14"/>
      <c r="C2" s="2"/>
      <c r="D2" s="2"/>
      <c r="E2" s="3"/>
      <c r="F2" s="3"/>
      <c r="G2" s="4"/>
      <c r="H2" s="4"/>
      <c r="I2" s="2"/>
      <c r="J2" s="2"/>
      <c r="K2" s="12">
        <f ca="1">TODAY()</f>
        <v>43215</v>
      </c>
      <c r="L2" s="13">
        <f ca="1">NOW()</f>
        <v>43215.8673958333</v>
      </c>
    </row>
    <row r="3" spans="1:2">
      <c r="A3" s="5" t="s">
        <v>6</v>
      </c>
      <c r="B3" s="5"/>
    </row>
    <row r="4" spans="1:4">
      <c r="A4" s="5" t="s">
        <v>7</v>
      </c>
      <c r="B4" s="5"/>
      <c r="C4" s="6" t="s">
        <v>8</v>
      </c>
      <c r="D4" s="6" t="s">
        <v>34</v>
      </c>
    </row>
    <row r="5" ht="19.95" customHeight="1" spans="3:12">
      <c r="C5" s="6">
        <v>1</v>
      </c>
      <c r="D5" s="25">
        <v>0.9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2</v>
      </c>
      <c r="L5">
        <v>0</v>
      </c>
    </row>
    <row r="6" ht="19.95" customHeight="1" spans="4:12">
      <c r="D6" s="26" t="s">
        <v>35</v>
      </c>
      <c r="E6" s="27">
        <v>0.333333333333333</v>
      </c>
      <c r="F6" s="27">
        <v>0.458333333333333</v>
      </c>
      <c r="G6" s="27">
        <v>0.583333333333333</v>
      </c>
      <c r="H6" s="27">
        <v>0.708333333333333</v>
      </c>
      <c r="I6" s="27">
        <v>0.833333333333333</v>
      </c>
      <c r="J6" s="27">
        <v>0.958333333333333</v>
      </c>
      <c r="K6" s="27">
        <v>0.0833333333333333</v>
      </c>
      <c r="L6" s="27">
        <v>0.208333333333333</v>
      </c>
    </row>
    <row r="7" ht="19.95" customHeight="1" spans="4:5">
      <c r="D7" s="6" t="s">
        <v>36</v>
      </c>
      <c r="E7" t="s">
        <v>37</v>
      </c>
    </row>
    <row r="8" ht="19.95" customHeight="1" spans="5:5">
      <c r="E8" t="s">
        <v>38</v>
      </c>
    </row>
    <row r="9" ht="19.95" customHeight="1" spans="5:5">
      <c r="E9" t="s">
        <v>39</v>
      </c>
    </row>
    <row r="10" spans="5:5">
      <c r="E10" t="s">
        <v>40</v>
      </c>
    </row>
    <row r="12" spans="3:3">
      <c r="C12" s="6">
        <v>2</v>
      </c>
    </row>
    <row r="13" spans="3:3">
      <c r="C13" s="6">
        <v>3</v>
      </c>
    </row>
    <row r="14" spans="3:3">
      <c r="C14" s="6">
        <v>4</v>
      </c>
    </row>
  </sheetData>
  <mergeCells count="8">
    <mergeCell ref="K1:L1"/>
    <mergeCell ref="A3:B3"/>
    <mergeCell ref="A4:B4"/>
    <mergeCell ref="A1:B2"/>
    <mergeCell ref="C1:D2"/>
    <mergeCell ref="E1:F2"/>
    <mergeCell ref="G1:H2"/>
    <mergeCell ref="I1:J2"/>
  </mergeCells>
  <conditionalFormatting sqref="E5:L5">
    <cfRule type="cellIs" dxfId="0" priority="4" operator="equal">
      <formula>1</formula>
    </cfRule>
  </conditionalFormatting>
  <conditionalFormatting sqref="F5">
    <cfRule type="cellIs" dxfId="1" priority="3" operator="equal">
      <formula>0</formula>
    </cfRule>
  </conditionalFormatting>
  <conditionalFormatting sqref="K5">
    <cfRule type="cellIs" dxfId="2" priority="2" operator="equal">
      <formula>2</formula>
    </cfRule>
  </conditionalFormatting>
  <conditionalFormatting sqref="L5">
    <cfRule type="cellIs" dxfId="1" priority="1" operator="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D10" workbookViewId="0">
      <selection activeCell="G33" sqref="G33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4" t="s">
        <v>0</v>
      </c>
      <c r="B1" s="14"/>
      <c r="C1" s="2" t="s">
        <v>1</v>
      </c>
      <c r="D1" s="2"/>
      <c r="E1" s="3" t="s">
        <v>2</v>
      </c>
      <c r="F1" s="3"/>
      <c r="G1" s="4" t="s">
        <v>3</v>
      </c>
      <c r="H1" s="4"/>
      <c r="I1" s="22" t="s">
        <v>4</v>
      </c>
      <c r="J1" s="22"/>
      <c r="K1" s="11" t="s">
        <v>5</v>
      </c>
      <c r="L1" s="11"/>
    </row>
    <row r="2" spans="1:12">
      <c r="A2" s="14"/>
      <c r="B2" s="14"/>
      <c r="C2" s="2"/>
      <c r="D2" s="2"/>
      <c r="E2" s="3"/>
      <c r="F2" s="3"/>
      <c r="G2" s="4"/>
      <c r="H2" s="4"/>
      <c r="I2" s="22"/>
      <c r="J2" s="22"/>
      <c r="K2" s="12">
        <f ca="1">TODAY()</f>
        <v>43215</v>
      </c>
      <c r="L2" s="13">
        <f ca="1">NOW()</f>
        <v>43215.8673958333</v>
      </c>
    </row>
    <row r="3" spans="1:2">
      <c r="A3" s="5" t="s">
        <v>6</v>
      </c>
      <c r="B3" s="5"/>
    </row>
    <row r="4" spans="1:12">
      <c r="A4" s="5" t="s">
        <v>7</v>
      </c>
      <c r="B4" s="5"/>
      <c r="C4" s="6" t="s">
        <v>8</v>
      </c>
      <c r="D4" s="6" t="s">
        <v>41</v>
      </c>
      <c r="E4" t="s">
        <v>42</v>
      </c>
      <c r="G4" t="s">
        <v>43</v>
      </c>
      <c r="I4" t="s">
        <v>44</v>
      </c>
      <c r="J4" t="s">
        <v>45</v>
      </c>
      <c r="K4" t="s">
        <v>46</v>
      </c>
      <c r="L4" t="s">
        <v>47</v>
      </c>
    </row>
    <row r="5" ht="18" customHeight="1" spans="3:12">
      <c r="C5" s="6">
        <v>1</v>
      </c>
      <c r="D5" s="15">
        <v>0.9</v>
      </c>
      <c r="E5" s="6">
        <v>5000</v>
      </c>
      <c r="F5" s="6"/>
      <c r="G5" s="6">
        <v>60000</v>
      </c>
      <c r="H5" s="6"/>
      <c r="I5" s="23">
        <f>12*D5</f>
        <v>10.8</v>
      </c>
      <c r="J5">
        <f>30*24*K5</f>
        <v>655.92</v>
      </c>
      <c r="K5" s="24">
        <f>D5+0.011</f>
        <v>0.911</v>
      </c>
      <c r="L5" s="6" t="s">
        <v>48</v>
      </c>
    </row>
    <row r="6" ht="18" customHeight="1" spans="3:12">
      <c r="C6" s="6">
        <v>2</v>
      </c>
      <c r="D6" s="15">
        <v>0.92</v>
      </c>
      <c r="E6" s="6">
        <v>6000</v>
      </c>
      <c r="F6" s="6"/>
      <c r="G6" s="6">
        <v>70000</v>
      </c>
      <c r="H6" s="6"/>
      <c r="I6" s="23">
        <f t="shared" ref="I6:I23" si="0">12*D6</f>
        <v>11.04</v>
      </c>
      <c r="J6">
        <f t="shared" ref="J6:J23" si="1">30*24*K6</f>
        <v>670.32</v>
      </c>
      <c r="K6" s="24">
        <f t="shared" ref="K6:K23" si="2">D6+0.011</f>
        <v>0.931</v>
      </c>
      <c r="L6" s="6" t="s">
        <v>49</v>
      </c>
    </row>
    <row r="7" ht="18" customHeight="1" spans="3:12">
      <c r="C7" s="6">
        <v>3</v>
      </c>
      <c r="D7" s="15">
        <v>0.94</v>
      </c>
      <c r="E7" s="6">
        <v>7000</v>
      </c>
      <c r="F7" s="6"/>
      <c r="G7" s="6">
        <v>80000</v>
      </c>
      <c r="H7" s="6"/>
      <c r="I7" s="23">
        <f t="shared" si="0"/>
        <v>11.28</v>
      </c>
      <c r="J7">
        <f t="shared" si="1"/>
        <v>684.72</v>
      </c>
      <c r="K7" s="24">
        <f t="shared" si="2"/>
        <v>0.951</v>
      </c>
      <c r="L7" s="6" t="s">
        <v>50</v>
      </c>
    </row>
    <row r="8" ht="18" customHeight="1" spans="3:12">
      <c r="C8" s="6">
        <v>4</v>
      </c>
      <c r="D8" s="15">
        <v>0.96</v>
      </c>
      <c r="E8" s="6">
        <v>9800</v>
      </c>
      <c r="F8" s="6"/>
      <c r="G8" s="6">
        <v>90000</v>
      </c>
      <c r="H8" s="6"/>
      <c r="I8" s="23">
        <f t="shared" si="0"/>
        <v>11.52</v>
      </c>
      <c r="J8">
        <f t="shared" si="1"/>
        <v>699.12</v>
      </c>
      <c r="K8" s="24">
        <f t="shared" si="2"/>
        <v>0.971</v>
      </c>
      <c r="L8" s="6" t="s">
        <v>48</v>
      </c>
    </row>
    <row r="9" ht="18" customHeight="1" spans="3:12">
      <c r="C9" s="6">
        <v>5</v>
      </c>
      <c r="D9" s="15">
        <v>0.98</v>
      </c>
      <c r="E9" s="6">
        <v>9900</v>
      </c>
      <c r="F9" s="6"/>
      <c r="G9" s="6">
        <v>90000</v>
      </c>
      <c r="H9" s="6"/>
      <c r="I9" s="23">
        <f t="shared" si="0"/>
        <v>11.76</v>
      </c>
      <c r="J9">
        <f t="shared" si="1"/>
        <v>713.52</v>
      </c>
      <c r="K9" s="24">
        <f t="shared" si="2"/>
        <v>0.991</v>
      </c>
      <c r="L9" s="6" t="s">
        <v>48</v>
      </c>
    </row>
    <row r="10" ht="18" customHeight="1" spans="3:12">
      <c r="C10" s="6">
        <v>6</v>
      </c>
      <c r="D10" s="15">
        <v>1</v>
      </c>
      <c r="E10" s="6">
        <v>10900</v>
      </c>
      <c r="F10" s="6"/>
      <c r="G10" s="6">
        <v>90000</v>
      </c>
      <c r="H10" s="6"/>
      <c r="I10" s="23">
        <f t="shared" si="0"/>
        <v>12</v>
      </c>
      <c r="J10">
        <f t="shared" si="1"/>
        <v>720</v>
      </c>
      <c r="K10" s="24">
        <f>D10</f>
        <v>1</v>
      </c>
      <c r="L10" s="6" t="s">
        <v>48</v>
      </c>
    </row>
    <row r="11" ht="18" customHeight="1" spans="1:12">
      <c r="A11" s="5" t="s">
        <v>21</v>
      </c>
      <c r="B11" s="5"/>
      <c r="C11" s="6">
        <v>1</v>
      </c>
      <c r="D11" s="15">
        <v>0.9</v>
      </c>
      <c r="E11" s="6">
        <v>12300</v>
      </c>
      <c r="F11" s="6"/>
      <c r="G11" s="6">
        <v>90000</v>
      </c>
      <c r="H11" s="6"/>
      <c r="I11" s="23">
        <f t="shared" si="0"/>
        <v>10.8</v>
      </c>
      <c r="J11">
        <f t="shared" si="1"/>
        <v>655.92</v>
      </c>
      <c r="K11" s="24">
        <f t="shared" si="2"/>
        <v>0.911</v>
      </c>
      <c r="L11" s="6" t="s">
        <v>48</v>
      </c>
    </row>
    <row r="12" ht="18" customHeight="1" spans="3:12">
      <c r="C12" s="6">
        <v>2</v>
      </c>
      <c r="D12" s="15">
        <v>0.92</v>
      </c>
      <c r="E12" s="6">
        <v>12500</v>
      </c>
      <c r="F12" s="6"/>
      <c r="G12" s="6">
        <v>90000</v>
      </c>
      <c r="H12" s="6"/>
      <c r="I12" s="23">
        <f t="shared" si="0"/>
        <v>11.04</v>
      </c>
      <c r="J12">
        <f t="shared" si="1"/>
        <v>670.32</v>
      </c>
      <c r="K12" s="24">
        <f t="shared" si="2"/>
        <v>0.931</v>
      </c>
      <c r="L12" s="6" t="s">
        <v>48</v>
      </c>
    </row>
    <row r="13" ht="18" customHeight="1" spans="1:12">
      <c r="A13" s="5" t="s">
        <v>24</v>
      </c>
      <c r="B13" s="5"/>
      <c r="C13" s="6">
        <v>1</v>
      </c>
      <c r="D13" s="15">
        <v>0.94</v>
      </c>
      <c r="E13" s="6">
        <v>22300</v>
      </c>
      <c r="F13" s="6"/>
      <c r="G13" s="6">
        <v>90000</v>
      </c>
      <c r="H13" s="6"/>
      <c r="I13" s="23">
        <f t="shared" si="0"/>
        <v>11.28</v>
      </c>
      <c r="J13">
        <f t="shared" si="1"/>
        <v>684.72</v>
      </c>
      <c r="K13" s="24">
        <f t="shared" si="2"/>
        <v>0.951</v>
      </c>
      <c r="L13" s="6" t="s">
        <v>48</v>
      </c>
    </row>
    <row r="14" ht="18" customHeight="1" spans="3:12">
      <c r="C14" s="6">
        <v>2</v>
      </c>
      <c r="D14" s="15">
        <v>0.96</v>
      </c>
      <c r="E14" s="6">
        <v>22500</v>
      </c>
      <c r="F14" s="6"/>
      <c r="G14" s="6">
        <v>90000</v>
      </c>
      <c r="H14" s="6"/>
      <c r="I14" s="23">
        <f t="shared" si="0"/>
        <v>11.52</v>
      </c>
      <c r="J14">
        <f t="shared" si="1"/>
        <v>699.12</v>
      </c>
      <c r="K14" s="24">
        <f t="shared" si="2"/>
        <v>0.971</v>
      </c>
      <c r="L14" s="6" t="s">
        <v>48</v>
      </c>
    </row>
    <row r="15" ht="18" customHeight="1" spans="1:12">
      <c r="A15" s="5" t="s">
        <v>26</v>
      </c>
      <c r="B15" s="5"/>
      <c r="C15" s="6">
        <v>1</v>
      </c>
      <c r="D15" s="15">
        <v>0.98</v>
      </c>
      <c r="E15" s="6">
        <v>31200</v>
      </c>
      <c r="F15" s="6"/>
      <c r="G15" s="6">
        <v>90000</v>
      </c>
      <c r="H15" s="6"/>
      <c r="I15" s="23">
        <f t="shared" si="0"/>
        <v>11.76</v>
      </c>
      <c r="J15">
        <f t="shared" si="1"/>
        <v>713.52</v>
      </c>
      <c r="K15" s="24">
        <f t="shared" si="2"/>
        <v>0.991</v>
      </c>
      <c r="L15" s="6" t="s">
        <v>48</v>
      </c>
    </row>
    <row r="16" ht="18" customHeight="1" spans="3:12">
      <c r="C16" s="6">
        <v>2</v>
      </c>
      <c r="D16" s="15">
        <v>0.9</v>
      </c>
      <c r="E16" s="6">
        <v>32200</v>
      </c>
      <c r="F16" s="6"/>
      <c r="G16" s="6">
        <v>90000</v>
      </c>
      <c r="H16" s="6"/>
      <c r="I16" s="23">
        <f t="shared" si="0"/>
        <v>10.8</v>
      </c>
      <c r="J16">
        <f t="shared" si="1"/>
        <v>655.92</v>
      </c>
      <c r="K16" s="24">
        <f t="shared" si="2"/>
        <v>0.911</v>
      </c>
      <c r="L16" s="6" t="s">
        <v>48</v>
      </c>
    </row>
    <row r="17" ht="18" customHeight="1" spans="3:12">
      <c r="C17" s="6">
        <v>3</v>
      </c>
      <c r="D17" s="15">
        <v>0.92</v>
      </c>
      <c r="E17" s="6">
        <v>33200</v>
      </c>
      <c r="F17" s="6"/>
      <c r="G17" s="6">
        <v>90000</v>
      </c>
      <c r="H17" s="6"/>
      <c r="I17" s="23">
        <f t="shared" si="0"/>
        <v>11.04</v>
      </c>
      <c r="J17">
        <f t="shared" si="1"/>
        <v>670.32</v>
      </c>
      <c r="K17" s="24">
        <f t="shared" si="2"/>
        <v>0.931</v>
      </c>
      <c r="L17" s="6" t="s">
        <v>48</v>
      </c>
    </row>
    <row r="18" ht="18" customHeight="1" spans="3:12">
      <c r="C18" s="6">
        <v>4</v>
      </c>
      <c r="D18" s="15">
        <v>0.94</v>
      </c>
      <c r="E18" s="6">
        <v>31500</v>
      </c>
      <c r="F18" s="6"/>
      <c r="G18" s="6">
        <v>90000</v>
      </c>
      <c r="H18" s="6"/>
      <c r="I18" s="23">
        <f t="shared" si="0"/>
        <v>11.28</v>
      </c>
      <c r="J18">
        <f t="shared" si="1"/>
        <v>684.72</v>
      </c>
      <c r="K18" s="24">
        <f t="shared" si="2"/>
        <v>0.951</v>
      </c>
      <c r="L18" s="6" t="s">
        <v>48</v>
      </c>
    </row>
    <row r="19" ht="18" customHeight="1" spans="3:12">
      <c r="C19" s="6">
        <v>5</v>
      </c>
      <c r="D19" s="15">
        <v>0.96</v>
      </c>
      <c r="E19" s="6">
        <v>32500</v>
      </c>
      <c r="F19" s="6"/>
      <c r="G19" s="6">
        <v>90000</v>
      </c>
      <c r="H19" s="6"/>
      <c r="I19" s="23">
        <f t="shared" si="0"/>
        <v>11.52</v>
      </c>
      <c r="J19">
        <f t="shared" si="1"/>
        <v>699.12</v>
      </c>
      <c r="K19" s="24">
        <f t="shared" si="2"/>
        <v>0.971</v>
      </c>
      <c r="L19" s="6" t="s">
        <v>48</v>
      </c>
    </row>
    <row r="20" ht="18" customHeight="1" spans="3:12">
      <c r="C20" s="6">
        <v>6</v>
      </c>
      <c r="D20" s="15">
        <v>0.98</v>
      </c>
      <c r="E20">
        <v>34000</v>
      </c>
      <c r="G20" s="6">
        <v>90000</v>
      </c>
      <c r="H20" s="6"/>
      <c r="I20" s="23">
        <f t="shared" si="0"/>
        <v>11.76</v>
      </c>
      <c r="J20">
        <f t="shared" si="1"/>
        <v>713.52</v>
      </c>
      <c r="K20" s="24">
        <f t="shared" si="2"/>
        <v>0.991</v>
      </c>
      <c r="L20" s="6" t="s">
        <v>48</v>
      </c>
    </row>
    <row r="21" ht="18" customHeight="1" spans="3:12">
      <c r="C21" s="6">
        <v>7</v>
      </c>
      <c r="D21" s="15">
        <v>0.9</v>
      </c>
      <c r="E21" s="6">
        <v>31000</v>
      </c>
      <c r="F21" s="6"/>
      <c r="G21" s="6">
        <v>90000</v>
      </c>
      <c r="H21" s="6"/>
      <c r="I21" s="23">
        <f t="shared" si="0"/>
        <v>10.8</v>
      </c>
      <c r="J21">
        <f t="shared" si="1"/>
        <v>655.92</v>
      </c>
      <c r="K21" s="24">
        <f t="shared" si="2"/>
        <v>0.911</v>
      </c>
      <c r="L21" s="6" t="s">
        <v>48</v>
      </c>
    </row>
    <row r="22" ht="18" customHeight="1" spans="3:12">
      <c r="C22" s="6">
        <v>8</v>
      </c>
      <c r="D22" s="15">
        <v>0.92</v>
      </c>
      <c r="E22" s="6">
        <v>32000</v>
      </c>
      <c r="F22" s="6"/>
      <c r="G22" s="6">
        <v>90000</v>
      </c>
      <c r="H22" s="6"/>
      <c r="I22" s="23">
        <f t="shared" si="0"/>
        <v>11.04</v>
      </c>
      <c r="J22">
        <f t="shared" si="1"/>
        <v>670.32</v>
      </c>
      <c r="K22" s="24">
        <f t="shared" si="2"/>
        <v>0.931</v>
      </c>
      <c r="L22" s="6" t="s">
        <v>48</v>
      </c>
    </row>
    <row r="23" ht="18" customHeight="1" spans="3:12">
      <c r="C23" s="6">
        <v>9</v>
      </c>
      <c r="D23" s="15">
        <v>0.94</v>
      </c>
      <c r="E23" s="6">
        <v>23000</v>
      </c>
      <c r="F23" s="6"/>
      <c r="G23" s="6">
        <v>90000</v>
      </c>
      <c r="H23" s="6"/>
      <c r="I23" s="23">
        <f t="shared" si="0"/>
        <v>11.28</v>
      </c>
      <c r="J23">
        <f t="shared" si="1"/>
        <v>684.72</v>
      </c>
      <c r="K23" s="24">
        <f t="shared" si="2"/>
        <v>0.951</v>
      </c>
      <c r="L23" s="6" t="s">
        <v>48</v>
      </c>
    </row>
    <row r="24" spans="4:11">
      <c r="D24" s="16" t="s">
        <v>51</v>
      </c>
      <c r="E24" s="17" t="s">
        <v>52</v>
      </c>
      <c r="F24" s="17"/>
      <c r="G24" s="18" t="s">
        <v>53</v>
      </c>
      <c r="H24" s="18"/>
      <c r="K24" s="16" t="s">
        <v>54</v>
      </c>
    </row>
    <row r="25" spans="4:11">
      <c r="D25" s="16"/>
      <c r="E25" s="17"/>
      <c r="F25" s="17"/>
      <c r="G25" s="18"/>
      <c r="H25" s="18"/>
      <c r="K25" s="16"/>
    </row>
    <row r="26" ht="21" customHeight="1" spans="4:11">
      <c r="D26" s="16"/>
      <c r="E26" s="17"/>
      <c r="F26" s="17"/>
      <c r="G26" s="18"/>
      <c r="H26" s="18"/>
      <c r="K26" s="16"/>
    </row>
    <row r="27" spans="5:8">
      <c r="E27" s="19" t="s">
        <v>55</v>
      </c>
      <c r="F27" s="19"/>
      <c r="G27" s="20" t="s">
        <v>56</v>
      </c>
      <c r="H27" s="20"/>
    </row>
    <row r="28" spans="5:8">
      <c r="E28" s="19"/>
      <c r="F28" s="19"/>
      <c r="G28" s="20"/>
      <c r="H28" s="20"/>
    </row>
    <row r="29" spans="5:6">
      <c r="E29" s="21"/>
      <c r="F29" s="21"/>
    </row>
    <row r="30" spans="5:6">
      <c r="E30" s="21"/>
      <c r="F30" s="21"/>
    </row>
  </sheetData>
  <mergeCells count="54">
    <mergeCell ref="K1:L1"/>
    <mergeCell ref="A3:B3"/>
    <mergeCell ref="A4:B4"/>
    <mergeCell ref="E5:F5"/>
    <mergeCell ref="G5:H5"/>
    <mergeCell ref="E6:F6"/>
    <mergeCell ref="G6:H6"/>
    <mergeCell ref="E7:F7"/>
    <mergeCell ref="G7:H7"/>
    <mergeCell ref="E8:F8"/>
    <mergeCell ref="G8:H8"/>
    <mergeCell ref="E9:F9"/>
    <mergeCell ref="G9:H9"/>
    <mergeCell ref="E10:F10"/>
    <mergeCell ref="G10:H10"/>
    <mergeCell ref="A11:B11"/>
    <mergeCell ref="E11:F11"/>
    <mergeCell ref="G11:H11"/>
    <mergeCell ref="E12:F12"/>
    <mergeCell ref="G12:H12"/>
    <mergeCell ref="A13:B13"/>
    <mergeCell ref="E13:F13"/>
    <mergeCell ref="G13:H13"/>
    <mergeCell ref="E14:F14"/>
    <mergeCell ref="G14:H14"/>
    <mergeCell ref="A15:B15"/>
    <mergeCell ref="E15:F15"/>
    <mergeCell ref="G15:H15"/>
    <mergeCell ref="E16:F16"/>
    <mergeCell ref="G16:H16"/>
    <mergeCell ref="E17:F17"/>
    <mergeCell ref="G17:H17"/>
    <mergeCell ref="E18:F18"/>
    <mergeCell ref="G18:H18"/>
    <mergeCell ref="E19:F19"/>
    <mergeCell ref="G19:H19"/>
    <mergeCell ref="G20:H20"/>
    <mergeCell ref="E21:F21"/>
    <mergeCell ref="G21:H21"/>
    <mergeCell ref="E22:F22"/>
    <mergeCell ref="G22:H22"/>
    <mergeCell ref="E23:F23"/>
    <mergeCell ref="G23:H23"/>
    <mergeCell ref="D24:D26"/>
    <mergeCell ref="K24:K26"/>
    <mergeCell ref="A1:B2"/>
    <mergeCell ref="C1:D2"/>
    <mergeCell ref="E1:F2"/>
    <mergeCell ref="G1:H2"/>
    <mergeCell ref="I1:J2"/>
    <mergeCell ref="E24:F26"/>
    <mergeCell ref="G24:H26"/>
    <mergeCell ref="E27:F28"/>
    <mergeCell ref="G27:H28"/>
  </mergeCells>
  <conditionalFormatting sqref="E5:H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{c0664f72-e812-47ed-9709-575afb40a9e7}</x14:id>
        </ext>
      </extLst>
    </cfRule>
  </conditionalFormatting>
  <conditionalFormatting sqref="E9:H19 G20:H20 E21:H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{b9e5d22e-2fe1-4655-aff4-c8d466fd9284}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664f72-e812-47ed-9709-575afb40a9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E5:H8</xm:sqref>
        </x14:conditionalFormatting>
        <x14:conditionalFormatting xmlns:xm="http://schemas.microsoft.com/office/excel/2006/main">
          <x14:cfRule type="dataBar" id="{b9e5d22e-2fe1-4655-aff4-c8d466fd92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E9:H19 G20:H20 E21:H23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19" sqref="E19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2" t="s">
        <v>4</v>
      </c>
      <c r="J1" s="2"/>
      <c r="K1" s="11" t="s">
        <v>5</v>
      </c>
      <c r="L1" s="11"/>
    </row>
    <row r="2" spans="1:12">
      <c r="A2" s="1"/>
      <c r="B2" s="1"/>
      <c r="C2" s="2"/>
      <c r="D2" s="2"/>
      <c r="E2" s="3"/>
      <c r="F2" s="3"/>
      <c r="G2" s="4"/>
      <c r="H2" s="4"/>
      <c r="I2" s="2"/>
      <c r="J2" s="2"/>
      <c r="K2" s="12">
        <f ca="1">TODAY()</f>
        <v>43215</v>
      </c>
      <c r="L2" s="13">
        <f ca="1">NOW()</f>
        <v>43215.8673958333</v>
      </c>
    </row>
    <row r="3" spans="1:6">
      <c r="A3" s="5" t="s">
        <v>6</v>
      </c>
      <c r="B3" s="5"/>
      <c r="C3" s="6" t="s">
        <v>57</v>
      </c>
      <c r="D3" t="s">
        <v>58</v>
      </c>
      <c r="F3" t="s">
        <v>8</v>
      </c>
    </row>
    <row r="4" spans="1:6">
      <c r="A4" s="5" t="s">
        <v>7</v>
      </c>
      <c r="B4" s="5"/>
      <c r="C4" s="7"/>
      <c r="D4" s="8" t="s">
        <v>59</v>
      </c>
      <c r="E4" s="8"/>
      <c r="F4" s="9"/>
    </row>
    <row r="5" spans="3:6">
      <c r="C5" s="10"/>
      <c r="D5" s="8" t="s">
        <v>60</v>
      </c>
      <c r="E5" s="8"/>
      <c r="F5" s="9"/>
    </row>
    <row r="6" spans="3:6">
      <c r="C6" s="10"/>
      <c r="D6" s="8" t="s">
        <v>61</v>
      </c>
      <c r="E6" s="8"/>
      <c r="F6" s="9"/>
    </row>
    <row r="7" spans="1:6">
      <c r="A7" s="5" t="s">
        <v>21</v>
      </c>
      <c r="B7" s="5"/>
      <c r="C7" s="10"/>
      <c r="D7" s="8" t="s">
        <v>62</v>
      </c>
      <c r="E7" s="8"/>
      <c r="F7" s="9"/>
    </row>
    <row r="8" spans="3:6">
      <c r="C8" s="10"/>
      <c r="D8" s="8" t="s">
        <v>63</v>
      </c>
      <c r="E8" s="8"/>
      <c r="F8" s="9"/>
    </row>
    <row r="9" spans="3:6">
      <c r="C9" s="10"/>
      <c r="D9" s="8" t="s">
        <v>64</v>
      </c>
      <c r="E9" s="8"/>
      <c r="F9" s="9"/>
    </row>
    <row r="10" spans="1:6">
      <c r="A10" s="5" t="s">
        <v>24</v>
      </c>
      <c r="B10" s="5"/>
      <c r="C10" s="10"/>
      <c r="D10" s="8" t="s">
        <v>65</v>
      </c>
      <c r="E10" s="8"/>
      <c r="F10" s="9"/>
    </row>
    <row r="11" spans="3:6">
      <c r="C11" s="10"/>
      <c r="D11" s="8" t="s">
        <v>66</v>
      </c>
      <c r="E11" s="8"/>
      <c r="F11" s="9"/>
    </row>
    <row r="12" spans="1:6">
      <c r="A12" s="5" t="s">
        <v>26</v>
      </c>
      <c r="B12" s="5"/>
      <c r="C12" s="10"/>
      <c r="D12" s="8" t="s">
        <v>67</v>
      </c>
      <c r="E12" s="8"/>
      <c r="F12" s="9"/>
    </row>
    <row r="13" spans="3:3">
      <c r="C13" s="6"/>
    </row>
    <row r="14" spans="3:3">
      <c r="C14" s="6"/>
    </row>
    <row r="15" spans="3:3">
      <c r="C15" s="6"/>
    </row>
    <row r="16" spans="3:3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</sheetData>
  <mergeCells count="11">
    <mergeCell ref="K1:L1"/>
    <mergeCell ref="A3:B3"/>
    <mergeCell ref="A4:B4"/>
    <mergeCell ref="A7:B7"/>
    <mergeCell ref="A10:B10"/>
    <mergeCell ref="A12:B12"/>
    <mergeCell ref="A1:B2"/>
    <mergeCell ref="C1:D2"/>
    <mergeCell ref="E1:F2"/>
    <mergeCell ref="G1:H2"/>
    <mergeCell ref="I1:J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梳棉</vt:lpstr>
      <vt:lpstr>梳棉明细</vt:lpstr>
      <vt:lpstr>并条</vt:lpstr>
      <vt:lpstr>粗纱</vt:lpstr>
      <vt:lpstr>细纱</vt:lpstr>
      <vt:lpstr>生产状态</vt:lpstr>
      <vt:lpstr>设备状态</vt:lpstr>
      <vt:lpstr>产量统计</vt:lpstr>
      <vt:lpstr>报警状态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676655</cp:lastModifiedBy>
  <dcterms:created xsi:type="dcterms:W3CDTF">2006-09-16T00:00:00Z</dcterms:created>
  <dcterms:modified xsi:type="dcterms:W3CDTF">2018-04-25T12:49:52Z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