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tc={71ac8f00-cb0f-47fd-97e9-a9794b403736}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1ac8f00-cb0f-47fd-97e9-a9794b40373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<sst xmlns="http://schemas.openxmlformats.org/spreadsheetml/2006/main" count="13475" uniqueCount="6110">
  <si>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</si>
  <si>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</si>
  <si>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</si>
  <si>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</si>
  <si>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</si>
  <si>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</si>
  <si>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</si>
  <si>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</si>
  <si>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</si>
  <si>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</si>
  <si>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</si>
  <si>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</si>
  <si>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</si>
  <si>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</si>
  <si>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</si>
  <si>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</si>
  <si>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</si>
  <si>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</si>
  <si>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</si>
  <si>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</si>
  <si>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</si>
  <si>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</si>
  <si>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</si>
  <si>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</si>
  <si>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</si>
  <si>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</si>
  <si>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</si>
  <si>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</si>
  <si>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</si>
  <si>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</si>
  <si>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</si>
  <si>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</si>
  <si>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</si>
  <si>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</si>
  <si>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</si>
  <si>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</si>
  <si>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</si>
  <si>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</si>
  <si>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</si>
  <si>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</si>
  <si>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</si>
  <si>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</si>
  <si>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</si>
  <si>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</si>
  <si>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</si>
  <si>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</si>
  <si>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</si>
  <si>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</si>
  <si>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</si>
  <si>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</si>
  <si>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</si>
  <si>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</si>
  <si>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</si>
  <si>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</si>
  <si>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</si>
  <si>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</si>
  <si>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</si>
  <si>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</si>
  <si>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</si>
  <si>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</si>
  <si>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</si>
  <si>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</si>
  <si>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</si>
  <si>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</si>
  <si>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</si>
  <si>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</si>
  <si>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</si>
  <si>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</si>
  <si>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</si>
  <si>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</si>
  <si>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</si>
  <si>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</si>
  <si>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</si>
  <si>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</si>
  <si>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</si>
  <si>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</si>
  <si>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</si>
  <si>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</si>
  <si>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</si>
  <si>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</si>
  <si>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</si>
  <si>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</si>
  <si>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</si>
  <si>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</si>
  <si>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</si>
  <si>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</si>
  <si>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</si>
  <si>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</si>
  <si>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</si>
  <si>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</si>
  <si>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</si>
  <si>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</si>
  <si>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</si>
  <si>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</si>
  <si>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</si>
  <si>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</si>
  <si>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</si>
  <si>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</si>
  <si>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</si>
  <si>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</si>
  <si>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</si>
  <si>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</si>
  <si>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</si>
  <si>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</si>
  <si>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</si>
  <si>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</si>
  <si>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</si>
  <si>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</si>
  <si>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</si>
  <si>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</si>
  <si>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</si>
  <si>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</si>
  <si>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</si>
  <si>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</si>
  <si>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</si>
  <si>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</si>
  <si>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</si>
  <si>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</si>
  <si>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</si>
  <si>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</si>
  <si>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</si>
  <si>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</si>
  <si>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</si>
  <si>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</si>
  <si>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</si>
  <si>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</si>
  <si>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</si>
  <si>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</si>
  <si>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</si>
  <si>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</si>
  <si>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</si>
  <si>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</si>
  <si>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</si>
  <si>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</si>
  <si>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</si>
  <si>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</si>
  <si>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</si>
  <si>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</si>
  <si>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</si>
  <si>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</si>
  <si>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</si>
  <si>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</si>
  <si>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</si>
  <si>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</si>
  <si>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</si>
  <si>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</si>
  <si>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</si>
  <si>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</si>
  <si>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</si>
  <si>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</si>
  <si>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</si>
  <si>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</si>
  <si>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</si>
  <si>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</si>
  <si>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</si>
  <si>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</si>
  <si>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</si>
  <si>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</si>
  <si>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</si>
  <si>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</si>
  <si>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</si>
  <si>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</si>
  <si>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</si>
  <si>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</si>
  <si>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</si>
  <si>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</si>
  <si>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</si>
  <si>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</si>
  <si>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</si>
  <si>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</si>
  <si>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</si>
  <si>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</si>
  <si>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</si>
  <si>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</si>
  <si>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</si>
  <si>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</si>
  <si>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</si>
  <si>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</si>
  <si>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</si>
  <si>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</si>
  <si>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</si>
  <si>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</si>
  <si>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</si>
  <si>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</si>
  <si>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</si>
  <si>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</si>
  <si>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</si>
  <si>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</si>
  <si>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</si>
  <si>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</si>
  <si>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</si>
  <si>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</si>
  <si>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</si>
  <si>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</si>
  <si>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</si>
  <si>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</si>
  <si>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</si>
  <si>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</si>
  <si>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</si>
  <si>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</si>
  <si>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</si>
  <si>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</si>
  <si>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</si>
  <si>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</si>
  <si>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</si>
  <si>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</si>
  <si>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</si>
  <si>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</si>
  <si>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</si>
  <si>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</si>
  <si>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</si>
  <si>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</si>
  <si>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</si>
  <si>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</si>
  <si>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</si>
  <si>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</si>
  <si>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</si>
  <si>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</si>
  <si>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</si>
  <si>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</si>
  <si>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</si>
  <si>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</si>
  <si>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</si>
  <si>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</si>
  <si>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</si>
  <si>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</si>
  <si>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</si>
  <si>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</si>
  <si>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</si>
  <si>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</si>
  <si>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</si>
  <si>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</si>
  <si>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</si>
  <si>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</si>
  <si>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</si>
  <si>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</si>
  <si>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</si>
  <si>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</si>
  <si>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</si>
  <si>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</si>
  <si>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</si>
  <si>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</si>
  <si>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</si>
  <si>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</si>
  <si>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</si>
  <si>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</si>
  <si>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</si>
  <si>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</si>
  <si>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</si>
  <si>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</si>
  <si>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</si>
  <si>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</si>
  <si>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</si>
  <si>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</si>
  <si>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</si>
  <si>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</si>
  <si>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</si>
  <si>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</si>
  <si>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</si>
  <si>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</si>
  <si>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</si>
  <si>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</si>
  <si>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</si>
  <si>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</si>
  <si>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</si>
  <si>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</si>
  <si>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</si>
  <si>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</si>
  <si>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</si>
  <si>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</si>
  <si>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</si>
  <si>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</si>
  <si>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</si>
  <si>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</si>
  <si>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</si>
  <si>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</si>
  <si>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</si>
  <si>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</si>
  <si>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</si>
  <si>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</si>
  <si>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</si>
  <si>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</si>
  <si>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</si>
  <si>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</si>
  <si>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</si>
  <si>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</si>
  <si>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</si>
  <si>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</si>
  <si>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</si>
  <si>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</si>
  <si>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</si>
  <si>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</si>
  <si>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</si>
  <si>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</si>
  <si>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</si>
  <si>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</si>
  <si>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</si>
  <si>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</si>
  <si>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</si>
  <si>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</si>
  <si>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</si>
  <si>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</si>
  <si>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</si>
  <si>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</si>
  <si>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</si>
  <si>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</si>
  <si>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</si>
  <si>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</si>
  <si>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</si>
  <si>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</si>
  <si>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</si>
  <si>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</si>
  <si>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</si>
  <si>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</si>
  <si>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</si>
  <si>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</si>
  <si>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</si>
  <si>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</si>
  <si>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</si>
  <si>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</si>
  <si>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</si>
  <si>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</si>
  <si>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</si>
  <si>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</si>
  <si>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</si>
  <si>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</si>
  <si>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</si>
  <si>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</si>
  <si>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</si>
  <si>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</si>
  <si>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</si>
  <si>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</si>
  <si>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</si>
  <si>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</si>
  <si>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</si>
  <si>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</si>
  <si>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</si>
  <si>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</si>
  <si>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</si>
  <si>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</si>
  <si>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</si>
  <si>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</si>
  <si>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</si>
  <si>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</si>
  <si>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</si>
  <si>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</si>
  <si>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</si>
  <si>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</si>
  <si>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</si>
  <si>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</si>
  <si>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</si>
  <si>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</si>
  <si>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</si>
  <si>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</si>
  <si>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</si>
  <si>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</si>
  <si>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</si>
  <si>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</si>
  <si>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</si>
  <si>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</si>
  <si>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</si>
  <si>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</si>
  <si>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</si>
  <si>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</si>
  <si>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</si>
  <si>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</si>
  <si>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</si>
  <si>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</si>
  <si>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</si>
  <si>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</si>
  <si>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</si>
  <si>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</si>
  <si>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</si>
  <si>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</si>
  <si>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</si>
  <si>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</si>
  <si>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</si>
  <si>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</si>
  <si>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</si>
  <si>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</si>
  <si>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</si>
  <si>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</si>
  <si>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</si>
  <si>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</si>
  <si>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</si>
  <si>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</si>
  <si>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</si>
  <si>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</si>
  <si>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</si>
  <si>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</si>
  <si>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</si>
  <si>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</si>
  <si>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</si>
  <si>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</si>
  <si>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</si>
  <si>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</si>
  <si>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</si>
  <si>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</si>
  <si>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</si>
  <si>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</si>
  <si>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</si>
  <si>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</si>
  <si>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</si>
  <si>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</si>
  <si>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</si>
  <si>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</si>
  <si>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</si>
  <si>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</si>
  <si>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</si>
  <si>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</si>
  <si>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</si>
  <si>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</si>
  <si>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</si>
  <si>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</si>
  <si>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</si>
  <si>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</si>
  <si>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</si>
  <si>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</si>
  <si>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</si>
  <si>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</si>
  <si>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</si>
  <si>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</si>
  <si>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</si>
  <si>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</si>
  <si>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</si>
  <si>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</si>
  <si>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</si>
  <si>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</si>
  <si>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</si>
  <si>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</si>
  <si>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</si>
  <si>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</si>
  <si>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</si>
  <si>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</si>
  <si>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</si>
  <si>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</si>
  <si>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</si>
  <si>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</si>
  <si>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</si>
  <si>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</si>
  <si>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</si>
  <si>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</si>
  <si>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</si>
  <si>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</si>
  <si>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</si>
  <si>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</si>
  <si>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</si>
  <si>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</si>
  <si>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</si>
  <si>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</si>
  <si>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</si>
  <si>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</si>
  <si>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</si>
  <si>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</si>
  <si>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</si>
  <si>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</si>
  <si>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</si>
  <si>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</si>
  <si>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</si>
  <si>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</si>
  <si>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</si>
  <si>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</si>
  <si>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</si>
  <si>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</si>
  <si>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</si>
  <si>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</si>
  <si>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</si>
  <si>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</si>
  <si>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</si>
  <si>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</si>
  <si>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</si>
  <si>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</si>
  <si>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</si>
  <si>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</si>
  <si>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</si>
  <si>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</si>
  <si>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</si>
  <si>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</si>
  <si>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</si>
  <si>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</si>
  <si>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</si>
  <si>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</si>
  <si>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</si>
  <si>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</si>
  <si>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</si>
  <si>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</si>
  <si>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</si>
  <si>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</si>
  <si>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</si>
  <si>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</si>
  <si>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</si>
  <si>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</si>
  <si>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</si>
  <si>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</si>
  <si>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</si>
  <si>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</si>
  <si>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</si>
  <si>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</si>
  <si>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</si>
  <si>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</si>
  <si>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</si>
  <si>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</si>
  <si>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</si>
  <si>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</si>
  <si>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</si>
  <si>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</si>
  <si>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</si>
  <si>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</si>
  <si>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</si>
  <si>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</si>
  <si>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</si>
  <si>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</si>
  <si>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</si>
  <si>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</si>
  <si>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</si>
  <si>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</si>
  <si>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</si>
  <si>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</si>
  <si>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</si>
  <si>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</si>
  <si>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</si>
  <si>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</si>
  <si>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</si>
  <si>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</si>
  <si>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</si>
  <si>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</si>
  <si>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</si>
  <si>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</si>
  <si>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</si>
  <si>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</si>
  <si>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</si>
  <si>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</si>
  <si>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</si>
  <si>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</si>
  <si>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</si>
  <si>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</si>
  <si>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</si>
  <si>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</si>
  <si>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</si>
  <si>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</si>
  <si>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</si>
  <si>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</si>
  <si>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</si>
  <si>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</si>
  <si>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</si>
  <si>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</si>
  <si>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</si>
  <si>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</si>
  <si>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</si>
  <si>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</si>
  <si>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</si>
  <si>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</si>
  <si>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</si>
  <si>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</si>
  <si>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</si>
  <si>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</si>
  <si>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</si>
  <si>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</si>
  <si>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</si>
  <si>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</si>
  <si>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</si>
  <si>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</si>
  <si>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</si>
  <si>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</si>
  <si>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</si>
  <si>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</si>
  <si>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</si>
  <si>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</si>
  <si>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</si>
  <si>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</si>
  <si>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</si>
  <si>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</si>
  <si>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</si>
  <si>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</si>
  <si>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</si>
  <si>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</si>
  <si>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</si>
  <si>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</si>
  <si>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</si>
  <si>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</si>
  <si>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</si>
  <si>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</si>
  <si>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</si>
  <si>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</si>
  <si>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</si>
  <si>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</si>
  <si>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</si>
  <si>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</si>
  <si>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</si>
  <si>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</si>
  <si>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</si>
  <si>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</si>
  <si>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</si>
  <si>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</si>
  <si>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</si>
  <si>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</si>
  <si>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</si>
  <si>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</si>
  <si>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</si>
  <si>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</si>
  <si>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</si>
  <si>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</si>
  <si>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</si>
  <si>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</si>
  <si>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</si>
  <si>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</si>
  <si>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</si>
  <si>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</si>
  <si>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</si>
  <si>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</si>
  <si>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</si>
  <si>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</si>
  <si>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</si>
  <si>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</si>
  <si>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</si>
  <si>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</si>
  <si>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</si>
  <si>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</si>
  <si>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</si>
  <si>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</si>
  <si>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</si>
  <si>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</si>
  <si>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</si>
  <si>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</si>
  <si>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</si>
  <si>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</si>
  <si>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</si>
  <si>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</si>
  <si>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</si>
  <si>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</si>
  <si>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</si>
  <si>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</si>
  <si>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</si>
  <si>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</si>
  <si>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</si>
  <si>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</si>
  <si>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</si>
  <si>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</si>
  <si>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</si>
  <si>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</si>
  <si>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</si>
  <si>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</si>
  <si>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</si>
  <si>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</si>
  <si>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</si>
  <si>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</si>
  <si>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</si>
  <si>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</si>
  <si>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</si>
  <si>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</si>
  <si>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</si>
  <si>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</si>
  <si>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</si>
  <si>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</si>
  <si>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</si>
  <si>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</si>
  <si>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</si>
  <si>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</si>
  <si>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</si>
  <si>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</si>
  <si>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</si>
  <si>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</si>
  <si>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</si>
  <si>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</si>
  <si>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</si>
  <si>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</si>
  <si>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</si>
  <si>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</si>
  <si>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</si>
  <si>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</si>
  <si>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</si>
  <si>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</si>
  <si>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</si>
  <si>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</si>
  <si>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</si>
  <si>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</si>
  <si>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</si>
  <si>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</si>
  <si>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</si>
  <si>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</si>
  <si>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</si>
  <si>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</si>
  <si>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</si>
  <si>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</si>
  <si>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</si>
  <si>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</si>
  <si>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</si>
  <si>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</si>
  <si>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</si>
  <si>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</si>
  <si>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</si>
  <si>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</si>
  <si>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</si>
  <si>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</si>
  <si>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</si>
  <si>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</si>
  <si>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</si>
  <si>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</si>
  <si>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</si>
  <si>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</si>
  <si>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</si>
  <si>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</si>
  <si>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</si>
  <si>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</si>
  <si>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</si>
  <si>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</si>
  <si>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</si>
  <si>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</si>
  <si>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</si>
  <si>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</si>
  <si>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</si>
  <si>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</si>
  <si>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</si>
  <si>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</si>
  <si>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</si>
  <si>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</si>
  <si>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</si>
  <si>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</si>
  <si>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</si>
  <si>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</si>
  <si>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</si>
  <si>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</si>
  <si>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</si>
  <si>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</si>
  <si>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</si>
  <si>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</si>
  <si>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</si>
  <si>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</si>
  <si>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</si>
  <si>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</si>
  <si>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</si>
  <si>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</si>
  <si>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</si>
  <si>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</si>
  <si>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</si>
  <si>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</si>
  <si>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</si>
  <si>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</si>
  <si>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</si>
  <si>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</si>
  <si>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</si>
  <si>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</si>
  <si>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</si>
  <si>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</si>
  <si>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</si>
  <si>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</si>
  <si>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</si>
  <si>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</si>
  <si>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</si>
  <si>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</si>
  <si>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</si>
  <si>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</si>
  <si>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</si>
  <si>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</si>
  <si>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</si>
  <si>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</si>
  <si>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</si>
  <si>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</si>
  <si>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</si>
  <si>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</si>
  <si>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</si>
  <si>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</si>
  <si>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</si>
  <si>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</si>
  <si>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</si>
  <si>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</si>
  <si>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</si>
  <si>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</si>
  <si>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</si>
  <si>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</si>
  <si>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</si>
  <si>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</si>
  <si>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</si>
  <si>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</si>
  <si>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</si>
  <si>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</si>
  <si>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</si>
  <si>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</si>
  <si>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</si>
  <si>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</si>
  <si>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</si>
  <si>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</si>
  <si>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</si>
  <si>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</si>
  <si>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</si>
  <si>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</si>
  <si>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</si>
  <si>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</si>
  <si>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</si>
  <si>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</si>
  <si>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</si>
  <si>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</si>
  <si>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</si>
  <si>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</si>
  <si>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</si>
  <si>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</si>
  <si>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</si>
  <si>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</si>
  <si>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</si>
  <si>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</si>
  <si>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</si>
  <si>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</si>
  <si>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</si>
  <si>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</si>
  <si>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</si>
  <si>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</si>
  <si>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</si>
  <si>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</si>
  <si>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</si>
  <si>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</si>
  <si>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</si>
  <si>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</si>
  <si>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</si>
  <si>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</si>
  <si>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</si>
  <si>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</si>
  <si>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</si>
  <si>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</si>
  <si>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</si>
  <si>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</si>
  <si>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</si>
  <si>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</si>
  <si>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</si>
  <si>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</si>
  <si>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</si>
  <si>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</si>
  <si>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</si>
  <si>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</si>
  <si>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</si>
  <si>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</si>
  <si>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</si>
  <si>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</si>
  <si>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</si>
  <si>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</si>
  <si>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</si>
  <si>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</si>
  <si>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</si>
  <si>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</si>
  <si>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</si>
  <si>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</si>
  <si>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</si>
  <si>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</si>
  <si>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</si>
  <si>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</si>
  <si>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</si>
  <si>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</si>
  <si>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</si>
  <si>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</si>
  <si>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</si>
  <si>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</si>
  <si>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</si>
  <si>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</si>
  <si>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</si>
  <si>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</si>
  <si>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</si>
  <si>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</si>
  <si>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</si>
  <si>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</si>
  <si>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</si>
  <si>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</si>
  <si>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</si>
  <si>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</si>
  <si>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</si>
  <si>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</si>
  <si>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</si>
  <si>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</si>
  <si>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</si>
  <si>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</si>
  <si>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</si>
  <si>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</si>
  <si>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</si>
  <si>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</si>
  <si>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</si>
  <si>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</si>
  <si>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</si>
  <si>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</si>
  <si>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</si>
  <si>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</si>
  <si>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</si>
  <si>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</si>
  <si>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</si>
  <si>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</si>
  <si>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</si>
  <si>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</si>
  <si>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</si>
  <si>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</si>
  <si>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</si>
  <si>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</si>
  <si>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</si>
  <si>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</si>
  <si>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</si>
  <si>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</si>
  <si>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</si>
  <si>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</si>
  <si>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</si>
  <si>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</si>
  <si>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</si>
  <si>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</si>
  <si>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</si>
  <si>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</si>
  <si>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</si>
  <si>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</si>
  <si>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</si>
  <si>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</si>
  <si>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</si>
  <si>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</si>
  <si>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</si>
  <si>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</si>
  <si>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</si>
  <si>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</si>
  <si>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</si>
  <si>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</si>
  <si>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</si>
  <si>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</si>
  <si>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</si>
  <si>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</si>
  <si>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</si>
  <si>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</si>
  <si>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</si>
  <si>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</si>
  <si>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</si>
  <si>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</si>
  <si>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</si>
  <si>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</si>
  <si>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</si>
  <si>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</si>
  <si>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</si>
  <si>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</si>
  <si>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</si>
  <si>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</si>
  <si>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</si>
  <si>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</si>
  <si>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</si>
  <si>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</si>
  <si>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</si>
  <si>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</si>
  <si>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</si>
  <si>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</si>
  <si>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</si>
  <si>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</si>
  <si>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</si>
  <si>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</si>
  <si>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</si>
  <si>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</si>
  <si>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</si>
  <si>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</si>
  <si>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</si>
  <si>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</si>
  <si>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</si>
  <si>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</si>
  <si>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</si>
  <si>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</si>
  <si>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</si>
  <si>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</si>
  <si>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</si>
  <si>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</si>
  <si>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</si>
  <si>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</si>
  <si>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</si>
  <si>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</si>
  <si>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</si>
  <si>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</si>
  <si>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</si>
  <si>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</si>
  <si>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</si>
  <si>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</si>
  <si>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</si>
  <si>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</si>
  <si>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</si>
  <si>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</si>
  <si>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</si>
  <si>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</si>
  <si>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</si>
  <si>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</si>
  <si>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</si>
  <si>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</si>
  <si>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</si>
  <si>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</si>
  <si>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</si>
  <si>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</si>
  <si>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</si>
  <si>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</si>
  <si>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</si>
  <si>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</si>
  <si>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</si>
  <si>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</si>
  <si>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</si>
  <si>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</si>
  <si>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</si>
  <si>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</si>
  <si>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</si>
  <si>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</si>
  <si>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</si>
  <si>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</si>
  <si>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</si>
  <si>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</si>
  <si>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</si>
  <si>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</si>
  <si>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</si>
  <si>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</si>
  <si>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</si>
  <si>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</si>
  <si>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</si>
  <si>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</si>
  <si>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</si>
  <si>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</si>
  <si>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</si>
  <si>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</si>
  <si>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</si>
  <si>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</si>
  <si>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</si>
  <si>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</si>
  <si>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</si>
  <si>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</si>
  <si>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</si>
  <si>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</si>
  <si>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</si>
  <si>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</si>
  <si>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</si>
  <si>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</si>
  <si>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</si>
  <si>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</si>
  <si>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</si>
  <si>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</si>
  <si>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</si>
  <si>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</si>
  <si>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</si>
  <si>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</si>
  <si>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</si>
  <si>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</si>
  <si>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</si>
  <si>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</si>
  <si>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</si>
  <si>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</si>
  <si>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</si>
  <si>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</si>
  <si>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</si>
  <si>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</si>
  <si>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</si>
  <si>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</si>
  <si>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</si>
  <si>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</si>
  <si>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</si>
  <si>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</si>
  <si>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</si>
  <si>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</si>
  <si>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</si>
  <si>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</si>
  <si>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</si>
  <si>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</si>
  <si>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</si>
  <si>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</si>
  <si>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</si>
  <si>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</si>
  <si>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</si>
  <si>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</si>
  <si>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</si>
  <si>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</si>
  <si>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</si>
  <si>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</si>
  <si>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</si>
  <si>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</si>
  <si>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</si>
  <si>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</si>
  <si>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</si>
  <si>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</si>
  <si>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</si>
  <si>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</si>
  <si>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</si>
  <si>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</si>
  <si>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</si>
  <si>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</si>
  <si>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</si>
  <si>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</si>
  <si>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</si>
  <si>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</si>
  <si>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</si>
  <si>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</si>
  <si>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</si>
  <si>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</si>
  <si>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</si>
  <si>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</si>
  <si>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</si>
  <si>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</si>
  <si>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</si>
  <si>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</si>
  <si>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</si>
  <si>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</si>
  <si>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</si>
  <si>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</si>
  <si>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</si>
  <si>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</si>
  <si>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</si>
  <si>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</si>
  <si>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</si>
  <si>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</si>
  <si>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</si>
  <si>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</si>
  <si>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</si>
  <si>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</si>
  <si>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</si>
  <si>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</si>
  <si>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</si>
  <si>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</si>
  <si>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</si>
  <si>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</si>
  <si>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</si>
  <si>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</si>
  <si>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</si>
  <si>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</si>
  <si>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</si>
  <si>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</si>
  <si>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</si>
  <si>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</si>
  <si>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</si>
  <si>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</si>
  <si>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</si>
  <si>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</si>
  <si>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</si>
  <si>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</si>
  <si>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</si>
  <si>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</si>
  <si>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</si>
  <si>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</si>
  <si>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</si>
  <si>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</si>
  <si>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</si>
  <si>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</si>
  <si>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</si>
  <si>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</si>
  <si>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</si>
  <si>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</si>
  <si>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</si>
  <si>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</si>
  <si>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</si>
  <si>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</si>
  <si>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</si>
  <si>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</si>
  <si>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</si>
  <si>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</si>
  <si>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</si>
  <si>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</si>
  <si>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</si>
  <si>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</si>
  <si>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</si>
  <si>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</si>
  <si>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</si>
  <si>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</si>
  <si>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</si>
  <si>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</si>
  <si>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</si>
  <si>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</si>
  <si>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</si>
  <si>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</si>
  <si>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</si>
  <si>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</si>
  <si>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</si>
  <si>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</si>
  <si>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</si>
  <si>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</si>
  <si>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</si>
  <si>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</si>
  <si>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</si>
  <si>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</si>
  <si>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</si>
  <si>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</si>
  <si>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</si>
  <si>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</si>
  <si>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</si>
  <si>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</si>
  <si>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</si>
  <si>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</si>
  <si>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</si>
  <si>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</si>
  <si>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</si>
  <si>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</si>
  <si>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</si>
  <si>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</si>
  <si>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</si>
  <si>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</si>
  <si>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</si>
  <si>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</si>
  <si>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</si>
  <si>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</si>
  <si>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</si>
  <si>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</si>
  <si>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</si>
  <si>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</si>
  <si>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</si>
  <si>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</si>
  <si>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</si>
  <si>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</si>
  <si>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</si>
  <si>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</si>
  <si>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</si>
  <si>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</si>
  <si>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</si>
  <si>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</si>
  <si>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</si>
  <si>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</si>
  <si>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</si>
  <si>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</si>
  <si>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</si>
  <si>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</si>
  <si>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</si>
  <si>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</si>
  <si>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</si>
  <si>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</si>
  <si>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</si>
  <si>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</si>
  <si>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</si>
  <si>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</si>
  <si>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</si>
  <si>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</si>
  <si>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</si>
  <si>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</si>
  <si>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</si>
  <si>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</si>
  <si>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</si>
  <si>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</si>
  <si>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</si>
  <si>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</si>
  <si>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</si>
  <si>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</si>
  <si>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</si>
  <si>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</si>
  <si>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</si>
  <si>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</si>
  <si>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</si>
  <si>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</si>
  <si>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</si>
  <si>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</si>
  <si>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</si>
  <si>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</si>
  <si>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</si>
  <si>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</si>
  <si>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</si>
  <si>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</si>
  <si>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</si>
  <si>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</si>
  <si>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</si>
  <si>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</si>
  <si>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</si>
  <si>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</si>
  <si>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</si>
  <si>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</si>
  <si>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</si>
  <si>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</si>
  <si>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</si>
  <si>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</si>
  <si>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</si>
  <si>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</si>
  <si>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</si>
  <si>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</si>
  <si>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</si>
  <si>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</si>
  <si>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</si>
  <si>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</si>
  <si>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</si>
  <si>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</si>
  <si>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</si>
  <si>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</si>
  <si>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</si>
  <si>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</si>
  <si>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</si>
  <si>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</si>
  <si>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</si>
  <si>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</si>
  <si>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</si>
  <si>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</si>
  <si>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</si>
  <si>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</si>
  <si>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</si>
  <si>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</si>
  <si>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</si>
  <si>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</si>
  <si>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</si>
  <si>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</si>
  <si>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</si>
  <si>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</si>
  <si>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</si>
  <si>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</si>
  <si>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</si>
  <si>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</si>
  <si>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</si>
  <si>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</si>
  <si>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</si>
  <si>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</si>
  <si>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</si>
  <si>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</si>
  <si>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</si>
  <si>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</si>
  <si>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</si>
  <si>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</si>
  <si>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</si>
  <si>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</si>
  <si>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</si>
  <si>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</si>
  <si>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</si>
  <si>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</si>
  <si>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</si>
  <si>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</si>
  <si>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</si>
  <si>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</si>
  <si>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</si>
  <si>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</si>
  <si>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</si>
  <si>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</si>
  <si>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</si>
  <si>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</si>
  <si>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</si>
  <si>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</si>
  <si>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</si>
  <si>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</si>
  <si>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</si>
  <si>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</si>
  <si>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</si>
  <si>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</si>
  <si>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</si>
  <si>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</si>
  <si>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</si>
  <si>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</si>
  <si>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</si>
  <si>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</si>
  <si>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</si>
  <si>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</si>
  <si>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</si>
  <si>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</si>
  <si>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</si>
  <si>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</si>
  <si>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</si>
  <si>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</si>
  <si>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</si>
  <si>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</si>
  <si>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</si>
  <si>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</si>
  <si>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</si>
  <si>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</si>
  <si>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</si>
  <si>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</si>
  <si>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</si>
  <si>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</si>
  <si>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</si>
  <si>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</si>
  <si>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</si>
  <si>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</si>
  <si>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</si>
  <si>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</si>
  <si>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</si>
  <si>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</si>
  <si>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</si>
  <si>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</si>
  <si>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</si>
  <si>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</si>
  <si>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</si>
  <si>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</si>
  <si>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</si>
  <si>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</si>
  <si>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</si>
  <si>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</si>
  <si>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</si>
  <si>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</si>
  <si>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</si>
  <si>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</si>
  <si>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</si>
  <si>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</si>
  <si>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</si>
  <si>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</si>
  <si>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</si>
  <si>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</si>
  <si>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</si>
  <si>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</si>
  <si>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</si>
  <si>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</si>
  <si>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</si>
  <si>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</si>
  <si>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</si>
  <si>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</si>
  <si>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</si>
  <si>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</si>
  <si>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</si>
  <si>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</si>
  <si>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</si>
  <si>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</si>
  <si>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</si>
  <si>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</si>
  <si>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</si>
  <si>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</si>
  <si>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</si>
  <si>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</si>
  <si>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</si>
  <si>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</si>
  <si>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</si>
  <si>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</si>
  <si>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</si>
  <si>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</si>
  <si>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</si>
  <si>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</si>
  <si>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</si>
  <si>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</si>
  <si>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</si>
  <si>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</si>
  <si>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</si>
  <si>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</si>
  <si>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</si>
  <si>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</si>
  <si>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</si>
  <si>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</si>
  <si>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</si>
  <si>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</si>
  <si>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</si>
  <si>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</si>
  <si>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</si>
  <si>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</si>
  <si>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</si>
  <si>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</si>
  <si>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</si>
  <si>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</si>
  <si>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</si>
  <si>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</si>
  <si>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</si>
  <si>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</si>
  <si>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</si>
  <si>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</si>
  <si>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</si>
  <si>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</si>
  <si>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</si>
  <si>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</si>
  <si>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</si>
  <si>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</si>
  <si>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</si>
  <si>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</si>
  <si>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</si>
  <si>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</si>
  <si>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</si>
  <si>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</si>
  <si>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</si>
  <si>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</si>
  <si>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</si>
  <si>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</si>
  <si>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</si>
  <si>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</si>
  <si>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</si>
  <si>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</si>
  <si>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</si>
  <si>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</si>
  <si>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</si>
  <si>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</si>
  <si>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</si>
  <si>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</si>
  <si>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</si>
  <si>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</si>
  <si>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</si>
  <si>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</si>
  <si>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</si>
  <si>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</si>
  <si>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</si>
  <si>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</si>
  <si>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</si>
  <si>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</si>
  <si>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</si>
  <si>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</si>
  <si>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</si>
  <si>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</si>
  <si>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</si>
  <si>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</si>
  <si>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</si>
  <si>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</si>
  <si>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</si>
  <si>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</si>
  <si>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</si>
  <si>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</si>
  <si>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</si>
  <si>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</si>
  <si>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</si>
  <si>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</si>
  <si>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</si>
  <si>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</si>
  <si>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</si>
  <si>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</si>
  <si>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</si>
  <si>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</si>
  <si>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</si>
  <si>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</si>
  <si>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</si>
  <si>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</si>
  <si>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</si>
  <si>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</si>
  <si>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</si>
  <si>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</si>
  <si>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</si>
  <si>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</si>
  <si>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</si>
  <si>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</si>
  <si>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</si>
  <si>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</si>
  <si>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</si>
  <si>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</si>
  <si>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</si>
  <si>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</si>
  <si>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</si>
  <si>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</si>
  <si>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</si>
  <si>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</si>
  <si>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</si>
  <si>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</si>
  <si>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</si>
  <si>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</si>
  <si>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</si>
  <si>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</si>
  <si>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</si>
  <si>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</si>
  <si>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</si>
  <si>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</si>
  <si>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</si>
  <si>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</si>
  <si>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</si>
  <si>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</si>
  <si>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</si>
  <si>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</si>
  <si>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</si>
  <si>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</si>
  <si>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</si>
  <si>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</si>
  <si>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</si>
  <si>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</si>
  <si>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</si>
  <si>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</si>
  <si>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</si>
  <si>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</si>
  <si>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</si>
  <si>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</si>
  <si>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</si>
  <si>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</si>
  <si>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</si>
  <si>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</si>
  <si>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</si>
  <si>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</si>
  <si>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</si>
  <si>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</si>
  <si>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</si>
  <si>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</si>
  <si>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</si>
  <si>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</si>
  <si>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</si>
  <si>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</si>
  <si>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</si>
  <si>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</si>
  <si>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</si>
  <si>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</si>
  <si>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</si>
  <si>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</si>
  <si>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</si>
  <si>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</si>
  <si>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</si>
  <si>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</si>
  <si>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</si>
  <si>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</si>
  <si>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</si>
  <si>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</si>
  <si>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</si>
  <si>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</si>
  <si>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</si>
  <si>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</si>
  <si>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</si>
  <si>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</si>
  <si>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</si>
  <si>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</si>
  <si>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</si>
  <si>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</si>
  <si>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</si>
  <si>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</si>
  <si>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</si>
  <si>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</si>
  <si>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</si>
  <si>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</si>
  <si>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</si>
  <si>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</si>
  <si>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</si>
  <si>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</si>
  <si>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</si>
  <si>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</si>
  <si>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</si>
  <si>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</si>
  <si>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</si>
  <si>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</si>
  <si>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</si>
  <si>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</si>
  <si>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</si>
  <si>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</si>
  <si>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</si>
  <si>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</si>
  <si>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</si>
  <si>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</si>
  <si>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</si>
  <si>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</si>
  <si>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</si>
  <si>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</si>
  <si>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</si>
  <si>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</si>
  <si>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</si>
  <si>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</si>
  <si>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</si>
  <si>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</si>
  <si>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</si>
  <si>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</si>
  <si>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</si>
  <si>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</si>
  <si>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</si>
  <si>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</si>
  <si>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</si>
  <si>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</si>
  <si>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</si>
  <si>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</si>
  <si>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</si>
  <si>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</si>
  <si>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</si>
  <si>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</si>
  <si>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</si>
  <si>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</si>
  <si>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</si>
  <si>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</si>
  <si>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</si>
  <si>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</si>
  <si>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</si>
  <si>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</si>
  <si>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</si>
  <si>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</si>
  <si>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</si>
  <si>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</si>
  <si>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</si>
  <si>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</si>
  <si>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</si>
  <si>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</si>
  <si>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</si>
  <si>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</si>
  <si>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</si>
  <si>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</si>
  <si>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</si>
  <si>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</si>
  <si>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</si>
  <si>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</si>
  <si>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</si>
  <si>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</si>
  <si>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</si>
  <si>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</si>
  <si>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</si>
  <si>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</si>
  <si>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</si>
  <si>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</si>
  <si>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</si>
  <si>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</si>
  <si>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</si>
  <si>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</si>
  <si>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</si>
  <si>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</si>
  <si>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</si>
  <si>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</si>
  <si>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</si>
  <si>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</si>
  <si>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</si>
  <si>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</si>
  <si>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</si>
  <si>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</si>
  <si>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</si>
  <si>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</si>
  <si>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</si>
  <si>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</si>
  <si>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</si>
  <si>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</si>
  <si>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</si>
  <si>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</si>
  <si>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</si>
  <si>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</si>
  <si>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</si>
  <si>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</si>
  <si>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</si>
  <si>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</si>
  <si>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</si>
  <si>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</si>
  <si>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</si>
  <si>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</si>
  <si>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</si>
  <si>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</si>
  <si>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</si>
  <si>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</si>
  <si>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</si>
  <si>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</si>
  <si>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</si>
  <si>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</si>
  <si>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</si>
  <si>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</si>
  <si>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</si>
  <si>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</si>
  <si>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</si>
  <si>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</si>
  <si>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</si>
  <si>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</si>
  <si>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</si>
  <si>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</si>
  <si>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</si>
  <si>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</si>
  <si>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</si>
  <si>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</si>
  <si>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</si>
  <si>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</si>
  <si>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</si>
  <si>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</si>
  <si>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</si>
  <si>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</si>
  <si>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</si>
  <si>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</si>
  <si>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</si>
  <si>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</si>
  <si>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</si>
  <si>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</si>
  <si>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</si>
  <si>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</si>
  <si>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</si>
  <si>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</si>
  <si>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</si>
  <si>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</si>
  <si>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</si>
  <si>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</si>
  <si>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</si>
  <si>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</si>
  <si>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</si>
  <si>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</si>
  <si>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</si>
  <si>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</si>
  <si>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</si>
  <si>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</si>
  <si>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</si>
  <si>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</si>
  <si>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</si>
  <si>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</si>
  <si>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</si>
  <si>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</si>
  <si>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</si>
  <si>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</si>
  <si>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</si>
  <si>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</si>
  <si>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</si>
  <si>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</si>
  <si>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</si>
  <si>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</si>
  <si>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</si>
  <si>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</si>
  <si>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</si>
  <si>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</si>
  <si>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</si>
  <si>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</si>
  <si>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</si>
  <si>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</si>
  <si>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</si>
  <si>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</si>
  <si>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</si>
  <si>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</si>
  <si>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</si>
  <si>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</si>
  <si>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</si>
  <si>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</si>
  <si>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</si>
  <si>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</si>
  <si>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</si>
  <si>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</si>
  <si>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</si>
  <si>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</si>
  <si>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</si>
  <si>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</si>
  <si>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</si>
  <si>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</si>
  <si>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</si>
  <si>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</si>
  <si>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</si>
  <si>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</si>
  <si>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</si>
  <si>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</si>
  <si>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</si>
  <si>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</si>
  <si>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</si>
  <si>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</si>
  <si>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</si>
  <si>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</si>
  <si>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</si>
  <si>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</si>
  <si>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</si>
  <si>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</si>
  <si>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</si>
  <si>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</si>
  <si>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</si>
  <si>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</si>
  <si>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</si>
  <si>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</si>
  <si>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</si>
  <si>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</si>
  <si>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</si>
  <si>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</si>
  <si>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</si>
  <si>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</si>
  <si>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</si>
  <si>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</si>
  <si>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</si>
  <si>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</si>
  <si>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</si>
  <si>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</si>
  <si>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</si>
  <si>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</si>
  <si>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</si>
  <si>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</si>
  <si>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</si>
  <si>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</si>
  <si>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</si>
  <si>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</si>
  <si>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</si>
  <si>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</si>
  <si>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</si>
  <si>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</si>
  <si>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</si>
  <si>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</si>
  <si>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</si>
  <si>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</si>
  <si>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</si>
  <si>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</si>
  <si>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</si>
  <si>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</si>
  <si>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</si>
  <si>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</si>
  <si>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</si>
  <si>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</si>
  <si>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</si>
  <si>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</si>
  <si>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</si>
  <si>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</si>
  <si>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</si>
  <si>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</si>
  <si>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</si>
  <si>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</si>
  <si>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</si>
  <si>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</si>
  <si>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</si>
  <si>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</si>
  <si>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</si>
  <si>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</si>
  <si>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</si>
  <si>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</si>
  <si>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</si>
  <si>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</si>
  <si>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</si>
  <si>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</si>
  <si>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</si>
  <si>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</si>
  <si>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</si>
  <si>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</si>
  <si>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</si>
  <si>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</si>
  <si>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</si>
  <si>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</si>
  <si>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</si>
  <si>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</si>
  <si>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</si>
  <si>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</si>
  <si>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</si>
  <si>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</si>
  <si>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</si>
  <si>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</si>
  <si>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</si>
  <si>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</si>
  <si>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</si>
  <si>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</si>
  <si>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</si>
  <si>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</si>
  <si>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</si>
  <si>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</si>
  <si>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</si>
  <si>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</si>
  <si>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</si>
  <si>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</si>
  <si>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</si>
  <si>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</si>
  <si>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</si>
  <si>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</si>
  <si>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</si>
  <si>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</si>
  <si>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</si>
  <si>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</si>
  <si>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</si>
  <si>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</si>
  <si>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</si>
  <si>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</si>
  <si>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</si>
  <si>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</si>
  <si>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</si>
  <si>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</si>
  <si>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</si>
  <si>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</si>
  <si>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</si>
  <si>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</si>
  <si>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</si>
  <si>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</si>
  <si>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</si>
  <si>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</si>
  <si>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</si>
  <si>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</si>
  <si>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</si>
  <si>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</si>
  <si>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</si>
  <si>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</si>
  <si>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</si>
  <si>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</si>
  <si>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</si>
  <si>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</si>
  <si>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</si>
  <si>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</si>
  <si>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</si>
  <si>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</si>
  <si>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</si>
  <si>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</si>
  <si>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</si>
  <si>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</si>
  <si>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</si>
  <si>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</si>
  <si>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</si>
  <si>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</si>
  <si>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</si>
  <si>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</si>
  <si>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</si>
  <si>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</si>
  <si>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</si>
  <si>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</si>
  <si>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</si>
  <si>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</si>
  <si>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</si>
  <si>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</si>
  <si>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</si>
  <si>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</si>
  <si>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</si>
  <si>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</si>
  <si>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</si>
  <si>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</si>
  <si>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</si>
  <si>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</si>
  <si>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</si>
  <si>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</si>
  <si>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</si>
  <si>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</si>
  <si>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</si>
  <si>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</si>
  <si>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</si>
  <si>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</si>
  <si>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</si>
  <si>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</si>
  <si>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</si>
  <si>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</si>
  <si>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</si>
  <si>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</si>
  <si>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</si>
  <si>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</si>
  <si>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</si>
  <si>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</si>
  <si>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</si>
  <si>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</si>
  <si>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</si>
  <si>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</si>
  <si>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</si>
  <si>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</si>
  <si>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</si>
  <si>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</si>
  <si>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</si>
  <si>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</si>
  <si>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</si>
  <si>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</si>
  <si>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</si>
  <si>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</si>
  <si>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</si>
  <si>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</si>
  <si>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</si>
  <si>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</si>
  <si>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</si>
  <si>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</si>
  <si>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</si>
  <si>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</si>
  <si>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</si>
  <si>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</si>
  <si>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</si>
  <si>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</si>
  <si>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</si>
  <si>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</si>
  <si>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</si>
  <si>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</si>
  <si>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</si>
  <si>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</si>
  <si>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</si>
  <si>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</si>
  <si>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</si>
  <si>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</si>
  <si>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</si>
  <si>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</si>
  <si>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</si>
  <si>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</si>
  <si>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</si>
  <si>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</si>
  <si>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</si>
  <si>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</si>
  <si>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</si>
  <si>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</si>
  <si>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</si>
  <si>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</si>
  <si>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</si>
  <si>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</si>
  <si>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</si>
  <si>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</si>
  <si>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</si>
  <si>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</si>
  <si>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</si>
  <si>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</si>
  <si>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</si>
  <si>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</si>
  <si>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</si>
  <si>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</si>
  <si>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</si>
  <si>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</si>
  <si>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</si>
  <si>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</si>
  <si>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</si>
  <si>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</si>
  <si>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</si>
  <si>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</si>
  <si>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</si>
  <si>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</si>
  <si>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</si>
  <si>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</si>
  <si>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</si>
  <si>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</si>
  <si>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</si>
  <si>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</si>
  <si>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</si>
  <si>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</si>
  <si>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</si>
  <si>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</si>
  <si>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</si>
  <si>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</si>
  <si>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</si>
  <si>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</si>
  <si>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</si>
  <si>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</si>
  <si>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</si>
  <si>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</si>
  <si>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</si>
  <si>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</si>
  <si>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</si>
  <si>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</si>
  <si>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</si>
  <si>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</si>
  <si>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</si>
  <si>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</si>
  <si>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</si>
  <si>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</si>
  <si>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</si>
  <si>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</si>
  <si>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</si>
  <si>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</si>
  <si>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</si>
  <si>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</si>
  <si>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</si>
  <si>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</si>
  <si>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</si>
  <si>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</si>
  <si>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</si>
  <si>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</si>
  <si>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</si>
  <si>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</si>
  <si>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</si>
  <si>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</si>
  <si>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</si>
  <si>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</si>
  <si>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</si>
  <si>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</si>
  <si>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</si>
  <si>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</si>
  <si>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</si>
  <si>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</si>
  <si>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</si>
  <si>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</si>
  <si>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</si>
  <si>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</si>
  <si>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</si>
  <si>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</si>
  <si>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</si>
  <si>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</si>
  <si>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</si>
  <si>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</si>
  <si>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</si>
  <si>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</si>
  <si>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</si>
  <si>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</si>
  <si>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</si>
  <si>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</si>
  <si>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</si>
  <si>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</si>
  <si>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</si>
  <si>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</si>
  <si>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</si>
  <si>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</si>
  <si>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</si>
  <si>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</si>
  <si>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</si>
  <si>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</si>
  <si>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</si>
  <si>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</si>
  <si>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</si>
  <si>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</si>
  <si>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</si>
  <si>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</si>
  <si>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</si>
  <si>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</si>
  <si>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</si>
  <si>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</si>
  <si>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</si>
  <si>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</si>
  <si>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</si>
  <si>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</si>
  <si>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</si>
  <si>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</si>
  <si>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</si>
  <si>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</si>
  <si>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</si>
  <si>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</si>
  <si>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</si>
  <si>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</si>
  <si>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</si>
  <si>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</si>
  <si>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</si>
  <si>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</si>
  <si>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</si>
  <si>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</si>
  <si>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</si>
  <si>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</si>
  <si>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</si>
  <si>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</si>
  <si>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</si>
  <si>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</si>
  <si>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</si>
  <si>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</si>
  <si>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</si>
  <si>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</si>
  <si>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</si>
  <si>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</si>
  <si>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</si>
  <si>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</si>
  <si>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</si>
  <si>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</si>
  <si>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</si>
  <si>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</si>
  <si>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</si>
  <si>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</si>
  <si>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</si>
  <si>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</si>
  <si>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</si>
  <si>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</si>
  <si>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</si>
  <si>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</si>
  <si>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</si>
  <si>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</si>
  <si>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</si>
  <si>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</si>
  <si>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</si>
  <si>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</si>
  <si>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</si>
  <si>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</si>
  <si>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</si>
  <si>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</si>
  <si>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</si>
  <si>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</si>
  <si>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</si>
  <si>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</si>
  <si>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</si>
  <si>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</si>
  <si>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</si>
  <si>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</si>
  <si>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</si>
  <si>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</si>
  <si>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</si>
  <si>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</si>
  <si>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</si>
  <si>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</si>
  <si>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</si>
  <si>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</si>
  <si>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</si>
  <si>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</si>
  <si>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</si>
  <si>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</si>
  <si>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</si>
  <si>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</si>
  <si>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</si>
  <si>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</si>
  <si>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</si>
  <si>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</si>
  <si>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</si>
  <si>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</si>
  <si>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</si>
  <si>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</si>
  <si>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</si>
  <si>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</si>
  <si>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</si>
  <si>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</si>
  <si>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</si>
  <si>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</si>
  <si>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</si>
  <si>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</si>
  <si>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</si>
  <si>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</si>
  <si>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</si>
  <si>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</si>
  <si>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</si>
  <si>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</si>
  <si>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</si>
  <si>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</si>
  <si>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</si>
  <si>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</si>
  <si>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</si>
  <si>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</si>
  <si>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</si>
  <si>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</si>
  <si>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</si>
  <si>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</si>
  <si>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</si>
  <si>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</si>
  <si>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</si>
  <si>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</si>
  <si>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</si>
  <si>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</si>
  <si>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</si>
  <si>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</si>
  <si>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</si>
  <si>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</si>
  <si>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</si>
  <si>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</si>
  <si>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</si>
  <si>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</si>
  <si>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</si>
  <si>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</si>
  <si>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</si>
  <si>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</si>
  <si>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</si>
  <si>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</si>
  <si>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</si>
  <si>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</si>
  <si>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</si>
  <si>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</si>
  <si>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</si>
  <si>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</si>
  <si>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</si>
  <si>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</si>
  <si>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</si>
  <si>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</si>
  <si>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</si>
  <si>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</si>
  <si>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</si>
  <si>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</si>
  <si>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</si>
  <si>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</si>
  <si>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</si>
  <si>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</si>
  <si>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</si>
  <si>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</si>
  <si>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</si>
  <si>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</si>
  <si>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</si>
  <si>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</si>
  <si>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</si>
  <si>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</si>
  <si>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</si>
  <si>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</si>
  <si>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</si>
  <si>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</si>
  <si>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</si>
  <si>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</si>
  <si>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</si>
  <si>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</si>
  <si>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</si>
  <si>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</si>
  <si>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</si>
  <si>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</si>
  <si>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</si>
  <si>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</si>
  <si>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</si>
  <si>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</si>
  <si>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</si>
  <si>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</si>
  <si>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</si>
  <si>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</si>
  <si>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</si>
  <si>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</si>
  <si>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</si>
  <si>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</si>
  <si>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</si>
  <si>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</si>
  <si>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</si>
  <si>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</si>
  <si>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</si>
  <si>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</si>
  <si>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</si>
  <si>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</si>
  <si>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</si>
  <si>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</si>
  <si>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</si>
  <si>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</si>
  <si>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</si>
  <si>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</si>
  <si>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</si>
  <si>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</si>
  <si>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</si>
  <si>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</si>
  <si>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</si>
  <si>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</si>
  <si>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</si>
  <si>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</si>
  <si>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</si>
  <si>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</si>
  <si>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</si>
  <si>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</si>
  <si>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</si>
  <si>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</si>
  <si>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</si>
  <si>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</si>
  <si>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</si>
  <si>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</si>
  <si>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</si>
  <si>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</si>
  <si>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</si>
  <si>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</si>
  <si>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</si>
  <si>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</si>
  <si>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</si>
  <si>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</si>
  <si>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</si>
  <si>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</si>
  <si>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</si>
  <si>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</si>
  <si>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</si>
  <si>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</si>
  <si>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</si>
  <si>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</si>
  <si>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</si>
  <si>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</si>
  <si>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</si>
  <si>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</si>
  <si>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</si>
  <si>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</si>
  <si>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</si>
  <si>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</si>
  <si>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</si>
  <si>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</si>
  <si>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</si>
  <si>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</si>
  <si>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</si>
  <si>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</si>
  <si>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</si>
  <si>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</si>
  <si>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</si>
  <si>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</si>
  <si>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</si>
  <si>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</si>
  <si>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</si>
  <si>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</si>
  <si>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</si>
  <si>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</si>
  <si>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</si>
  <si>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</si>
  <si>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</si>
  <si>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</si>
  <si>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</si>
  <si>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</si>
  <si>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</si>
  <si>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</si>
  <si>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</si>
  <si>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</si>
  <si>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</si>
  <si>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</si>
  <si>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</si>
  <si>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</si>
  <si>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</si>
  <si>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</si>
  <si>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</si>
  <si>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</si>
  <si>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</si>
  <si>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</si>
  <si>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</si>
  <si>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</si>
  <si>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</si>
  <si>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</si>
  <si>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</si>
  <si>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</si>
  <si>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</si>
  <si>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</si>
  <si>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</si>
  <si>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</si>
  <si>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</si>
  <si>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</si>
  <si>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</si>
  <si>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</si>
  <si>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</si>
  <si>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</si>
  <si>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</si>
  <si>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</si>
  <si>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</si>
  <si>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</si>
  <si>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</si>
  <si>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</si>
  <si>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</si>
  <si>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</si>
  <si>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</si>
  <si>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</si>
  <si>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</si>
  <si>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</si>
  <si>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</si>
  <si>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</si>
  <si>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</si>
  <si>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</si>
  <si>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</si>
  <si>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</si>
  <si>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</si>
  <si>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</si>
  <si>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</si>
  <si>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</si>
  <si>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</si>
  <si>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</si>
  <si>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</si>
  <si>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</si>
  <si>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</si>
  <si>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</si>
  <si>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</si>
  <si>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</si>
  <si>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</si>
  <si>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</si>
  <si>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</si>
  <si>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</si>
  <si>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</si>
  <si>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</si>
  <si>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</si>
  <si>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</si>
  <si>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</si>
  <si>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</si>
  <si>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</si>
  <si>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</si>
  <si>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</si>
  <si>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</si>
  <si>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</si>
  <si>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</si>
  <si>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</si>
  <si>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</si>
  <si>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</si>
  <si>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</si>
  <si>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</si>
  <si>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</si>
  <si>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</si>
  <si>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</si>
  <si>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</si>
  <si>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</si>
  <si>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</si>
  <si>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</si>
  <si>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</si>
  <si>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</si>
  <si>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</si>
  <si>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</si>
  <si>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</si>
  <si>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</si>
  <si>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</si>
  <si>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</si>
  <si>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</si>
  <si>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</si>
  <si>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</si>
  <si>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</si>
  <si>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</si>
  <si>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</si>
  <si>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</si>
  <si>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</si>
  <si>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</si>
  <si>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</si>
  <si>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</si>
  <si>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</si>
  <si>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</si>
  <si>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</si>
  <si>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</si>
  <si>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</si>
  <si>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</si>
  <si>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</si>
  <si>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</si>
  <si>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</si>
  <si>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</si>
  <si>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</si>
  <si>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</si>
  <si>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</si>
  <si>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</si>
  <si>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</si>
  <si>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</si>
  <si>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</si>
  <si>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</si>
  <si>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</si>
  <si>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</si>
  <si>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</si>
  <si>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</si>
  <si>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</si>
  <si>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</si>
  <si>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</si>
  <si>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</si>
  <si>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</si>
  <si>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</si>
  <si>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</si>
  <si>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</si>
  <si>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</si>
  <si>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</si>
  <si>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</si>
  <si>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</si>
  <si>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</si>
  <si>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</si>
  <si>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</si>
  <si>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</si>
  <si>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</si>
  <si>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</si>
  <si>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</si>
  <si>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</si>
  <si>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</si>
  <si>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</si>
  <si>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</si>
  <si>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</si>
  <si>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</si>
  <si>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</si>
  <si>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</si>
  <si>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</si>
  <si>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</si>
  <si>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</si>
  <si>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</si>
  <si>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</si>
  <si>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</si>
  <si>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</si>
  <si>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</si>
  <si>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</si>
  <si>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</si>
  <si>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</si>
  <si>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</si>
  <si>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</si>
  <si>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</si>
  <si>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</si>
  <si>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</si>
  <si>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</si>
  <si>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</si>
  <si>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</si>
  <si>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</si>
  <si>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</si>
  <si>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</si>
  <si>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</si>
  <si>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</si>
  <si>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</si>
  <si>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</si>
  <si>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</si>
  <si>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</si>
  <si>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</si>
  <si>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</si>
  <si>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</si>
  <si>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</si>
  <si>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</si>
  <si>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</si>
  <si>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</si>
  <si>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</si>
  <si>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</si>
  <si>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</si>
  <si>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</si>
  <si>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</si>
  <si>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</si>
  <si>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</si>
  <si>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</si>
  <si>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</si>
  <si>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</si>
  <si>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</si>
  <si>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</si>
  <si>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</si>
  <si>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</si>
  <si>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</si>
  <si>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</si>
  <si>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</si>
  <si>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</si>
  <si>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</si>
  <si>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</si>
  <si>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</si>
  <si>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</si>
  <si>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</si>
  <si>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</si>
  <si>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</si>
  <si>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</si>
  <si>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</si>
  <si>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</si>
  <si>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</si>
  <si>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</si>
  <si>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</si>
  <si>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</si>
  <si>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</si>
  <si>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</si>
  <si>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</si>
  <si>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</si>
  <si>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</si>
  <si>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</si>
  <si>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</si>
  <si>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</si>
  <si>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</si>
  <si>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</si>
  <si>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</si>
  <si>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</si>
  <si>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</si>
  <si>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</si>
  <si>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</si>
  <si>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</si>
  <si>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</si>
  <si>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</si>
  <si>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</si>
  <si>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</si>
  <si>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</si>
  <si>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</si>
  <si>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</si>
  <si>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</si>
  <si>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</si>
  <si>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</si>
  <si>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</si>
  <si>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</si>
  <si>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</si>
  <si>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</si>
  <si>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</si>
  <si>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</si>
  <si>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</si>
  <si>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</si>
  <si>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</si>
  <si>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</si>
  <si>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</si>
  <si>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</si>
  <si>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</si>
  <si>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</si>
  <si>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</si>
  <si>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</si>
  <si>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</si>
  <si>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</si>
  <si>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</si>
  <si>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</si>
  <si>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</si>
  <si>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</si>
  <si>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</si>
  <si>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</si>
  <si>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</si>
  <si>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</si>
  <si>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</si>
  <si>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</si>
  <si>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</si>
  <si>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</si>
  <si>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</si>
  <si>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</si>
  <si>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</si>
  <si>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</si>
  <si>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</si>
  <si>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</si>
  <si>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</si>
  <si>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</si>
  <si>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</si>
  <si>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</si>
  <si>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</si>
  <si>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</si>
  <si>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</si>
  <si>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</si>
  <si>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</si>
  <si>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</si>
  <si>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</si>
  <si>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</si>
  <si>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</si>
  <si>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</si>
  <si>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</si>
  <si>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</si>
  <si>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</si>
  <si>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</si>
  <si>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</si>
  <si>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</si>
  <si>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</si>
  <si>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</si>
  <si>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</si>
  <si>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</si>
  <si>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</si>
  <si>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</si>
  <si>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</si>
  <si>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</si>
  <si>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</si>
  <si>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</si>
  <si>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</si>
  <si>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</si>
  <si>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</si>
  <si>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</si>
  <si>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</si>
  <si>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</si>
  <si>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</si>
  <si>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</si>
  <si>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</si>
  <si>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</si>
  <si>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</si>
  <si>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</si>
  <si>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</si>
  <si>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</si>
  <si>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</si>
  <si>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</si>
  <si>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</si>
  <si>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</si>
  <si>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</si>
  <si>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</si>
  <si>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</si>
  <si>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</si>
  <si>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</si>
  <si>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</si>
  <si>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</si>
  <si>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</si>
  <si>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</si>
  <si>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</si>
  <si>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</si>
  <si>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</si>
  <si>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</si>
  <si>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</si>
  <si>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</si>
  <si>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</si>
  <si>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</si>
  <si>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</si>
  <si>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</si>
  <si>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</si>
  <si>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</si>
  <si>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</si>
  <si>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</si>
  <si>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</si>
  <si>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</si>
  <si>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</si>
  <si>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</si>
  <si>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</si>
  <si>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</si>
  <si>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</si>
  <si>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</si>
  <si>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</si>
  <si>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</si>
  <si>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</si>
  <si>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</si>
  <si>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</si>
  <si>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</si>
  <si>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</si>
  <si>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</si>
  <si>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</si>
  <si>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</si>
  <si>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</si>
  <si>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</si>
  <si>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</si>
  <si>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</si>
  <si>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</si>
  <si>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</si>
  <si>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</si>
  <si>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</si>
  <si>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</si>
  <si>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</si>
  <si>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</si>
  <si>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</si>
  <si>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</si>
  <si>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</si>
  <si>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</si>
  <si>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</si>
  <si>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</si>
  <si>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</si>
  <si>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</si>
  <si>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</si>
  <si>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</si>
  <si>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</si>
  <si>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</si>
  <si>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</si>
  <si>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</si>
  <si>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</si>
  <si>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</si>
  <si>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</si>
  <si>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</si>
  <si>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</si>
  <si>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</si>
  <si>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</si>
  <si>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</si>
  <si>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</si>
  <si>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</si>
  <si>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</si>
  <si>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</si>
  <si>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</si>
  <si>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</si>
  <si>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</si>
  <si>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</si>
  <si>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</si>
  <si>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</si>
  <si>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</si>
  <si>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</si>
  <si>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</si>
  <si>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</si>
  <si>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</si>
  <si>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</si>
  <si>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</si>
  <si>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</si>
  <si>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</si>
  <si>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</si>
  <si>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</si>
  <si>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</si>
  <si>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</si>
  <si>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</si>
  <si>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</si>
  <si>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</si>
  <si>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</si>
  <si>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</si>
  <si>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</si>
  <si>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</si>
  <si>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</si>
  <si>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</si>
  <si>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</si>
  <si>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</si>
  <si>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</si>
  <si>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</si>
  <si>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</si>
  <si>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</si>
  <si>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</si>
  <si>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</si>
  <si>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</si>
  <si>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</si>
  <si>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</si>
  <si>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</si>
  <si>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</si>
  <si>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</si>
  <si>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</si>
  <si>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</si>
  <si>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</si>
  <si>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</si>
  <si>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</si>
  <si>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</si>
  <si>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</si>
  <si>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</si>
  <si>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</si>
  <si>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</si>
  <si>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</si>
  <si>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</si>
  <si>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</si>
  <si>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</si>
  <si>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</si>
  <si>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</si>
  <si>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</si>
  <si>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</si>
  <si>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</si>
  <si>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</si>
  <si>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</si>
  <si>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</si>
  <si>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</si>
  <si>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</si>
  <si>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</si>
  <si>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</si>
  <si>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</si>
  <si>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</si>
  <si>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</si>
  <si>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</si>
  <si>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</si>
  <si>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</si>
  <si>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</si>
  <si>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</si>
  <si>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</si>
  <si>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</si>
  <si>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</si>
  <si>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</si>
  <si>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</si>
  <si>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</si>
  <si>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</si>
  <si>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</si>
  <si>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</si>
  <si>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</si>
  <si>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</si>
  <si>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</si>
  <si>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</si>
  <si>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</si>
  <si>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</si>
  <si>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</si>
  <si>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</si>
  <si>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</si>
  <si>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</si>
  <si>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</si>
  <si>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</si>
  <si>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</si>
  <si>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</si>
  <si>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</si>
  <si>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</si>
  <si>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</si>
  <si>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</si>
  <si>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</si>
  <si>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</si>
  <si>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</si>
  <si>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</si>
  <si>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</si>
  <si>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</si>
  <si>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</si>
  <si>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</si>
  <si>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</si>
  <si>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</si>
  <si>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</si>
  <si>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</si>
  <si>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</si>
  <si>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</si>
  <si>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</si>
  <si>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</si>
  <si>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</si>
  <si>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</si>
  <si>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</si>
  <si>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</si>
  <si>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</si>
  <si>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</si>
  <si>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</si>
  <si>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</si>
  <si>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</si>
  <si>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</si>
  <si>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</si>
  <si>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</si>
  <si>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</si>
  <si>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</si>
  <si>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</si>
  <si>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</si>
  <si>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</si>
  <si>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</si>
  <si>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</si>
  <si>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</si>
  <si>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</si>
  <si>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</si>
  <si>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</si>
  <si>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</si>
  <si>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</si>
  <si>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</si>
  <si>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</si>
  <si>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</si>
  <si>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</si>
  <si>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</si>
  <si>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</si>
  <si>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</si>
  <si>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</si>
  <si>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</si>
  <si>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</si>
  <si>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</si>
  <si>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</si>
  <si>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</si>
  <si>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</si>
  <si>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</si>
  <si>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</si>
  <si>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</si>
  <si>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</si>
  <si>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</si>
  <si>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</si>
  <si>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</si>
  <si>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</si>
  <si>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</si>
  <si>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</si>
  <si>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</si>
  <si>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</si>
  <si>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</si>
  <si>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</si>
  <si>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</si>
  <si>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</si>
  <si>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</si>
  <si>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</si>
  <si>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</si>
  <si>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</si>
  <si>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</si>
  <si>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</si>
  <si>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</si>
  <si>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</si>
  <si>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</si>
  <si>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</si>
  <si>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</si>
  <si>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</si>
  <si>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</si>
  <si>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</si>
  <si>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</si>
  <si>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</si>
  <si>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</si>
  <si>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</si>
  <si>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</si>
  <si>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</si>
  <si>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</si>
  <si>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</si>
  <si>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</si>
  <si>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</si>
  <si>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</si>
  <si>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</si>
  <si>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</si>
  <si>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</si>
  <si>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</si>
  <si>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</si>
  <si>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</si>
  <si>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</si>
  <si>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</si>
  <si>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</si>
  <si>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</si>
  <si>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</si>
  <si>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</si>
  <si>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</si>
  <si>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</si>
  <si>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</si>
  <si>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</si>
  <si>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</si>
  <si>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</si>
  <si>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</si>
  <si>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</si>
  <si>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</si>
  <si>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</si>
  <si>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</si>
  <si>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</si>
  <si>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</si>
  <si>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</si>
  <si>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</si>
  <si>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</si>
  <si>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</si>
  <si>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</si>
  <si>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</si>
  <si>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</si>
  <si>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</si>
  <si>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</si>
  <si>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</si>
  <si>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</si>
  <si>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</si>
  <si>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</si>
  <si>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</si>
  <si>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</si>
  <si>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</si>
  <si>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</si>
  <si>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</si>
  <si>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</si>
  <si>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</si>
  <si>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</si>
  <si>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</si>
  <si>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</si>
  <si>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</si>
  <si>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</si>
  <si>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</si>
  <si>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</si>
  <si>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</si>
  <si>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</si>
  <si>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</si>
  <si>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</si>
  <si>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</si>
  <si>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</si>
  <si>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</si>
  <si>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</si>
  <si>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</si>
  <si>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</si>
  <si>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</si>
  <si>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</si>
  <si>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</si>
  <si>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</si>
  <si>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</si>
  <si>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</si>
  <si>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</si>
  <si>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</si>
  <si>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</si>
  <si>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</si>
  <si>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</si>
  <si>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</si>
  <si>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</si>
  <si>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</si>
  <si>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</si>
  <si>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</si>
  <si>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</si>
  <si>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</si>
  <si>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</si>
  <si>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</si>
  <si>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</si>
  <si>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</si>
  <si>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</si>
  <si>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</si>
  <si>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</si>
  <si>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</si>
  <si>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</si>
  <si>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</si>
  <si>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</si>
  <si>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</si>
  <si>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</si>
  <si>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</si>
  <si>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</si>
  <si>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</si>
  <si>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</si>
  <si>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</si>
  <si>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</si>
  <si>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</si>
  <si>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</si>
  <si>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</si>
  <si>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</si>
  <si>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</si>
  <si>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</si>
  <si>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</si>
  <si>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</si>
  <si>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</si>
  <si>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</si>
  <si>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</si>
  <si>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</si>
  <si>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</si>
  <si>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</si>
  <si>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</si>
  <si>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</si>
  <si>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</si>
  <si>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</si>
  <si>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</si>
  <si>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</si>
  <si>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</si>
  <si>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</si>
  <si>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</si>
  <si>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</si>
  <si>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</si>
  <si>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</si>
  <si>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</si>
  <si>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</si>
  <si>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</si>
  <si>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</si>
  <si>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</si>
  <si>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</si>
  <si>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</si>
  <si>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</si>
  <si>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</si>
  <si>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</si>
  <si>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</si>
  <si>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</si>
  <si>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</si>
  <si>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</si>
  <si>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</si>
  <si>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</si>
  <si>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</si>
  <si>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</si>
  <si>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</si>
  <si>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</si>
  <si>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</si>
  <si>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</si>
  <si>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</si>
  <si>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</si>
  <si>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</si>
  <si>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</si>
  <si>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</si>
  <si>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</si>
  <si>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</si>
  <si>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</si>
  <si>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</si>
  <si>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</si>
  <si>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</si>
  <si>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</si>
  <si>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</si>
  <si>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</si>
  <si>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</si>
  <si>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</si>
  <si>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</si>
  <si>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</si>
  <si>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</si>
  <si>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</si>
  <si>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</si>
  <si>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</si>
  <si>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</si>
  <si>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</si>
  <si>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</si>
  <si>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</si>
  <si>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</si>
  <si>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</si>
  <si>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</si>
  <si>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</si>
  <si>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</si>
  <si>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</si>
  <si>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</si>
  <si>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</si>
  <si>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</si>
  <si>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</si>
  <si>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</si>
  <si>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</si>
  <si>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</si>
  <si>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</si>
  <si>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</si>
  <si>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</si>
  <si>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</si>
  <si>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</si>
  <si>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</si>
  <si>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</si>
  <si>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</si>
  <si>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</si>
  <si>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</si>
  <si>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</si>
  <si>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</si>
  <si>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</si>
  <si>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</si>
  <si>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</si>
  <si>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</si>
  <si>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</si>
  <si>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</si>
  <si>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</si>
  <si>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</si>
  <si>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</si>
  <si>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</si>
  <si>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</si>
  <si>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</si>
  <si>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</si>
  <si>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</si>
  <si>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</si>
  <si>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</si>
  <si>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</si>
  <si>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</si>
  <si>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</si>
  <si>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</si>
  <si>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</si>
  <si>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</si>
  <si>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</si>
  <si>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</si>
  <si>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</si>
  <si>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</si>
  <si>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</si>
  <si>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</si>
  <si>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</si>
  <si>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</si>
  <si>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</si>
  <si>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</si>
  <si>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</si>
  <si>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</si>
  <si>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</si>
  <si>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</si>
  <si>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</si>
  <si>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</si>
  <si>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</si>
  <si>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</si>
  <si>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</si>
  <si>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</si>
  <si>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</si>
  <si>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</si>
  <si>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</si>
  <si>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</si>
  <si>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</si>
  <si>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</si>
  <si>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</si>
  <si>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</si>
  <si>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</si>
  <si>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</si>
  <si>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</si>
  <si>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</si>
  <si>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</si>
  <si>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</si>
  <si>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</si>
  <si>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</si>
  <si>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</si>
  <si>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</si>
  <si>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</si>
  <si>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</si>
  <si>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</si>
  <si>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</si>
  <si>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</si>
  <si>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</si>
  <si>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</si>
  <si>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</si>
  <si>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</si>
  <si>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</si>
  <si>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</si>
  <si>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</si>
  <si>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</si>
  <si>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</si>
  <si>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</si>
  <si>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</si>
  <si>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</si>
  <si>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</si>
  <si>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</si>
  <si>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</si>
  <si>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</si>
  <si>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</si>
  <si>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</si>
  <si>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</si>
  <si>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</si>
  <si>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</si>
  <si>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</si>
  <si>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</si>
  <si>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</si>
  <si>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</si>
  <si>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</si>
  <si>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</si>
  <si>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</si>
  <si>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</si>
  <si>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</si>
  <si>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</si>
  <si>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</si>
  <si>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</si>
  <si>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</si>
  <si>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</si>
  <si>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</si>
  <si>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</si>
  <si>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</si>
  <si>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</si>
  <si>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</si>
  <si>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</si>
  <si>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</si>
  <si>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</si>
  <si>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</si>
  <si>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</si>
  <si>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</si>
  <si>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</si>
  <si>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</si>
  <si>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</si>
  <si>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</si>
  <si>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</si>
  <si>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</si>
  <si>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</si>
  <si>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</si>
  <si>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</si>
  <si>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</si>
  <si>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</si>
  <si>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</si>
  <si>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</si>
  <si>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</si>
  <si>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</si>
  <si>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</si>
  <si>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</si>
  <si>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</si>
  <si>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</si>
  <si>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</si>
  <si>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</si>
  <si>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</si>
  <si>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</si>
  <si>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</si>
  <si>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</si>
  <si>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</si>
  <si>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</si>
  <si>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</si>
  <si>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</si>
  <si>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</si>
  <si>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</si>
  <si>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</si>
  <si>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</si>
  <si>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</si>
  <si>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</si>
  <si>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</si>
  <si>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</si>
  <si>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</si>
  <si>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</si>
  <si>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</si>
  <si>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</si>
  <si>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</si>
  <si>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</si>
  <si>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</si>
  <si>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</si>
  <si>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</si>
  <si>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</si>
  <si>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</si>
  <si>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</si>
  <si>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</si>
  <si>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</si>
  <si>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</si>
  <si>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</si>
  <si>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</si>
  <si>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</si>
  <si>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</si>
  <si>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</si>
  <si>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</si>
  <si>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</si>
  <si>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</si>
  <si>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</si>
  <si>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</si>
  <si>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</si>
  <si>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</si>
  <si>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</si>
  <si>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</si>
  <si>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</si>
  <si>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</si>
  <si>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</si>
  <si>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</si>
  <si>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</si>
  <si>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</si>
  <si>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</si>
  <si>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</si>
  <si>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</si>
  <si>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</si>
  <si>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</si>
  <si>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</si>
  <si>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</si>
  <si>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</si>
  <si>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</si>
  <si>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</si>
  <si>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</si>
  <si>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</si>
  <si>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</si>
  <si>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</si>
  <si>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</si>
  <si>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</si>
  <si>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</si>
  <si>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</si>
  <si>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</si>
  <si>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</si>
  <si>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</si>
  <si>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</si>
  <si>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</si>
  <si>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</si>
  <si>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</si>
  <si>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</si>
  <si>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</si>
  <si>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</si>
  <si>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</si>
  <si>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</si>
  <si>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</si>
  <si>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</si>
  <si>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</si>
  <si>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</si>
  <si>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</si>
  <si>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</si>
  <si>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</si>
  <si>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</si>
  <si>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</si>
  <si>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</si>
  <si>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</si>
  <si>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</si>
  <si>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</si>
  <si>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</si>
  <si>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</si>
  <si>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</si>
  <si>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</si>
  <si>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</si>
  <si>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</si>
  <si>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</si>
  <si>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</si>
  <si>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</si>
  <si>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</si>
  <si>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</si>
  <si>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</si>
  <si>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</si>
  <si>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</si>
  <si>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</si>
  <si>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</si>
  <si>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</si>
  <si>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</si>
  <si>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</si>
  <si>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</si>
  <si>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</si>
  <si>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</si>
  <si>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</si>
  <si>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</si>
  <si>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</si>
  <si>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</si>
  <si>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</si>
  <si>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</si>
  <si>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</si>
  <si>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</si>
  <si>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</si>
  <si>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</si>
  <si>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</si>
  <si>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</si>
  <si>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</si>
  <si>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</si>
  <si>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</si>
  <si>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</si>
  <si>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</si>
  <si>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</si>
  <si>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</si>
  <si>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</si>
  <si>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</si>
  <si>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</si>
  <si>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</si>
  <si>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</si>
  <si>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</si>
  <si>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</si>
  <si>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</si>
  <si>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</si>
  <si>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</si>
  <si>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</si>
  <si>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</si>
  <si>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</si>
  <si>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</si>
  <si>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</si>
  <si>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</si>
  <si>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</si>
  <si>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</si>
  <si>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</si>
  <si>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</si>
  <si>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</si>
  <si>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</si>
  <si>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</si>
  <si>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</si>
  <si>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</si>
  <si>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</si>
  <si>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</si>
  <si>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</si>
  <si>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</si>
  <si>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</si>
  <si>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</si>
  <si>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</si>
  <si>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</si>
  <si>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</si>
  <si>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</si>
  <si>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</si>
  <si>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</si>
  <si>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</si>
  <si>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</si>
  <si>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</si>
  <si>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</si>
  <si>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</si>
  <si>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</si>
  <si>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</si>
  <si>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</si>
  <si>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</si>
  <si>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</si>
  <si>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</si>
  <si>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</si>
  <si>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</si>
  <si>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</si>
  <si>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</si>
  <si>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</si>
  <si>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</si>
  <si>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</si>
  <si>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</si>
  <si>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</si>
  <si>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</si>
  <si>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</si>
  <si>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</si>
  <si>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</si>
  <si>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</si>
  <si>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</si>
  <si>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</si>
  <si>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</si>
  <si>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</si>
  <si>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</si>
  <si>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</si>
  <si>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</si>
  <si>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</si>
  <si>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</si>
  <si>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</si>
  <si>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</si>
  <si>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</si>
  <si>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</si>
  <si>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</si>
  <si>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</si>
  <si>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</si>
  <si>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</si>
  <si>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</si>
  <si>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</si>
  <si>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</si>
  <si>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</si>
  <si>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</si>
  <si>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</si>
  <si>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</si>
  <si>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</si>
  <si>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</si>
  <si>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</si>
  <si>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</si>
  <si>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</si>
  <si>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</si>
  <si>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</si>
  <si>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</si>
  <si>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</si>
  <si>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</si>
  <si>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</si>
  <si>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</si>
  <si>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</si>
  <si>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</si>
  <si>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</si>
  <si>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</si>
  <si>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</si>
  <si>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</si>
  <si>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</si>
  <si>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</si>
  <si>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</si>
  <si>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</si>
  <si>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</si>
  <si>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</si>
  <si>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</si>
  <si>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</si>
  <si>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</si>
  <si>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</si>
  <si>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</si>
  <si>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</si>
  <si>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</si>
  <si>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</si>
  <si>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</si>
  <si>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</si>
  <si>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</si>
  <si>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</si>
  <si>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</si>
  <si>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</si>
  <si>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</si>
  <si>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</si>
  <si>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</si>
  <si>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</si>
  <si>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</si>
  <si>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</si>
  <si>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</si>
  <si>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</si>
  <si>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</si>
  <si>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</si>
  <si>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</si>
  <si>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</si>
  <si>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</si>
  <si>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</si>
  <si>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</si>
  <si>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</si>
  <si>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</si>
  <si>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</si>
  <si>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</si>
  <si>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</si>
  <si>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</si>
  <si>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</si>
  <si>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</si>
  <si>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</si>
  <si>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</si>
  <si>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</si>
  <si>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</si>
  <si>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</si>
  <si>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</si>
  <si>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</si>
  <si>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</si>
  <si>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</si>
  <si>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</si>
  <si>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</si>
  <si>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</si>
  <si>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</si>
  <si>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</si>
  <si>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</si>
  <si>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</si>
  <si>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</si>
  <si>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</si>
  <si>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</si>
  <si>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</si>
  <si>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</si>
  <si>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</si>
  <si>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</si>
  <si>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</si>
  <si>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</si>
  <si>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</si>
  <si>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</si>
  <si>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</si>
  <si>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</si>
  <si>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</si>
  <si>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</si>
  <si>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</si>
  <si>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</si>
  <si>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</si>
  <si>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</si>
  <si>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</si>
  <si>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</si>
  <si>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</si>
  <si>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</si>
  <si>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</si>
  <si>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</si>
  <si>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</si>
  <si>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</si>
  <si>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</si>
  <si>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</si>
  <si>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</si>
  <si>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</si>
  <si>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</si>
  <si>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</si>
  <si>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</si>
  <si>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</si>
  <si>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</si>
  <si>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</si>
  <si>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</si>
  <si>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</si>
  <si>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</si>
  <si>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</si>
  <si>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</si>
  <si>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</si>
  <si>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</si>
  <si>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</si>
  <si>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</si>
  <si>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</si>
  <si>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</si>
  <si>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</si>
  <si>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</si>
  <si>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</si>
  <si>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</si>
  <si>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</si>
  <si>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</si>
  <si>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</si>
  <si>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</si>
  <si>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</si>
  <si>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</si>
  <si>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</si>
  <si>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</si>
  <si>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</si>
  <si>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</si>
  <si>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</si>
  <si>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</si>
  <si>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</si>
  <si>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</si>
  <si>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</si>
  <si>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</si>
  <si>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</si>
  <si>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</si>
  <si>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</si>
  <si>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</si>
  <si>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</si>
  <si>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</si>
  <si>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</si>
  <si>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</si>
  <si>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</si>
  <si>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</si>
  <si>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</si>
  <si>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</si>
  <si>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</si>
  <si>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</si>
  <si>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</si>
  <si>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</si>
  <si>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</si>
  <si>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</si>
  <si>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</si>
  <si>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</si>
  <si>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</si>
  <si>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</si>
  <si>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</si>
  <si>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</si>
  <si>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</si>
  <si>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</si>
  <si>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</si>
  <si>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</si>
  <si>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</si>
  <si>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</si>
  <si>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</si>
  <si>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</si>
  <si>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</si>
  <si>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</si>
  <si>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</si>
  <si>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</si>
  <si>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</si>
  <si>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</si>
  <si>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</si>
  <si>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</si>
  <si>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</si>
  <si>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</si>
  <si>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</si>
  <si>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</si>
  <si>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</si>
  <si>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</si>
  <si>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</si>
  <si>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</si>
  <si>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</si>
  <si>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</si>
  <si>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</si>
  <si>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</si>
  <si>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</si>
  <si>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</si>
  <si>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</si>
  <si>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</si>
  <si>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</si>
  <si>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</si>
  <si>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</si>
  <si>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</si>
  <si>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</si>
  <si>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</si>
  <si>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</si>
  <si>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</si>
  <si>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</si>
  <si>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</si>
  <si>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</si>
  <si>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</si>
  <si>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</si>
  <si>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</si>
  <si>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</si>
  <si>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</si>
  <si>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</si>
  <si>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</si>
  <si>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</si>
  <si>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</si>
  <si>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</si>
  <si>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</si>
  <si>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</si>
  <si>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</si>
  <si>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</si>
  <si>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</si>
  <si>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</si>
  <si>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</si>
  <si>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</si>
  <si>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</si>
  <si>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</si>
  <si>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</si>
  <si>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</si>
  <si>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</si>
  <si>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</si>
  <si>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</si>
  <si>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</si>
  <si>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</si>
  <si>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</si>
  <si>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</si>
  <si>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</si>
  <si>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</si>
  <si>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</si>
  <si>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</si>
  <si>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</si>
  <si>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</si>
  <si>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</si>
  <si>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</si>
  <si>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</si>
  <si>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</si>
  <si>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</si>
  <si>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</si>
  <si>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</si>
  <si>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</si>
  <si>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</si>
  <si>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</si>
  <si>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</si>
  <si>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</si>
  <si>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</si>
  <si>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</si>
  <si>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</si>
  <si>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</si>
  <si>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</si>
  <si>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</si>
  <si>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</si>
  <si>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</si>
  <si>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</si>
  <si>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</si>
  <si>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</si>
  <si>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</si>
  <si>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</si>
  <si>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</si>
  <si>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</si>
  <si>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</si>
  <si>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</si>
  <si>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</si>
  <si>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</si>
  <si>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</si>
  <si>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</si>
  <si>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</si>
  <si>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</si>
  <si>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</si>
  <si>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</si>
  <si>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</si>
  <si>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</si>
  <si>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</si>
  <si>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</si>
  <si>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</si>
  <si>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</si>
  <si>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</si>
  <si>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</si>
  <si>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</si>
  <si>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</si>
  <si>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</si>
  <si>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</si>
  <si>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</si>
  <si>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</si>
  <si>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</si>
  <si>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</si>
  <si>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</si>
  <si>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</si>
  <si>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</si>
  <si>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</si>
  <si>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</si>
  <si>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</si>
  <si>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</si>
  <si>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</si>
  <si>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</si>
  <si>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</si>
  <si>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</si>
  <si>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</si>
  <si>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</si>
  <si>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</si>
  <si>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</si>
  <si>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</si>
  <si>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</si>
  <si>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</si>
  <si>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</si>
  <si>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</si>
  <si>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</si>
  <si>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</si>
  <si>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</si>
  <si>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</si>
  <si>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</si>
  <si>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</si>
  <si>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</si>
  <si>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</si>
  <si>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</si>
  <si>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</si>
  <si>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</si>
  <si>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</si>
  <si>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</si>
  <si>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</si>
  <si>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</si>
  <si>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</si>
  <si>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</si>
  <si>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</si>
  <si>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</si>
  <si>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</si>
  <si>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</si>
  <si>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</si>
  <si>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</si>
  <si>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</si>
  <si>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</si>
  <si>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</si>
  <si>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</si>
  <si>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</si>
  <si>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</si>
  <si>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</si>
  <si>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</si>
  <si>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</si>
  <si>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</si>
  <si>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</si>
  <si>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</si>
  <si>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</si>
  <si>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</si>
  <si>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</si>
  <si>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</si>
  <si>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</si>
  <si>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</si>
  <si>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</si>
  <si>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</si>
  <si>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</si>
  <si>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</si>
  <si>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</si>
  <si>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</si>
  <si>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</si>
  <si>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</si>
  <si>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</si>
  <si>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</si>
  <si>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</si>
  <si>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</si>
  <si>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</si>
  <si>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</si>
  <si>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</si>
  <si>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</si>
  <si>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</si>
  <si>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</si>
  <si>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</si>
  <si>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</si>
  <si>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</si>
  <si>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</si>
  <si>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</si>
  <si>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</si>
  <si>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</si>
  <si>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</si>
  <si>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</si>
  <si>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</si>
  <si>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</si>
  <si>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</si>
  <si>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</si>
  <si>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</si>
  <si>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</si>
  <si>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</si>
  <si>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</si>
  <si>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</si>
  <si>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</si>
  <si>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</si>
  <si>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</si>
  <si>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</si>
  <si>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</si>
  <si>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</si>
  <si>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</si>
  <si>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</si>
  <si>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</si>
  <si>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</si>
  <si>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</si>
  <si>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</si>
  <si>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</si>
  <si>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</si>
  <si>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</si>
  <si>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</si>
  <si>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</si>
  <si>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</si>
  <si>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</si>
  <si>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</si>
  <si>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</si>
  <si>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</si>
  <si>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</si>
  <si>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</si>
  <si>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</si>
  <si>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</si>
  <si>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</si>
  <si>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</si>
  <si>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</si>
  <si>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</si>
  <si>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</si>
  <si>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</si>
  <si>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</si>
  <si>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</si>
  <si>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</si>
  <si>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</si>
  <si>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</si>
  <si>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</si>
  <si>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</si>
  <si>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</si>
  <si>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</si>
  <si>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</si>
  <si>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</si>
  <si>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</si>
  <si>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</si>
  <si>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</si>
  <si>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</si>
  <si>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</si>
  <si>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</si>
  <si>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</si>
  <si>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</si>
  <si>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</si>
  <si>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</si>
  <si>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</si>
  <si>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</si>
  <si>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</si>
  <si>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</si>
  <si>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</si>
  <si>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</si>
  <si>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</si>
  <si>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</si>
  <si>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</si>
  <si>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</si>
  <si>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</si>
  <si>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</si>
  <si>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</si>
  <si>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</si>
  <si>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</si>
  <si>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</si>
  <si>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</si>
  <si>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</si>
  <si>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</si>
  <si>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</si>
  <si>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</si>
  <si>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</si>
  <si>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</si>
  <si>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</si>
  <si>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</si>
  <si>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</si>
  <si>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</si>
  <si>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</si>
  <si>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</si>
  <si>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</si>
  <si>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</si>
  <si>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</si>
  <si>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</si>
  <si>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</si>
  <si>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</si>
  <si>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</si>
  <si>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</si>
  <si>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</si>
  <si>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</si>
  <si>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</si>
  <si>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</si>
  <si>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</si>
  <si>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</si>
  <si>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</si>
  <si>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</si>
  <si>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</si>
  <si>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</si>
  <si>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</si>
  <si>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</si>
  <si>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</si>
  <si>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</si>
  <si>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</si>
  <si>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</si>
  <si>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</si>
  <si>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</si>
  <si>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</si>
  <si>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</si>
  <si>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</si>
  <si>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</si>
  <si>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</si>
  <si>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</si>
  <si>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</si>
  <si>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</si>
  <si>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</si>
  <si>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</si>
  <si>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</si>
  <si>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</si>
  <si>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</si>
  <si>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</si>
  <si>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</si>
  <si>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</si>
  <si>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</si>
  <si>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</si>
  <si>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</si>
  <si>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</si>
  <si>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</si>
  <si>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</si>
  <si>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</si>
  <si>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</si>
  <si>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</si>
  <si>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</si>
  <si>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</si>
  <si>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</si>
  <si>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</si>
  <si>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</si>
  <si>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</si>
  <si>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</si>
  <si>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</si>
  <si>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</si>
  <si>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</si>
  <si>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</si>
  <si>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</si>
  <si>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</si>
  <si>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</si>
  <si>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</si>
  <si>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</si>
  <si>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</si>
  <si>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</si>
  <si>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</si>
  <si>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</si>
  <si>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</si>
  <si>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</si>
  <si>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</si>
  <si>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</si>
  <si>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</si>
  <si>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</si>
  <si>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</si>
  <si>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</si>
  <si>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</si>
  <si>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</si>
  <si>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</si>
  <si>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</si>
  <si>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</si>
  <si>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</si>
  <si>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</si>
  <si>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</si>
  <si>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</si>
  <si>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</si>
  <si>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</si>
  <si>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</si>
  <si>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</si>
  <si>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</si>
  <si>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</si>
  <si>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</si>
  <si>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</si>
  <si>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</si>
  <si>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</si>
  <si>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</si>
  <si>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</si>
  <si>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</si>
  <si>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</si>
  <si>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</si>
  <si>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</si>
  <si>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</si>
  <si>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</si>
  <si>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</si>
  <si>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</si>
  <si>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</si>
  <si>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</si>
  <si>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</si>
  <si>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</si>
  <si>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</si>
  <si>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</si>
  <si>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</si>
  <si>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</si>
  <si>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</si>
  <si>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</si>
  <si>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</si>
  <si>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</si>
  <si>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</si>
  <si>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</si>
  <si>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</si>
  <si>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</si>
  <si>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</si>
  <si>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</si>
  <si>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</si>
  <si>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</si>
  <si>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</si>
  <si>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</si>
  <si>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</si>
  <si>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</si>
  <si>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</si>
  <si>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</si>
  <si>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</si>
  <si>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</si>
  <si>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</si>
  <si>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</si>
  <si>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</si>
  <si>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</si>
  <si>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</si>
  <si>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</si>
  <si>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</si>
  <si>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</si>
  <si>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</si>
  <si>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</si>
  <si>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</si>
  <si>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</si>
  <si>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</si>
  <si>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</si>
  <si>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</si>
  <si>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</si>
  <si>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</si>
  <si>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</si>
  <si>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</si>
  <si>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</si>
  <si>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</si>
  <si>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</si>
  <si>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</si>
  <si>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</si>
  <si>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</si>
  <si>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</si>
  <si>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</si>
  <si>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</si>
  <si>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</si>
  <si>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</si>
  <si>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</si>
  <si>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</si>
  <si>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</si>
  <si>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</si>
  <si>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</si>
  <si>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</si>
  <si>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</si>
  <si>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</si>
  <si>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</si>
  <si>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</si>
  <si>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</si>
  <si>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</si>
  <si>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</si>
  <si>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</si>
  <si>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</si>
  <si>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</si>
  <si>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</si>
  <si>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</si>
  <si>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</si>
  <si>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</si>
  <si>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</si>
  <si>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</si>
  <si>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</si>
  <si>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</si>
  <si>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</si>
  <si>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</si>
  <si>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</si>
  <si>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</si>
  <si>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</si>
  <si>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</si>
  <si>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</si>
  <si>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</si>
  <si>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</si>
  <si>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</si>
  <si>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</si>
  <si>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</si>
  <si>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</si>
  <si>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</si>
  <si>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</si>
  <si>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</si>
  <si>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</si>
  <si>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</si>
  <si>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</si>
  <si>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</si>
  <si>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</si>
  <si>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</si>
  <si>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</si>
  <si>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</si>
  <si>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</si>
  <si>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</si>
  <si>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</si>
  <si>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</si>
  <si>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</si>
  <si>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</si>
  <si>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</si>
  <si>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</si>
  <si>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</si>
  <si>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</si>
  <si>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</si>
  <si>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</si>
  <si>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</si>
  <si>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</si>
  <si>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</si>
  <si>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</si>
  <si>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</si>
  <si>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</si>
  <si>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</si>
  <si>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</si>
  <si>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</si>
  <si>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</si>
  <si>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</si>
  <si>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</si>
  <si>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</si>
  <si>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</si>
  <si>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</si>
  <si>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</si>
  <si>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</si>
  <si>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</si>
  <si>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</si>
  <si>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</si>
  <si>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</si>
  <si>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</si>
  <si>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</si>
  <si>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</si>
  <si>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</si>
  <si>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</si>
  <si>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</si>
  <si>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</si>
  <si>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</si>
  <si>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</si>
  <si>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</si>
  <si>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</si>
  <si>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</si>
  <si>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</si>
  <si>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</si>
  <si>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</si>
  <si>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</si>
  <si>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</si>
  <si>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</si>
  <si>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</si>
  <si>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</si>
  <si>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</si>
  <si>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</si>
  <si>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</si>
  <si>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</si>
  <si>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</si>
  <si>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</si>
  <si>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</si>
  <si>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</si>
  <si>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</si>
  <si>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</si>
  <si>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</si>
  <si>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</si>
  <si>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</si>
  <si>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</si>
  <si>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</si>
  <si>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</si>
  <si>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</si>
  <si>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</si>
  <si>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</si>
  <si>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</si>
  <si>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</si>
  <si>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</si>
  <si>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</si>
  <si>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</si>
  <si>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</si>
  <si>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</si>
  <si>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</si>
  <si>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</si>
  <si>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</si>
  <si>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</si>
  <si>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</si>
  <si>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</si>
  <si>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</si>
  <si>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</si>
  <si>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</si>
  <si>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</si>
  <si>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</si>
  <si>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</si>
  <si>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</si>
  <si>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</si>
  <si>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</si>
  <si>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</si>
  <si>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</si>
  <si>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</si>
  <si>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</si>
  <si>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</si>
  <si>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</si>
  <si>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</si>
  <si>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</si>
  <si>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</si>
  <si>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</si>
  <si>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</si>
  <si>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</si>
  <si>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</si>
  <si>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</si>
  <si>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</si>
  <si>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</si>
  <si>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</si>
  <si>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</si>
  <si>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</si>
  <si>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</si>
  <si>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</si>
  <si>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</si>
  <si>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</si>
  <si>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</si>
  <si>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</si>
  <si>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</si>
  <si>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</si>
  <si>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</si>
  <si>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</si>
  <si>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</si>
  <si>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</si>
  <si>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</si>
  <si>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</si>
  <si>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</si>
  <si>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</si>
  <si>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</si>
  <si>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</si>
  <si>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</si>
  <si>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</si>
  <si>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</si>
  <si>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</si>
  <si>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</si>
  <si>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</si>
  <si>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</si>
  <si>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</si>
  <si>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</si>
  <si>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</si>
  <si>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</si>
  <si>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</si>
  <si>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</si>
  <si>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</si>
  <si>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</si>
  <si>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</si>
  <si>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</si>
  <si>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</si>
  <si>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</si>
  <si>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</si>
  <si>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</si>
  <si>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</si>
  <si>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</si>
  <si>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</si>
  <si>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</si>
  <si>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</si>
  <si>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</si>
  <si>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</si>
  <si>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</si>
  <si>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</si>
  <si>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</si>
  <si>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</si>
  <si>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</si>
  <si>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</si>
  <si>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</si>
  <si>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</si>
  <si>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</si>
  <si>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</si>
  <si>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</si>
  <si>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</si>
  <si>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</si>
  <si>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</si>
  <si>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</si>
  <si>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</si>
  <si>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</si>
  <si>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</si>
  <si>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</si>
  <si>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</si>
  <si>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</si>
  <si>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</si>
  <si>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</si>
  <si>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</si>
  <si>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</si>
  <si>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</si>
  <si>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</si>
  <si>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</si>
  <si>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</si>
  <si>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</si>
  <si>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</si>
  <si>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</si>
  <si>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</si>
  <si>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</si>
  <si>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</si>
  <si>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</si>
  <si>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</si>
  <si>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</si>
  <si>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</si>
  <si>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</si>
  <si>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</si>
  <si>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</si>
  <si>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</si>
  <si>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</si>
  <si>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</si>
  <si>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</si>
  <si>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</si>
  <si>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</si>
  <si>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</si>
  <si>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</si>
  <si>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</si>
  <si>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</si>
  <si>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</si>
  <si>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</si>
  <si>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</si>
  <si>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</si>
  <si>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</si>
  <si>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</si>
  <si>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</si>
  <si>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</si>
  <si>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</si>
  <si>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</si>
  <si>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</si>
  <si>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</si>
  <si>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</si>
  <si>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</si>
  <si>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</si>
  <si>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</si>
  <si>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</si>
  <si>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</si>
  <si>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</si>
  <si>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</si>
  <si>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</si>
  <si>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</si>
  <si>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</si>
  <si>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</si>
  <si>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</si>
  <si>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</si>
  <si>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</si>
  <si>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</si>
  <si>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</si>
  <si>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</si>
  <si>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</si>
  <si>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</si>
  <si>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</si>
  <si>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</si>
  <si>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</si>
  <si>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</si>
  <si>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</si>
  <si>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</si>
  <si>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</si>
  <si>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</si>
  <si>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</si>
  <si>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</si>
  <si>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</si>
  <si>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</si>
  <si>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</si>
  <si>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</si>
  <si>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</si>
  <si>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</si>
  <si>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</si>
  <si>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</si>
  <si>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</si>
  <si>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</si>
  <si>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</si>
  <si>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</si>
  <si>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</si>
  <si>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</si>
  <si>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</si>
  <si>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</si>
  <si>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</si>
  <si>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</si>
  <si>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</si>
  <si>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</si>
  <si>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</si>
  <si>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</si>
  <si>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</si>
  <si>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</si>
  <si>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</si>
  <si>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</si>
  <si>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</si>
  <si>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</si>
  <si>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</si>
  <si>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</si>
  <si>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</si>
  <si>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</si>
  <si>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</si>
  <si>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</si>
  <si>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</si>
  <si>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</si>
  <si>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</si>
  <si>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</si>
  <si>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</si>
  <si>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</si>
  <si>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</si>
  <si>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</si>
  <si>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</si>
  <si>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</si>
  <si>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</si>
  <si>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</si>
  <si>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</si>
  <si>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</si>
  <si>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</si>
  <si>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</si>
  <si>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</si>
  <si>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</si>
  <si>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</si>
  <si>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</si>
  <si>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</si>
  <si>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</si>
  <si>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</si>
  <si>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</si>
  <si>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</si>
  <si>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</si>
  <si>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</si>
  <si>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</si>
  <si>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</si>
  <si>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</si>
  <si>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</si>
  <si>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</si>
  <si>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</si>
  <si>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</si>
  <si>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</si>
  <si>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</si>
  <si>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</si>
  <si>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</si>
  <si>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</si>
  <si>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</si>
  <si>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</si>
  <si>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</si>
  <si>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</si>
  <si>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</si>
  <si>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</si>
  <si>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</si>
  <si>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</si>
  <si>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</si>
  <si>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</si>
  <si>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</si>
  <si>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</si>
  <si>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</si>
  <si>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</si>
  <si>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</si>
  <si>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</si>
  <si>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</si>
  <si>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</si>
  <si>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</si>
  <si>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</si>
  <si>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</si>
  <si>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</si>
  <si>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</si>
  <si>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</si>
  <si>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</si>
  <si>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</si>
  <si>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</si>
  <si>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</si>
  <si>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</si>
  <si>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</si>
  <si>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</si>
  <si>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</si>
  <si>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</si>
  <si>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</si>
  <si>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</si>
  <si>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</si>
  <si>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</si>
  <si>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</si>
  <si>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</si>
  <si>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</si>
  <si>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</si>
  <si>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</si>
  <si>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</si>
  <si>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</si>
  <si>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</si>
  <si>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</si>
  <si>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</si>
  <si>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</si>
  <si>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</si>
  <si>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</si>
  <si>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</si>
  <si>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</si>
  <si>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</si>
  <si>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</si>
  <si>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</si>
  <si>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</si>
  <si>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</si>
  <si>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</si>
  <si>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</si>
  <si>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</si>
  <si>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</si>
  <si>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</si>
  <si>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</si>
  <si>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</si>
  <si>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</si>
  <si>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</si>
  <si>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</si>
  <si>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</si>
  <si>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</si>
  <si>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</si>
  <si>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</si>
  <si>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</si>
  <si>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</si>
  <si>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</si>
  <si>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</si>
  <si>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</si>
  <si>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</si>
  <si>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</si>
  <si>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</si>
  <si>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</si>
  <si>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</si>
  <si>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</si>
  <si>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</si>
  <si>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</si>
  <si>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</si>
  <si>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</si>
  <si>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</si>
  <si>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</si>
  <si>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</si>
  <si>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</si>
  <si>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</si>
  <si>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</si>
  <si>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</si>
  <si>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</si>
  <si>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</si>
  <si>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</si>
  <si>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</si>
  <si>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</si>
  <si>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</si>
  <si>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</si>
  <si>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</si>
  <si>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</si>
  <si>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</si>
  <si>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</si>
  <si>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</si>
  <si>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</si>
  <si>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</si>
  <si>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</si>
  <si>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</si>
  <si>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</si>
  <si>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</si>
  <si>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</si>
  <si>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</si>
  <si>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</si>
  <si>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</si>
  <si>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</si>
  <si>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</si>
  <si>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</si>
  <si>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</si>
  <si>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</si>
  <si>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</si>
  <si>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</si>
  <si>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</si>
  <si>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</si>
  <si>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</si>
  <si>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</si>
  <si>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</si>
  <si>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</si>
  <si>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</si>
  <si>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</si>
  <si>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</si>
  <si>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</si>
  <si>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</si>
  <si>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</si>
  <si>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</si>
  <si>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</si>
  <si>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</si>
  <si>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</si>
  <si>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</si>
  <si>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</si>
  <si>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</si>
  <si>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</si>
  <si>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</si>
  <si>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</si>
  <si>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</si>
  <si>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</si>
  <si>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</si>
  <si>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</si>
  <si>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</si>
  <si>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</si>
  <si>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</si>
  <si>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</si>
  <si>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</si>
  <si>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</si>
  <si>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</si>
  <si>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</si>
  <si>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</si>
  <si>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</si>
  <si>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</si>
  <si>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</si>
  <si>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</si>
  <si>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</si>
  <si>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</si>
  <si>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</si>
  <si>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</si>
  <si>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</si>
  <si>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</si>
  <si>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</si>
  <si>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</si>
  <si>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</si>
  <si>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</si>
  <si>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</si>
  <si>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</si>
  <si>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</si>
  <si>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</si>
  <si>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</si>
  <si>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</si>
  <si>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</si>
  <si>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</si>
  <si>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</si>
  <si>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</si>
  <si>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</si>
  <si>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</si>
  <si>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</si>
  <si>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</si>
  <si>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</si>
  <si>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</si>
  <si>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</si>
  <si>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</si>
  <si>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</si>
  <si>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</si>
  <si>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</si>
  <si>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</si>
  <si>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</si>
  <si>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</si>
  <si>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</si>
  <si>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</si>
  <si>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</si>
  <si>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</si>
  <si>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</si>
  <si>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</si>
  <si>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</si>
  <si>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</si>
  <si>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</si>
  <si>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</si>
  <si>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</si>
  <si>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</si>
  <si>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</si>
  <si>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</si>
  <si>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</si>
  <si>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</si>
  <si>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</si>
  <si>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</si>
  <si>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</si>
  <si>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</si>
  <si>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</si>
  <si>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</si>
  <si>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</si>
  <si>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</si>
  <si>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</si>
  <si>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</si>
  <si>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</si>
  <si>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</si>
  <si>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</si>
  <si>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</si>
  <si>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</si>
  <si>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</si>
  <si>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</si>
  <si>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</si>
  <si>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</si>
  <si>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</si>
  <si>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</si>
  <si>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</si>
  <si>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</si>
  <si>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</si>
  <si>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</si>
  <si>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</si>
  <si>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</si>
  <si>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</si>
  <si>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</si>
  <si>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</si>
  <si>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</si>
  <si>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</si>
  <si>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</si>
  <si>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</si>
  <si>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</si>
  <si>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</si>
  <si>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</si>
  <si>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</si>
  <si>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</si>
  <si>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</si>
  <si>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</si>
  <si>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</si>
  <si>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</si>
  <si>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</si>
  <si>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</si>
  <si>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</si>
  <si>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</si>
  <si>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</si>
  <si>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</si>
  <si>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</si>
  <si>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</si>
  <si>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</si>
  <si>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</si>
  <si>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</si>
  <si>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</si>
  <si>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</si>
  <si>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</si>
  <si>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</si>
  <si>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</si>
  <si>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</si>
  <si>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</si>
  <si>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</si>
  <si>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</si>
  <si>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</si>
  <si>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</si>
  <si>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</si>
  <si>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</si>
  <si>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</si>
  <si>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</si>
  <si>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</si>
  <si>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</si>
  <si>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</si>
  <si>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</si>
  <si>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</si>
  <si>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</si>
  <si>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</si>
  <si>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</si>
  <si>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</si>
  <si>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</si>
  <si>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</si>
  <si>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</si>
  <si>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</si>
  <si>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</si>
  <si>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</si>
  <si>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</si>
  <si>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</si>
  <si>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</si>
  <si>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</si>
  <si>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</si>
  <si>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</si>
  <si>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</si>
  <si>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</si>
  <si>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</si>
  <si>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</si>
  <si>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</si>
  <si>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</si>
  <si>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</si>
  <si>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</si>
  <si>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</si>
  <si>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</si>
  <si>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</si>
  <si>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</si>
  <si>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</si>
  <si>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</si>
  <si>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</si>
  <si>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</si>
  <si>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</si>
  <si>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</si>
  <si>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</si>
  <si>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</si>
  <si>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</si>
  <si>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</si>
  <si>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</si>
  <si>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</si>
  <si>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</si>
  <si>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</si>
  <si>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</si>
  <si>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</si>
  <si>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</si>
  <si>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</si>
  <si>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</si>
  <si>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</si>
  <si>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</si>
  <si>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</si>
  <si>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</si>
  <si>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</si>
  <si>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</si>
  <si>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</si>
  <si>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</si>
  <si>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</si>
  <si>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</si>
  <si>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</si>
  <si>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</si>
  <si>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</si>
  <si>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</si>
  <si>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</si>
  <si>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</si>
  <si>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</si>
  <si>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</si>
  <si>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</si>
  <si>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</si>
  <si>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</si>
  <si>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</si>
  <si>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</si>
  <si>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</si>
  <si>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</si>
  <si>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</si>
  <si>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</si>
  <si>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</si>
  <si>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</si>
  <si>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</si>
  <si>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</si>
  <si>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</si>
  <si>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</si>
  <si>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</si>
  <si>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</si>
  <si>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</si>
  <si>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</si>
  <si>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</si>
  <si>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</si>
  <si>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</si>
  <si>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</si>
  <si>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</si>
  <si>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</si>
  <si>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</si>
  <si>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</si>
  <si>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</si>
  <si>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</si>
  <si>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</si>
  <si>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</si>
  <si>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</si>
  <si>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</si>
  <si>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</si>
  <si>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</si>
  <si>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</si>
  <si>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</si>
  <si>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</si>
  <si>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</si>
  <si>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</si>
  <si>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</si>
  <si>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</si>
  <si>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</si>
  <si>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</si>
  <si>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</si>
  <si>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</si>
  <si>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</si>
  <si>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</si>
  <si>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</si>
  <si>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</si>
  <si>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</si>
  <si>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</si>
  <si>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</si>
  <si>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</si>
  <si>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</si>
  <si>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</si>
  <si>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</si>
  <si>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</si>
  <si>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</si>
  <si>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</si>
  <si>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</si>
  <si>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</si>
  <si>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</si>
  <si>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</si>
  <si>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</si>
  <si>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</si>
  <si>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</si>
  <si>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</si>
  <si>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</si>
  <si>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</si>
  <si>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</si>
  <si>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</si>
  <si>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</si>
  <si>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</si>
  <si>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</si>
  <si>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</si>
  <si>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</si>
  <si>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</si>
  <si>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</si>
  <si>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</si>
  <si>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</si>
  <si>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</si>
  <si>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</si>
  <si>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</si>
  <si>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</si>
  <si>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</si>
  <si>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</si>
  <si>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</si>
  <si>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</si>
  <si>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</si>
  <si>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</si>
  <si>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</si>
  <si>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</si>
  <si>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</si>
  <si>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</si>
  <si>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</si>
  <si>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</si>
  <si>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</si>
  <si>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</si>
  <si>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</si>
  <si>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</si>
  <si>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</si>
  <si>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</si>
  <si>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</si>
  <si>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</si>
  <si>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</si>
  <si>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</si>
  <si>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</si>
  <si>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</si>
  <si>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</si>
  <si>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</si>
  <si>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</si>
  <si>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</si>
  <si>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</si>
  <si>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</si>
  <si>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</si>
  <si>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</si>
  <si>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</si>
  <si>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</si>
  <si>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</si>
  <si>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</si>
  <si>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</si>
  <si>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</si>
  <si>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</si>
  <si>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</si>
  <si>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</si>
  <si>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</si>
  <si>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</si>
  <si>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</si>
  <si>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</si>
  <si>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</si>
  <si>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</si>
  <si>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</si>
  <si>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</si>
  <si>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</si>
  <si>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</si>
  <si>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</si>
  <si>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</si>
  <si>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</si>
  <si>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</si>
  <si>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</si>
  <si>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</si>
  <si>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</si>
  <si>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</si>
  <si>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</si>
  <si>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</si>
  <si>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</si>
  <si>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</si>
  <si>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</si>
  <si>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</si>
  <si>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</si>
  <si>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</si>
  <si>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</si>
  <si>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</si>
  <si>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</si>
  <si>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</si>
  <si>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</si>
  <si>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</si>
  <si>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</si>
  <si>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</si>
  <si>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</si>
  <si>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</si>
  <si>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</si>
  <si>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</si>
  <si>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</si>
  <si>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</si>
  <si>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</si>
  <si>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</si>
  <si>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</si>
  <si>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</si>
  <si>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</si>
  <si>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</si>
  <si>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</si>
  <si>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</si>
  <si>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</si>
  <si>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</si>
  <si>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</si>
  <si>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</si>
  <si>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</si>
  <si>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</si>
  <si>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</si>
  <si>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</si>
  <si>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</si>
  <si>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</si>
  <si>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</si>
  <si>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</si>
  <si>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</si>
  <si>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</si>
  <si>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</si>
  <si>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</si>
  <si>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</si>
  <si>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</si>
  <si>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</si>
  <si>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</si>
  <si>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</si>
  <si>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</si>
  <si>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</si>
  <si>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</si>
  <si>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</si>
  <si>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</si>
  <si>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</si>
  <si>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</si>
  <si>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</si>
  <si>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</si>
  <si>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</si>
  <si>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</si>
  <si>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</si>
  <si>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</si>
  <si>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</si>
  <si>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</si>
  <si>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</si>
  <si>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</si>
  <si>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</si>
  <si>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</si>
  <si>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</si>
  <si>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</si>
  <si>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</si>
  <si>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</si>
  <si>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</si>
  <si>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</si>
  <si>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</si>
  <si>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</si>
  <si>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</si>
  <si>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</si>
  <si>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</si>
  <si>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</si>
  <si>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</si>
  <si>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</si>
  <si>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</si>
  <si>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</si>
  <si>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</si>
  <si>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</si>
  <si>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</si>
  <si>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</si>
  <si>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</si>
  <si>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</si>
  <si>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</si>
  <si>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</si>
  <si>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</si>
  <si>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</si>
  <si>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</si>
  <si>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</si>
  <si>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</si>
  <si>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</si>
  <si>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</si>
  <si>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</si>
  <si>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</si>
  <si>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</si>
  <si>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</si>
  <si>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</si>
  <si>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</si>
  <si>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</si>
  <si>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</si>
  <si>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</si>
  <si>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</si>
  <si>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</si>
  <si>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</si>
  <si>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</si>
  <si>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</si>
  <si>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</si>
  <si>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</si>
  <si>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</si>
  <si>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</si>
  <si>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</si>
  <si>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</si>
  <si>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</si>
  <si>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</si>
  <si>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</si>
  <si>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</si>
  <si>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</si>
  <si>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</si>
  <si>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</si>
  <si>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</si>
  <si>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</si>
  <si>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</si>
  <si>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</si>
  <si>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</si>
  <si>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</si>
  <si>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</si>
  <si>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</si>
  <si>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</si>
  <si>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</si>
  <si>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</si>
  <si>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</si>
  <si>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</si>
  <si>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</si>
  <si>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</si>
  <si>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</si>
  <si>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</si>
  <si>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</si>
  <si>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</si>
  <si>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</si>
  <si>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</si>
  <si>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</si>
  <si>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</si>
  <si>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</si>
  <si>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</si>
  <si>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</si>
  <si>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</si>
  <si>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</si>
  <si>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</si>
  <si>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</si>
  <si>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</si>
  <si>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</si>
  <si>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</si>
  <si>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</si>
  <si>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</si>
  <si>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</si>
  <si>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</si>
  <si>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</si>
  <si>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</si>
  <si>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</si>
  <si>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</si>
  <si>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</si>
  <si>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</si>
  <si>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</si>
  <si>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</si>
  <si>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</si>
  <si>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</si>
  <si>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</si>
  <si>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</si>
  <si>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</si>
  <si>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</si>
  <si>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</si>
  <si>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</si>
  <si>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</si>
  <si>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</si>
  <si>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</si>
  <si>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</si>
  <si>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</si>
  <si>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</si>
  <si>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</si>
  <si>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</si>
  <si>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</si>
  <si>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</si>
  <si>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</si>
  <si>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</si>
  <si>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</si>
  <si>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</si>
  <si>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</si>
  <si>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</si>
  <si>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</si>
  <si>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</si>
  <si>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</si>
  <si>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</si>
  <si>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</si>
  <si>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</si>
  <si>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</si>
  <si>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</si>
  <si>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</si>
  <si>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</si>
  <si>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</si>
  <si>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</si>
  <si>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</si>
  <si>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</si>
  <si>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</si>
  <si>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</si>
  <si>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</si>
  <si>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</si>
  <si>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</si>
  <si>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</si>
  <si>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</si>
  <si>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</si>
  <si>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</si>
  <si>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</si>
  <si>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</si>
  <si>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</si>
  <si>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</si>
  <si>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</si>
  <si>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</si>
  <si>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</si>
  <si>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</si>
  <si>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</si>
  <si>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</si>
  <si>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</si>
  <si>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</si>
  <si>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</si>
  <si>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</si>
  <si>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</si>
  <si>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</si>
  <si>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</si>
  <si>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</si>
  <si>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</si>
  <si>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</si>
  <si>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</si>
  <si>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</si>
  <si>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</si>
  <si>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</si>
  <si>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</si>
  <si>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</si>
  <si>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</si>
  <si>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</si>
  <si>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</si>
  <si>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</si>
  <si>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</si>
  <si>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</si>
  <si>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</si>
  <si>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</si>
  <si>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</si>
  <si>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</si>
  <si>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</si>
  <si>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</si>
  <si>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</si>
  <si>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</si>
  <si>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</si>
  <si>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</si>
  <si>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</si>
  <si>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</si>
  <si>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</si>
  <si>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</si>
  <si>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</si>
  <si>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</si>
  <si>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</si>
  <si>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</si>
  <si>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</si>
  <si>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</si>
  <si>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</si>
  <si>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</si>
  <si>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</si>
  <si>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</si>
  <si>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</si>
  <si>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</si>
  <si>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</si>
  <si>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</si>
  <si>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</si>
  <si>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</si>
  <si>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</si>
  <si>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</si>
  <si>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</si>
  <si>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</si>
  <si>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</si>
  <si>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</si>
  <si>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</si>
  <si>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</si>
  <si>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</si>
  <si>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</si>
  <si>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</si>
  <si>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</si>
  <si>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</si>
  <si>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</si>
  <si>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</si>
  <si>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</si>
  <si>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</si>
  <si>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</si>
  <si>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</si>
  <si>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</si>
  <si>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</si>
  <si>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</si>
  <si>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</si>
  <si>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</si>
  <si>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</si>
  <si>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</si>
  <si>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</si>
  <si>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</si>
  <si>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</si>
  <si>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</si>
  <si>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</si>
  <si>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</si>
  <si>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</si>
  <si>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</si>
  <si>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</si>
  <si>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</si>
  <si>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</si>
  <si>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</si>
  <si>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</si>
  <si>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</si>
  <si>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</si>
  <si>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</si>
  <si>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</si>
  <si>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</si>
  <si>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</si>
  <si>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</si>
  <si>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</si>
  <si>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</si>
  <si>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</si>
  <si>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</si>
  <si>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</si>
  <si>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</si>
  <si>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</si>
  <si>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</si>
  <si>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</si>
  <si>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</si>
  <si>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</si>
  <si>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</si>
  <si>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</si>
  <si>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</si>
  <si>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</si>
  <si>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</si>
  <si>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</si>
  <si>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</si>
  <si>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</si>
  <si>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</si>
  <si>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</si>
  <si>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</si>
  <si>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</si>
  <si>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</si>
  <si>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</si>
  <si>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</si>
  <si>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</si>
  <si>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</si>
  <si>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</si>
  <si>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</si>
  <si>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</si>
  <si>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</si>
  <si>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</si>
  <si>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</si>
  <si>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</si>
  <si>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</si>
  <si>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</si>
  <si>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</si>
  <si>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</si>
  <si>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</si>
  <si>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</si>
  <si>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</si>
  <si>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</si>
  <si>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</si>
  <si>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</si>
  <si>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</si>
  <si>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</si>
  <si>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</si>
  <si>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</si>
  <si>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</si>
  <si>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</si>
  <si>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</si>
  <si>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</si>
  <si>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</si>
  <si>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</si>
  <si>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</si>
  <si>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</si>
  <si>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</si>
  <si>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</si>
  <si>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</si>
  <si>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</si>
  <si>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</si>
  <si>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</si>
  <si>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</si>
  <si>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</si>
  <si>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</si>
  <si>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</si>
  <si>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</si>
  <si>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</si>
  <si>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</si>
  <si>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</si>
  <si>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</si>
  <si>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</si>
  <si>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</si>
  <si>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</si>
  <si>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</si>
  <si>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</si>
  <si>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</si>
  <si>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</si>
  <si>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</si>
  <si>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</si>
  <si>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</si>
  <si>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</si>
  <si>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</si>
  <si>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</si>
  <si>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</si>
  <si>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</si>
  <si>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</si>
  <si>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</si>
  <si>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</si>
  <si>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</si>
  <si>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</si>
  <si>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</si>
  <si>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</si>
  <si>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</si>
  <si>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</si>
  <si>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</si>
  <si>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</si>
  <si>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</si>
  <si>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</si>
  <si>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</si>
  <si>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</si>
  <si>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</si>
  <si>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</si>
  <si>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</si>
  <si>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</si>
  <si>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</si>
  <si>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</si>
  <si>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</si>
  <si>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</si>
  <si>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</si>
  <si>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</si>
  <si>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</si>
  <si>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</si>
  <si>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</si>
  <si>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</si>
  <si>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</si>
  <si>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</si>
  <si>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</si>
  <si>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</si>
  <si>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</si>
  <si>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</si>
  <si>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</si>
  <si>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</si>
  <si>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</si>
  <si>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</si>
  <si>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</si>
  <si>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</si>
  <si>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</si>
  <si>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</si>
  <si>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</si>
  <si>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</si>
  <si>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</si>
  <si>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</si>
  <si>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</si>
  <si>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</si>
  <si>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</si>
  <si>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</si>
  <si>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</si>
  <si>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</si>
  <si>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</si>
  <si>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</si>
  <si>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</si>
  <si>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</si>
  <si>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</si>
  <si>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</si>
  <si>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</si>
  <si>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</si>
  <si>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</si>
  <si>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</si>
  <si>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</si>
  <si>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</si>
  <si>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</si>
  <si>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</si>
  <si>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</si>
  <si>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</si>
  <si>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</si>
  <si>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</si>
  <si>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</si>
  <si>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</si>
  <si>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</si>
  <si>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</si>
  <si>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</si>
  <si>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</si>
  <si>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</si>
  <si>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</si>
  <si>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</si>
  <si>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</si>
  <si>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</si>
  <si>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</si>
  <si>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</si>
  <si>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</si>
  <si>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</si>
  <si>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</si>
  <si>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</si>
  <si>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</si>
  <si>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</si>
  <si>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</si>
  <si>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</si>
  <si>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</si>
  <si>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</si>
  <si>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</si>
  <si>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</si>
  <si>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</si>
  <si>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</si>
  <si>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</si>
  <si>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</si>
  <si>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</si>
  <si>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</si>
  <si>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</si>
  <si>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</si>
  <si>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</si>
  <si>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</si>
  <si>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</si>
  <si>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</si>
  <si>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</si>
  <si>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</si>
  <si>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</si>
  <si>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</si>
  <si>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</si>
  <si>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</si>
  <si>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</si>
  <si>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</si>
  <si>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</si>
  <si>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</si>
  <si>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</si>
  <si>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</si>
  <si>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</si>
  <si>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</si>
  <si>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</si>
  <si>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</si>
  <si>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</si>
  <si>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</si>
  <si>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</si>
  <si>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</si>
  <si>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</si>
  <si>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</si>
  <si>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</si>
  <si>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</si>
  <si>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</si>
  <si>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</si>
  <si>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</si>
  <si>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</si>
  <si>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</si>
  <si>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</si>
  <si>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</si>
  <si>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</si>
  <si>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</si>
  <si>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</si>
  <si>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</si>
  <si>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</si>
  <si>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</si>
  <si>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</si>
  <si>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</si>
  <si>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</si>
  <si>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</si>
  <si>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</si>
  <si>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</si>
  <si>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</si>
  <si>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</si>
  <si>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</si>
  <si>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</si>
  <si>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</si>
  <si>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</si>
  <si>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</si>
  <si>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</si>
  <si>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</si>
  <si>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</si>
  <si>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</si>
  <si>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</si>
  <si>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</si>
  <si>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</si>
  <si>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</si>
  <si>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</si>
  <si>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</si>
  <si>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</si>
  <si>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</si>
  <si>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</si>
  <si>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</si>
  <si>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</si>
  <si>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</si>
  <si>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</si>
  <si>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</si>
  <si>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</si>
  <si>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</si>
  <si>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</si>
  <si>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</si>
  <si>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</si>
  <si>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</si>
  <si>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</si>
  <si>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</si>
  <si>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</si>
  <si>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</si>
  <si>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</si>
  <si>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</si>
  <si>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</si>
  <si>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</si>
  <si>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</si>
  <si>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</si>
  <si>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</si>
  <si>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</si>
  <si>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</si>
  <si>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</si>
  <si>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</si>
  <si>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</si>
  <si>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</si>
  <si>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</si>
  <si>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</si>
  <si>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</si>
  <si>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</si>
  <si>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</si>
  <si>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</si>
  <si>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</si>
  <si>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</si>
  <si>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</si>
  <si>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</si>
  <si>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</si>
  <si>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</si>
  <si>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</si>
  <si>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</si>
  <si>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</si>
  <si>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</si>
  <si>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</si>
  <si>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</si>
  <si>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</si>
  <si>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</si>
  <si>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</si>
  <si>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</si>
  <si>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</si>
  <si>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</si>
  <si>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</si>
  <si>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</si>
  <si>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</si>
  <si>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</si>
  <si>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</si>
  <si>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</si>
  <si>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</si>
  <si>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</si>
  <si>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</si>
  <si>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</si>
  <si>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</si>
  <si>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</si>
  <si>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</si>
  <si>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</si>
  <si>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</si>
  <si>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</si>
  <si>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</si>
  <si>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</si>
  <si>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</si>
  <si>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</si>
  <si>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</si>
  <si>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</si>
  <si>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</si>
  <si>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</si>
  <si>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</si>
  <si>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</si>
  <si>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</si>
  <si>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</si>
  <si>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</si>
  <si>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</si>
  <si>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</si>
  <si>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</si>
  <si>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</si>
  <si>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</si>
  <si>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</si>
  <si>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</si>
  <si>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</si>
  <si>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</si>
  <si>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</si>
  <si>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</si>
  <si>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</si>
  <si>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</si>
  <si>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</si>
  <si>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</si>
  <si>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</si>
  <si>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</si>
  <si>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</si>
  <si>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</si>
  <si>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</si>
  <si>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</si>
  <si>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</si>
  <si>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</si>
  <si>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</si>
  <si>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</si>
  <si>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</si>
  <si>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</si>
  <si>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</si>
  <si>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</si>
  <si>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</si>
  <si>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</si>
  <si>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</si>
  <si>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</si>
  <si>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</si>
  <si>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</si>
  <si>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</si>
  <si>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</si>
  <si>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</si>
  <si>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</si>
  <si>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</si>
  <si>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</si>
  <si>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</si>
  <si>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</si>
  <si>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</si>
  <si>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</si>
  <si>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</si>
  <si>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</si>
  <si>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</si>
  <si>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</si>
  <si>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</si>
  <si>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</si>
  <si>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</si>
  <si>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</si>
  <si>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</si>
  <si>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</si>
  <si>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</si>
  <si>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</si>
  <si>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</si>
  <si>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</si>
  <si>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</si>
  <si>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</si>
  <si>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</si>
  <si>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</si>
  <si>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</si>
  <si>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</si>
  <si>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</si>
  <si>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</si>
  <si>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</si>
  <si>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</si>
  <si>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</si>
  <si>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</si>
  <si>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</si>
  <si>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</si>
  <si>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</si>
  <si>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</si>
  <si>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</si>
  <si>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</si>
  <si>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</si>
  <si>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</si>
  <si>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</si>
  <si>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</si>
  <si>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</si>
  <si>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</si>
  <si>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</si>
  <si>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</si>
  <si>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</si>
  <si>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</si>
  <si>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</si>
  <si>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</si>
  <si>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</si>
  <si>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</si>
  <si>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</si>
  <si>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</si>
  <si>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</si>
  <si>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</si>
  <si>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</si>
  <si>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</si>
  <si>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</si>
  <si>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</si>
  <si>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</si>
  <si>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</si>
  <si>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</si>
  <si>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</si>
  <si>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</si>
  <si>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</si>
  <si>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</si>
  <si>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</si>
  <si>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</si>
  <si>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</si>
  <si>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</si>
  <si>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</si>
  <si>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</si>
  <si>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</si>
  <si>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</si>
  <si>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</si>
  <si>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</si>
  <si>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</si>
  <si>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</si>
  <si>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</si>
  <si>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</si>
  <si>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</si>
  <si>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</si>
  <si>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</si>
  <si>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</si>
  <si>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</si>
  <si>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</si>
  <si>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</si>
  <si>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</si>
  <si>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</si>
  <si>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</si>
  <si>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</si>
  <si>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</si>
  <si>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</si>
  <si>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</si>
  <si>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</si>
  <si>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</si>
  <si>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</si>
  <si>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</si>
  <si>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</si>
  <si>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</si>
  <si>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</si>
  <si>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</si>
  <si>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</si>
  <si>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</si>
  <si>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</si>
  <si>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</si>
  <si>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</si>
  <si>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</si>
  <si>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</si>
  <si>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</si>
  <si>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</si>
  <si>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</si>
  <si>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</si>
  <si>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</si>
  <si>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</si>
  <si>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</si>
  <si>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</si>
  <si>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</si>
  <si>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</si>
  <si>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</si>
  <si>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</si>
  <si>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</si>
  <si>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</si>
  <si>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</si>
  <si>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</si>
  <si>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</si>
  <si>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</si>
  <si>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</si>
  <si>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</si>
  <si>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</si>
  <si>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</si>
  <si>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</si>
  <si>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</si>
  <si>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</si>
  <si>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</si>
  <si>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</si>
  <si>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</si>
  <si>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</si>
  <si>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</si>
  <si>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</si>
  <si>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</si>
  <si>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</si>
  <si>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</si>
  <si>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</si>
  <si>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</si>
  <si>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</si>
  <si>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</si>
  <si>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</si>
  <si>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</si>
  <si>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</si>
  <si>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</si>
  <si>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</si>
  <si>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</si>
  <si>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</si>
  <si>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</si>
  <si>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</si>
  <si>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</si>
  <si>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</si>
  <si>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</si>
  <si>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</si>
  <si>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</si>
  <si>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</si>
  <si>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</si>
  <si>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</si>
  <si>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</si>
  <si>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</si>
  <si>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</si>
  <si>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</si>
  <si>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</si>
  <si>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</si>
  <si>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</si>
  <si>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</si>
  <si>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</si>
  <si>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</si>
  <si>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</si>
  <si>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</si>
  <si>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</si>
  <si>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</si>
  <si>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</si>
  <si>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</si>
  <si>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</si>
  <si>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</si>
  <si>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</si>
  <si>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</si>
  <si>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</si>
  <si>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</si>
  <si>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</si>
  <si>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</si>
  <si>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</si>
  <si>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</si>
  <si>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</si>
  <si>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</si>
  <si>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</si>
  <si>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</si>
  <si>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</si>
  <si>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</si>
  <si>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</si>
  <si>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</si>
  <si>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</si>
  <si>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</si>
  <si>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</si>
  <si>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</si>
  <si>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</si>
  <si>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</si>
  <si>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</si>
  <si>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</si>
  <si>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</si>
  <si>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</si>
  <si>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</si>
  <si>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</si>
  <si>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</si>
  <si>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</si>
  <si>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</si>
  <si>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</si>
  <si>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</si>
  <si>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</si>
  <si>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</si>
  <si>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</si>
  <si>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</si>
  <si>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</si>
  <si>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</si>
  <si>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</si>
  <si>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</si>
  <si>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</si>
  <si>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</si>
  <si>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</si>
  <si>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</si>
  <si>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</si>
  <si>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</si>
  <si>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</si>
  <si>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</si>
  <si>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</si>
  <si>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</si>
  <si>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</si>
  <si>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</si>
  <si>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</si>
  <si>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</si>
  <si>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</si>
  <si>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</si>
  <si>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</si>
  <si>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</si>
  <si>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</si>
  <si>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</si>
  <si>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</si>
  <si>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</si>
  <si>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</si>
  <si>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</si>
  <si>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</si>
  <si>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</si>
  <si>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</si>
  <si>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</si>
  <si>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</si>
  <si>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</si>
  <si>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</si>
  <si>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</si>
  <si>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</si>
  <si>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</si>
  <si>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</si>
  <si>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</si>
  <si>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</si>
  <si>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</si>
  <si>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</si>
  <si>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</si>
  <si>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</si>
  <si>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</si>
  <si>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</si>
  <si>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</si>
  <si>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</si>
  <si>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</si>
  <si>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</si>
  <si>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</si>
  <si>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</si>
  <si>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</si>
  <si>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</si>
  <si>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</si>
  <si>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</si>
  <si>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</si>
  <si>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</si>
  <si>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</si>
  <si>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</si>
  <si>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</si>
  <si>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</si>
  <si>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</si>
  <si>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</si>
  <si>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</si>
  <si>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</si>
  <si>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</si>
  <si>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</si>
  <si>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</si>
  <si>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</si>
  <si>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</si>
  <si>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</si>
  <si>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</si>
  <si>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</si>
  <si>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</si>
  <si>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</si>
  <si>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</si>
  <si>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</si>
  <si>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</si>
  <si>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</si>
  <si>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</si>
  <si>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</si>
  <si>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</si>
  <si>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</si>
  <si>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</si>
  <si>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</si>
  <si>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</si>
  <si>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</si>
  <si>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</si>
  <si>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</si>
  <si>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</si>
  <si>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</si>
  <si>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</si>
  <si>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</si>
  <si>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</si>
  <si>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</si>
  <si>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</si>
  <si>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</si>
  <si>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</si>
  <si>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</si>
  <si>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</si>
  <si>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</si>
  <si>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</si>
  <si>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</si>
  <si>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</si>
  <si>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</si>
  <si>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</si>
  <si>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</si>
  <si>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</si>
  <si>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</si>
  <si>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</si>
  <si>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</si>
  <si>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</si>
  <si>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</si>
  <si>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</si>
  <si>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</si>
  <si>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</si>
  <si>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</si>
  <si>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</si>
  <si>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</si>
  <si>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</si>
  <si>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</si>
  <si>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</si>
  <si>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</si>
  <si>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</si>
  <si>
    <t>4578400#1</t>
  </si>
  <si>
    <t>Ethical</t>
  </si>
  <si>
    <t>4545219#1</t>
  </si>
  <si>
    <t>Soporte Metrology</t>
  </si>
  <si>
    <t>3412132#1</t>
  </si>
  <si>
    <t>Intarchitecture</t>
  </si>
  <si>
    <t>1913538#1</t>
  </si>
  <si>
    <t>Victor Hugo Cervantes Rosas</t>
  </si>
  <si>
    <t>4435460#1</t>
  </si>
  <si>
    <t>Energypointmva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</si>
</sst>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bc31641-10ff-4eec-8bf1-b7efd615efb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bc31641-10ff-4eec-8bf1-b7efd615efb4}" id="{71ac8f00-cb0f-47fd-97e9-a9794b40373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39</v>
      </c>
      <c r="F19" s="246">
        <f t="shared" ref="F19:F21" si="1">C19-E19</f>
        <v>11</v>
      </c>
      <c r="G19" s="10"/>
      <c r="H19" s="23" t="s">
        <v>11</v>
      </c>
      <c r="I19" s="36">
        <v>25.0</v>
      </c>
      <c r="J19" s="10"/>
      <c r="K19" s="33">
        <f>SUM(SUMIF($K$4:$K$17, "Argentina",$L$4:$L$17))</f>
        <v>17</v>
      </c>
      <c r="L19" s="33">
        <f t="shared" ref="L19:L23" si="2">I19-K19</f>
        <v>8</v>
      </c>
    </row>
    <row r="20" outlineLevel="1">
      <c r="B20" s="19" t="s">
        <v>952</v>
      </c>
      <c r="C20" s="32">
        <v>40.0</v>
      </c>
      <c r="D20" s="10"/>
      <c r="E20" s="33">
        <f>SUM(SUMIF($E$4:$E$17,"Dominican Republic",$F$4:$F$17), SUMIF($E$4:$E$17,"Panama",$F$4:$F$17), SUMIF($E$4:$E$17,"Costa Rica",$F$4:$F$17))</f>
        <v>24</v>
      </c>
      <c r="F20" s="246">
        <f t="shared" si="1"/>
        <v>16</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5</v>
      </c>
      <c r="L22" s="33">
        <f t="shared" si="2"/>
        <v>10</v>
      </c>
    </row>
    <row r="23" outlineLevel="1">
      <c r="D23" s="10"/>
      <c r="E23" s="37" t="s">
        <v>41</v>
      </c>
      <c r="F23" s="38">
        <f>SUM(F19:F21)</f>
        <v>42</v>
      </c>
      <c r="G23" s="10"/>
      <c r="H23" s="23" t="s">
        <v>2340</v>
      </c>
      <c r="I23" s="36">
        <v>20.0</v>
      </c>
      <c r="J23" s="10"/>
      <c r="K23" s="33">
        <f>SUM(SUMIF($K$4:$K$17, "Bolivia",$L$4:$L$17), SUMIF($K$4:$K$17, "Paraguay",$L$4:$L$17), SUMIF($K$4:$K$17, "Uruguay",$L$4:$L$17))</f>
        <v>14</v>
      </c>
      <c r="L23" s="33">
        <f t="shared" si="2"/>
        <v>6</v>
      </c>
    </row>
    <row r="24" outlineLevel="1">
      <c r="D24" s="10"/>
      <c r="G24" s="10"/>
      <c r="H24" s="10"/>
      <c r="I24" s="10"/>
      <c r="J24" s="10"/>
      <c r="K24" s="37" t="s">
        <v>40</v>
      </c>
      <c r="L24" s="247">
        <f>sum(I19:I23)</f>
        <v>120</v>
      </c>
    </row>
    <row r="25" outlineLevel="1">
      <c r="G25" s="10"/>
      <c r="H25" s="10"/>
      <c r="I25" s="10"/>
      <c r="J25" s="10"/>
      <c r="K25" s="37" t="s">
        <v>41</v>
      </c>
      <c r="L25" s="38">
        <f>SUM(L19:L23)</f>
        <v>59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403">
        <v>46214.0</v>
      </c>
      <c r="K59" s="294" t="s">
        <v>6062</v>
      </c>
      <c r="L59" s="294" t="s">
        <v>6063</v>
      </c>
      <c r="M59" s="391" t="s">
        <v>23</v>
      </c>
      <c r="N59" s="295" t="s">
        <v>2337</v>
      </c>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6064</v>
      </c>
      <c r="D60" s="294" t="s">
        <v>6065</v>
      </c>
      <c r="E60" s="409" t="s">
        <v>22</v>
      </c>
      <c r="F60" s="504" t="s">
        <v>2338</v>
      </c>
      <c r="G60" s="61"/>
      <c r="H60" s="269"/>
      <c r="J60" s="401">
        <v>46214.0</v>
      </c>
      <c r="K60" s="273" t="s">
        <v>6066</v>
      </c>
      <c r="L60" s="273" t="s">
        <v>6067</v>
      </c>
      <c r="M60" s="402" t="s">
        <v>15</v>
      </c>
      <c r="N60" s="274" t="s">
        <v>2337</v>
      </c>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6068</v>
      </c>
      <c r="D61" s="430" t="s">
        <v>6069</v>
      </c>
      <c r="E61" s="431" t="s">
        <v>24</v>
      </c>
      <c r="F61" s="431" t="s">
        <v>2338</v>
      </c>
      <c r="G61" s="109"/>
      <c r="H61" s="269"/>
      <c r="J61" s="403">
        <v>46214.0</v>
      </c>
      <c r="K61" s="294" t="s">
        <v>6070</v>
      </c>
      <c r="L61" s="294" t="s">
        <v>6071</v>
      </c>
      <c r="M61" s="391" t="s">
        <v>11</v>
      </c>
      <c r="N61" s="295" t="s">
        <v>2337</v>
      </c>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6072</v>
      </c>
      <c r="D62" s="405" t="s">
        <v>6073</v>
      </c>
      <c r="E62" s="504" t="s">
        <v>44</v>
      </c>
      <c r="F62" s="504" t="s">
        <v>2338</v>
      </c>
      <c r="G62" s="109"/>
      <c r="H62" s="269"/>
      <c r="J62" s="401">
        <v>46214.0</v>
      </c>
      <c r="K62" s="273" t="s">
        <v>6074</v>
      </c>
      <c r="L62" s="273" t="s">
        <v>6075</v>
      </c>
      <c r="M62" s="274" t="s">
        <v>21</v>
      </c>
      <c r="N62" s="274" t="s">
        <v>2337</v>
      </c>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6076</v>
      </c>
      <c r="D63" s="430" t="s">
        <v>6077</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6078</v>
      </c>
      <c r="D64" s="405" t="s">
        <v>6079</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6080</v>
      </c>
      <c r="D65" s="373" t="s">
        <v>6081</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6082</v>
      </c>
      <c r="D66" s="373" t="s">
        <v>6083</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6084</v>
      </c>
      <c r="D67" s="373" t="s">
        <v>6085</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6086</v>
      </c>
      <c r="D68" s="373" t="s">
        <v>6087</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6088</v>
      </c>
      <c r="D69" s="373" t="s">
        <v>6089</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6090</v>
      </c>
      <c r="D70" s="373" t="s">
        <v>6091</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6092</v>
      </c>
      <c r="D71" s="417" t="s">
        <v>6093</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6094</v>
      </c>
      <c r="D72" s="465" t="s">
        <v>6095</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6096</v>
      </c>
      <c r="D73" s="417" t="s">
        <v>6097</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6098</v>
      </c>
      <c r="D74" s="465" t="s">
        <v>6099</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6100</v>
      </c>
      <c r="D75" s="417" t="s">
        <v>6101</v>
      </c>
      <c r="E75" s="418" t="s">
        <v>44</v>
      </c>
      <c r="F75" s="58" t="s">
        <v>20</v>
      </c>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6102</v>
      </c>
      <c r="D76" s="373" t="s">
        <v>6103</v>
      </c>
      <c r="E76" s="58" t="s">
        <v>22</v>
      </c>
      <c r="F76" s="58" t="s">
        <v>20</v>
      </c>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6104</v>
      </c>
      <c r="D77" s="373" t="s">
        <v>6105</v>
      </c>
      <c r="E77" s="58" t="s">
        <v>22</v>
      </c>
      <c r="F77" s="58" t="s">
        <v>20</v>
      </c>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6106</v>
      </c>
      <c r="D78" s="373" t="s">
        <v>6107</v>
      </c>
      <c r="E78" s="58" t="s">
        <v>22</v>
      </c>
      <c r="F78" s="58" t="s">
        <v>20</v>
      </c>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6108</v>
      </c>
      <c r="D79" s="417" t="s">
        <v>6109</v>
      </c>
      <c r="E79" s="418" t="s">
        <v>22</v>
      </c>
      <c r="F79" s="370" t="s">
        <v>20</v>
      </c>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